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285" windowWidth="13920" windowHeight="12975" tabRatio="671" activeTab="1"/>
  </bookViews>
  <sheets>
    <sheet name="Sheet5" sheetId="27" r:id="rId1"/>
    <sheet name="Overpower" sheetId="3" r:id="rId2"/>
    <sheet name="Sheet2" sheetId="23" r:id="rId3"/>
    <sheet name="OP Table" sheetId="20" r:id="rId4"/>
    <sheet name="Characters" sheetId="21" r:id="rId5"/>
    <sheet name="HV UNI" sheetId="25" r:id="rId6"/>
    <sheet name="Sheet4" sheetId="26" r:id="rId7"/>
  </sheets>
  <definedNames>
    <definedName name="_xlnm._FilterDatabase" localSheetId="5" hidden="1">'HV UNI'!$A$1:$D$50</definedName>
    <definedName name="_xlnm._FilterDatabase" localSheetId="1" hidden="1">Overpower!$A$1:$AJ$2520</definedName>
    <definedName name="_xlnm.Print_Area" localSheetId="4">Characters!$A:$I</definedName>
    <definedName name="_xlnm.Print_Area" localSheetId="1">Overpower!$T:$AH</definedName>
    <definedName name="_xlnm.Print_Titles" localSheetId="4">Characters!$1:$1</definedName>
    <definedName name="_xlnm.Print_Titles" localSheetId="1">Overpower!$1:$1</definedName>
  </definedNames>
  <calcPr calcId="145621"/>
  <pivotCaches>
    <pivotCache cacheId="3" r:id="rId8"/>
  </pivotCaches>
</workbook>
</file>

<file path=xl/calcChain.xml><?xml version="1.0" encoding="utf-8"?>
<calcChain xmlns="http://schemas.openxmlformats.org/spreadsheetml/2006/main">
  <c r="D2187" i="3" l="1"/>
  <c r="D1968" i="3"/>
  <c r="D1906" i="3"/>
  <c r="D1907" i="3"/>
  <c r="D1908" i="3"/>
  <c r="D1909" i="3"/>
  <c r="D1910" i="3"/>
  <c r="D1911" i="3"/>
  <c r="D1912" i="3"/>
  <c r="D1913" i="3"/>
  <c r="D1744" i="3"/>
  <c r="D1727" i="3"/>
  <c r="D860" i="3"/>
  <c r="D784" i="3"/>
  <c r="D621" i="3"/>
  <c r="D598" i="3"/>
  <c r="D539" i="3"/>
  <c r="D438" i="3"/>
  <c r="D127" i="3" l="1"/>
  <c r="D161" i="3"/>
  <c r="D205" i="3"/>
  <c r="D211" i="3"/>
  <c r="D266" i="3"/>
  <c r="D278" i="3"/>
  <c r="D302" i="3"/>
  <c r="D350" i="3"/>
  <c r="D384" i="3"/>
  <c r="D447" i="3"/>
  <c r="D474" i="3"/>
  <c r="D508" i="3"/>
  <c r="D571" i="3"/>
  <c r="D586" i="3"/>
  <c r="D638" i="3"/>
  <c r="D718" i="3"/>
  <c r="D785" i="3"/>
  <c r="D819" i="3"/>
  <c r="D842" i="3"/>
  <c r="D869" i="3"/>
  <c r="D1001" i="3"/>
  <c r="D1019" i="3"/>
  <c r="D1026" i="3"/>
  <c r="D1278" i="3"/>
  <c r="D1388" i="3"/>
  <c r="D1421" i="3"/>
  <c r="D1448" i="3"/>
  <c r="D1467" i="3"/>
  <c r="D1474" i="3"/>
  <c r="D1487" i="3"/>
  <c r="D1726" i="3"/>
  <c r="D1772" i="3"/>
  <c r="D1786" i="3"/>
  <c r="D1988" i="3"/>
  <c r="D2041" i="3"/>
  <c r="D2048" i="3"/>
  <c r="D2055" i="3"/>
  <c r="D2157" i="3"/>
  <c r="D2191" i="3"/>
  <c r="D2477" i="3"/>
  <c r="D2094" i="3"/>
  <c r="D2080" i="3"/>
  <c r="D2082" i="3"/>
  <c r="D2083" i="3"/>
  <c r="D2084" i="3"/>
  <c r="D2085" i="3"/>
  <c r="D2086" i="3"/>
  <c r="D2089" i="3"/>
  <c r="D2090" i="3"/>
  <c r="D2092" i="3"/>
  <c r="D2093" i="3"/>
  <c r="D2095" i="3"/>
  <c r="D2096" i="3"/>
  <c r="D2097" i="3"/>
  <c r="D2098" i="3"/>
  <c r="D2099" i="3"/>
  <c r="D2100" i="3"/>
  <c r="D2102" i="3"/>
  <c r="D2103" i="3"/>
  <c r="D2104" i="3"/>
  <c r="D2105" i="3"/>
  <c r="D2107" i="3"/>
  <c r="D2109" i="3"/>
  <c r="D2110" i="3"/>
  <c r="D2111" i="3"/>
  <c r="D2112" i="3"/>
  <c r="D2113" i="3"/>
  <c r="D2115" i="3"/>
  <c r="D2117" i="3"/>
  <c r="D2118" i="3"/>
  <c r="D2120" i="3"/>
  <c r="D2121" i="3"/>
  <c r="D2123" i="3"/>
  <c r="D2124" i="3"/>
  <c r="D2125" i="3"/>
  <c r="D2126" i="3"/>
  <c r="D2129" i="3"/>
  <c r="D1125" i="3"/>
  <c r="D1126" i="3"/>
  <c r="D1127" i="3"/>
  <c r="D1128" i="3"/>
  <c r="D1129" i="3"/>
  <c r="D1130" i="3"/>
  <c r="D1124" i="3"/>
  <c r="D2275" i="3"/>
  <c r="D2270" i="3"/>
  <c r="D2272" i="3"/>
  <c r="D2265" i="3"/>
  <c r="D2397" i="3"/>
  <c r="D2383" i="3"/>
  <c r="D2385" i="3"/>
  <c r="D2386" i="3"/>
  <c r="D2387" i="3"/>
  <c r="D2389" i="3"/>
  <c r="D2391" i="3"/>
  <c r="D2393" i="3"/>
  <c r="D2395" i="3"/>
  <c r="D2381" i="3"/>
  <c r="C1244" i="3"/>
  <c r="C1245" i="3"/>
  <c r="C1246" i="3"/>
  <c r="C1247" i="3"/>
  <c r="C1248" i="3"/>
  <c r="D1244" i="3"/>
  <c r="D1245" i="3"/>
  <c r="D1246" i="3"/>
  <c r="D1247" i="3"/>
  <c r="D1248" i="3"/>
  <c r="C1210" i="3"/>
  <c r="C1211" i="3"/>
  <c r="C1212" i="3"/>
  <c r="C1213" i="3"/>
  <c r="C1214" i="3"/>
  <c r="C1215" i="3"/>
  <c r="D1200" i="3"/>
  <c r="D1202" i="3"/>
  <c r="D1198" i="3"/>
  <c r="C117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033" i="3"/>
  <c r="D1132" i="3"/>
  <c r="D1133" i="3"/>
  <c r="D1134" i="3"/>
  <c r="D1135" i="3"/>
  <c r="D1136" i="3"/>
  <c r="D1131" i="3"/>
  <c r="D1068" i="3"/>
  <c r="D1069" i="3"/>
  <c r="D1070" i="3"/>
  <c r="D1071" i="3"/>
  <c r="D1072" i="3"/>
  <c r="D1073" i="3"/>
  <c r="D1074" i="3"/>
  <c r="D1075" i="3"/>
  <c r="D1076" i="3"/>
  <c r="D1077" i="3"/>
  <c r="D1078" i="3"/>
  <c r="D1079" i="3"/>
  <c r="D1080" i="3"/>
  <c r="D1081"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D1048" i="3"/>
  <c r="D1049" i="3"/>
  <c r="D1050" i="3"/>
  <c r="D1051" i="3"/>
  <c r="D1047" i="3"/>
  <c r="C922" i="3"/>
  <c r="C923" i="3"/>
  <c r="C924" i="3"/>
  <c r="C925" i="3"/>
  <c r="C926" i="3"/>
  <c r="C927" i="3"/>
  <c r="C928" i="3"/>
  <c r="C929" i="3"/>
  <c r="C930" i="3"/>
  <c r="C931" i="3"/>
  <c r="C932" i="3"/>
  <c r="C933" i="3"/>
  <c r="C934" i="3"/>
  <c r="C935" i="3"/>
  <c r="C936" i="3"/>
  <c r="C937" i="3"/>
  <c r="C938" i="3"/>
  <c r="C939" i="3"/>
  <c r="C940" i="3"/>
  <c r="C941" i="3"/>
  <c r="C942" i="3"/>
  <c r="C943" i="3"/>
  <c r="C921" i="3"/>
  <c r="D923" i="3"/>
  <c r="D925" i="3"/>
  <c r="D926" i="3"/>
  <c r="D927" i="3"/>
  <c r="D928" i="3"/>
  <c r="D929" i="3"/>
  <c r="D930" i="3"/>
  <c r="D931" i="3"/>
  <c r="D932" i="3"/>
  <c r="D933" i="3"/>
  <c r="D934" i="3"/>
  <c r="D935" i="3"/>
  <c r="D936" i="3"/>
  <c r="D937" i="3"/>
  <c r="D938" i="3"/>
  <c r="D939" i="3"/>
  <c r="D940" i="3"/>
  <c r="D941" i="3"/>
  <c r="D942" i="3"/>
  <c r="D943" i="3"/>
  <c r="D921" i="3"/>
  <c r="D2067" i="3"/>
  <c r="D2069" i="3"/>
  <c r="D2070" i="3"/>
  <c r="D2072" i="3"/>
  <c r="D2073" i="3"/>
  <c r="D2075" i="3"/>
  <c r="D2079" i="3"/>
  <c r="C2080" i="3"/>
  <c r="C2081" i="3"/>
  <c r="C2083" i="3"/>
  <c r="C2084" i="3"/>
  <c r="C2085" i="3"/>
  <c r="C2086" i="3"/>
  <c r="C2087" i="3"/>
  <c r="C2088" i="3"/>
  <c r="C2089" i="3"/>
  <c r="C2090" i="3"/>
  <c r="C2091" i="3"/>
  <c r="C2092" i="3"/>
  <c r="C2093" i="3"/>
  <c r="C2094" i="3"/>
  <c r="C2095" i="3"/>
  <c r="C2096" i="3"/>
  <c r="C2097" i="3"/>
  <c r="C2098" i="3"/>
  <c r="C2099" i="3"/>
  <c r="C2100" i="3"/>
  <c r="C2101" i="3"/>
  <c r="C2102" i="3"/>
  <c r="C2103" i="3"/>
  <c r="C2104" i="3"/>
  <c r="C2105" i="3"/>
  <c r="C2106" i="3"/>
  <c r="C2107" i="3"/>
  <c r="C2108" i="3"/>
  <c r="C2109" i="3"/>
  <c r="C2110" i="3"/>
  <c r="C2111" i="3"/>
  <c r="C2112" i="3"/>
  <c r="C2113" i="3"/>
  <c r="C2114" i="3"/>
  <c r="C2115" i="3"/>
  <c r="C2116" i="3"/>
  <c r="C2117" i="3"/>
  <c r="C2118" i="3"/>
  <c r="C2119" i="3"/>
  <c r="C2120" i="3"/>
  <c r="C2121" i="3"/>
  <c r="C2122" i="3"/>
  <c r="C2123" i="3"/>
  <c r="C2124" i="3"/>
  <c r="C2125" i="3"/>
  <c r="C2126" i="3"/>
  <c r="C2127" i="3"/>
  <c r="C2128" i="3"/>
  <c r="C2129" i="3"/>
  <c r="C2082" i="3"/>
  <c r="C2064" i="3"/>
  <c r="C2065" i="3"/>
  <c r="C2066" i="3"/>
  <c r="C2067" i="3"/>
  <c r="C2068" i="3"/>
  <c r="C2069" i="3"/>
  <c r="C2070" i="3"/>
  <c r="C2071" i="3"/>
  <c r="C2072" i="3"/>
  <c r="C2073" i="3"/>
  <c r="C2074" i="3"/>
  <c r="C2075" i="3"/>
  <c r="C2076" i="3"/>
  <c r="C2077" i="3"/>
  <c r="C2078" i="3"/>
  <c r="C2079" i="3"/>
  <c r="C2063" i="3"/>
  <c r="C2398" i="3"/>
  <c r="C2397" i="3"/>
  <c r="C2396" i="3"/>
  <c r="C2395" i="3"/>
  <c r="C2394" i="3"/>
  <c r="C2393" i="3"/>
  <c r="C2392" i="3"/>
  <c r="C2391" i="3"/>
  <c r="C2390" i="3"/>
  <c r="C2389" i="3"/>
  <c r="C2388" i="3"/>
  <c r="C2387" i="3"/>
  <c r="C2386" i="3"/>
  <c r="C2385" i="3"/>
  <c r="C2384" i="3"/>
  <c r="C2383" i="3"/>
  <c r="C2382" i="3"/>
  <c r="C2381" i="3"/>
  <c r="C2380" i="3"/>
  <c r="C2379" i="3"/>
  <c r="C2378" i="3"/>
  <c r="C2377" i="3"/>
  <c r="C2376" i="3"/>
  <c r="C2375" i="3"/>
  <c r="C2374" i="3"/>
  <c r="C2373" i="3"/>
  <c r="C2372" i="3"/>
  <c r="C2371" i="3"/>
  <c r="C2370" i="3"/>
  <c r="C2369" i="3"/>
  <c r="C2368" i="3"/>
  <c r="C2367" i="3"/>
  <c r="C2366" i="3"/>
  <c r="C2365" i="3"/>
  <c r="C2364" i="3"/>
  <c r="C2363" i="3"/>
  <c r="C2362" i="3"/>
  <c r="C2361" i="3"/>
  <c r="C2360" i="3"/>
  <c r="C2359" i="3"/>
  <c r="C2358" i="3"/>
  <c r="C2357" i="3"/>
  <c r="C2356" i="3"/>
  <c r="C2355" i="3"/>
  <c r="C2354" i="3"/>
  <c r="C2353" i="3"/>
  <c r="C2352" i="3"/>
  <c r="C2351" i="3"/>
  <c r="C2350" i="3"/>
  <c r="C2349" i="3"/>
  <c r="C2348" i="3"/>
  <c r="C2347" i="3"/>
  <c r="C2346" i="3"/>
  <c r="C2345" i="3"/>
  <c r="C2344" i="3"/>
  <c r="C2343" i="3"/>
  <c r="C2342" i="3"/>
  <c r="C2341" i="3"/>
  <c r="C2340" i="3"/>
  <c r="C2339" i="3"/>
  <c r="C2338" i="3"/>
  <c r="C2337" i="3"/>
  <c r="C2336" i="3"/>
  <c r="C2335" i="3"/>
  <c r="C2334" i="3"/>
  <c r="C2333" i="3"/>
  <c r="C2332" i="3"/>
  <c r="C2331" i="3"/>
  <c r="C2330" i="3"/>
  <c r="C2329" i="3"/>
  <c r="C2328" i="3"/>
  <c r="C2327" i="3"/>
  <c r="C2326" i="3"/>
  <c r="C2325" i="3"/>
  <c r="C2324" i="3"/>
  <c r="C2323" i="3"/>
  <c r="C2322" i="3"/>
  <c r="C2321" i="3"/>
  <c r="C2320" i="3"/>
  <c r="C2319" i="3"/>
  <c r="C2318" i="3"/>
  <c r="C2317" i="3"/>
  <c r="C2316" i="3"/>
  <c r="C2315" i="3"/>
  <c r="C2314" i="3"/>
  <c r="C2313" i="3"/>
  <c r="C2312" i="3"/>
  <c r="C2311" i="3"/>
  <c r="C2310" i="3"/>
  <c r="C2309" i="3"/>
  <c r="C2308" i="3"/>
  <c r="C2307" i="3"/>
  <c r="C2306" i="3"/>
  <c r="C2305" i="3"/>
  <c r="C2304" i="3"/>
  <c r="C2303" i="3"/>
  <c r="C2302" i="3"/>
  <c r="C2301" i="3"/>
  <c r="C2300" i="3"/>
  <c r="C2299" i="3"/>
  <c r="C2298" i="3"/>
  <c r="C2297" i="3"/>
  <c r="C2296" i="3"/>
  <c r="C2295" i="3"/>
  <c r="C2294" i="3"/>
  <c r="C2293" i="3"/>
  <c r="C2292" i="3"/>
  <c r="C2291" i="3"/>
  <c r="C2290" i="3"/>
  <c r="C2289" i="3"/>
  <c r="C2288" i="3"/>
  <c r="C2287" i="3"/>
  <c r="C2286" i="3"/>
  <c r="C2285" i="3"/>
  <c r="C2284" i="3"/>
  <c r="C2283" i="3"/>
  <c r="C2282" i="3"/>
  <c r="C2281" i="3"/>
  <c r="C2280" i="3"/>
  <c r="C2279" i="3"/>
  <c r="C2278" i="3"/>
  <c r="C2277" i="3"/>
  <c r="C2276" i="3"/>
  <c r="C2275" i="3"/>
  <c r="C2274" i="3"/>
  <c r="C2273" i="3"/>
  <c r="C2272" i="3"/>
  <c r="C2271" i="3"/>
  <c r="C2270" i="3"/>
  <c r="C2269" i="3"/>
  <c r="C2268" i="3"/>
  <c r="C2267" i="3"/>
  <c r="C2266" i="3"/>
  <c r="C2265" i="3"/>
  <c r="C2264" i="3"/>
  <c r="C2263" i="3"/>
  <c r="C2262" i="3"/>
  <c r="C2261" i="3"/>
  <c r="C2260" i="3"/>
  <c r="C2259" i="3"/>
  <c r="C2258" i="3"/>
  <c r="C2257" i="3"/>
  <c r="C2256" i="3"/>
  <c r="C2255" i="3"/>
  <c r="C2254" i="3"/>
  <c r="C2253" i="3"/>
  <c r="C2252" i="3"/>
  <c r="C2251" i="3"/>
  <c r="C2250" i="3"/>
  <c r="C2249" i="3"/>
  <c r="C2248" i="3"/>
  <c r="C2247" i="3"/>
  <c r="C2246" i="3"/>
  <c r="C2245" i="3"/>
  <c r="C2244" i="3"/>
  <c r="C2243" i="3"/>
  <c r="C2242" i="3"/>
  <c r="C2241" i="3"/>
  <c r="C2240" i="3"/>
  <c r="C2239" i="3"/>
  <c r="C2238" i="3"/>
  <c r="C2237" i="3"/>
  <c r="C2236" i="3"/>
  <c r="C2235" i="3"/>
  <c r="C2234" i="3"/>
  <c r="C2233" i="3"/>
  <c r="C2232" i="3"/>
  <c r="C2231" i="3"/>
  <c r="C2230" i="3"/>
  <c r="C2229" i="3"/>
  <c r="C2228" i="3"/>
  <c r="C2227" i="3"/>
  <c r="C2226" i="3"/>
  <c r="C2225" i="3"/>
  <c r="C2224" i="3"/>
  <c r="C2223" i="3"/>
  <c r="C2222" i="3"/>
  <c r="C2221" i="3"/>
  <c r="C2220" i="3"/>
  <c r="C2219" i="3"/>
  <c r="C2218" i="3"/>
  <c r="C2217" i="3"/>
  <c r="C2216" i="3"/>
  <c r="C2215" i="3"/>
  <c r="C2214" i="3"/>
  <c r="C2213" i="3"/>
  <c r="C2212" i="3"/>
  <c r="C2211" i="3"/>
  <c r="C2210" i="3"/>
  <c r="C2209" i="3"/>
  <c r="C2208" i="3"/>
  <c r="C2207" i="3"/>
  <c r="C2206" i="3"/>
  <c r="C2205" i="3"/>
  <c r="C2204" i="3"/>
  <c r="D1631"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6" i="3"/>
  <c r="D1657" i="3"/>
  <c r="D1658" i="3"/>
  <c r="D1661" i="3"/>
  <c r="D1662" i="3"/>
  <c r="D1663" i="3"/>
  <c r="C43" i="3"/>
  <c r="D37" i="3"/>
  <c r="D48" i="3"/>
  <c r="D64" i="3"/>
  <c r="D2266" i="3" l="1"/>
  <c r="D2278" i="3"/>
  <c r="D2289" i="3"/>
  <c r="D2301" i="3"/>
  <c r="D2313" i="3"/>
  <c r="D2314" i="3"/>
  <c r="D2269" i="3"/>
  <c r="D2277" i="3"/>
  <c r="D2290" i="3"/>
  <c r="D2293" i="3"/>
  <c r="D2305" i="3"/>
  <c r="D2308" i="3"/>
  <c r="D2327" i="3"/>
  <c r="D2332" i="3"/>
  <c r="D2338" i="3"/>
  <c r="D2339" i="3"/>
  <c r="D2344" i="3"/>
  <c r="D2352" i="3"/>
  <c r="D2353" i="3"/>
  <c r="D2356" i="3"/>
  <c r="D2362" i="3"/>
  <c r="D2365" i="3"/>
  <c r="D2368" i="3"/>
  <c r="D2375" i="3"/>
  <c r="D2380" i="3"/>
  <c r="D2311" i="3"/>
  <c r="D2260" i="3"/>
  <c r="D2262" i="3"/>
  <c r="D2263" i="3"/>
  <c r="D2286" i="3"/>
  <c r="D2287" i="3"/>
  <c r="D2297" i="3"/>
  <c r="D2298" i="3"/>
  <c r="D2310" i="3"/>
  <c r="D2312" i="3"/>
  <c r="D2321" i="3"/>
  <c r="D2324" i="3"/>
  <c r="D2325" i="3"/>
  <c r="D2330" i="3"/>
  <c r="D2334" i="3"/>
  <c r="D2337" i="3"/>
  <c r="D2343" i="3"/>
  <c r="D2345" i="3"/>
  <c r="D2348" i="3"/>
  <c r="D2349" i="3"/>
  <c r="D2354" i="3"/>
  <c r="D2355" i="3"/>
  <c r="D2359" i="3"/>
  <c r="D2360" i="3"/>
  <c r="D2361" i="3"/>
  <c r="D2366" i="3"/>
  <c r="D2370" i="3"/>
  <c r="D2372" i="3"/>
  <c r="D2379" i="3"/>
  <c r="D2323" i="3"/>
  <c r="D2205" i="3"/>
  <c r="D2206" i="3"/>
  <c r="D2207" i="3"/>
  <c r="D2208" i="3"/>
  <c r="D2209" i="3"/>
  <c r="D2210" i="3"/>
  <c r="D2211" i="3"/>
  <c r="D2212" i="3"/>
  <c r="D2213" i="3"/>
  <c r="D2214" i="3"/>
  <c r="D2215" i="3"/>
  <c r="D2216" i="3"/>
  <c r="D2217" i="3"/>
  <c r="D2218" i="3"/>
  <c r="D2219" i="3"/>
  <c r="D2220" i="3"/>
  <c r="D2221" i="3"/>
  <c r="D2222" i="3"/>
  <c r="D2223" i="3"/>
  <c r="D2224" i="3"/>
  <c r="D2225" i="3"/>
  <c r="D2226" i="3"/>
  <c r="D2227" i="3"/>
  <c r="D2228" i="3"/>
  <c r="D2229" i="3"/>
  <c r="D2230" i="3"/>
  <c r="D2231" i="3"/>
  <c r="D2232" i="3"/>
  <c r="D2233" i="3"/>
  <c r="D2234" i="3"/>
  <c r="D2235" i="3"/>
  <c r="D2236" i="3"/>
  <c r="D2237" i="3"/>
  <c r="D2238" i="3"/>
  <c r="D2239" i="3"/>
  <c r="D2240" i="3"/>
  <c r="D2241" i="3"/>
  <c r="D2242" i="3"/>
  <c r="D2243" i="3"/>
  <c r="D2244" i="3"/>
  <c r="D2245" i="3"/>
  <c r="D2246" i="3"/>
  <c r="D2247" i="3"/>
  <c r="D2248" i="3"/>
  <c r="D2249" i="3"/>
  <c r="D2250" i="3"/>
  <c r="D2251" i="3"/>
  <c r="D2252" i="3"/>
  <c r="D2253" i="3"/>
  <c r="D2254" i="3"/>
  <c r="D2255" i="3"/>
  <c r="D2256" i="3"/>
  <c r="D2204" i="3"/>
  <c r="D2203" i="3"/>
  <c r="D1514" i="3"/>
  <c r="D1515" i="3"/>
  <c r="D1516" i="3"/>
  <c r="D1517" i="3"/>
  <c r="D1518" i="3"/>
  <c r="D1519" i="3"/>
  <c r="D1520" i="3"/>
  <c r="D1521" i="3"/>
  <c r="D1522" i="3"/>
  <c r="D1523" i="3"/>
  <c r="D1524" i="3"/>
  <c r="D1525" i="3"/>
  <c r="D1526" i="3"/>
  <c r="D1527" i="3"/>
  <c r="D1528" i="3"/>
  <c r="D1529" i="3"/>
  <c r="D1530" i="3"/>
  <c r="D1531" i="3"/>
  <c r="D1532" i="3"/>
  <c r="D1533" i="3"/>
  <c r="D1534" i="3"/>
  <c r="D1535" i="3"/>
  <c r="D1537" i="3"/>
  <c r="D1539" i="3"/>
  <c r="D1540" i="3"/>
  <c r="D1541" i="3"/>
  <c r="D1542" i="3"/>
  <c r="D1543"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4" i="3"/>
  <c r="D1575" i="3"/>
  <c r="D1577" i="3"/>
  <c r="D1578" i="3"/>
  <c r="D1579" i="3"/>
  <c r="D1580" i="3"/>
  <c r="D1581" i="3"/>
  <c r="D1582" i="3"/>
  <c r="D1583" i="3"/>
  <c r="D1584" i="3"/>
  <c r="D1585" i="3"/>
  <c r="D1586" i="3"/>
  <c r="D1587" i="3"/>
  <c r="D1588" i="3"/>
  <c r="D1589" i="3"/>
  <c r="D1590" i="3"/>
  <c r="D1591" i="3"/>
  <c r="D1592" i="3"/>
  <c r="D1593" i="3"/>
  <c r="D1594" i="3"/>
  <c r="D1595" i="3"/>
  <c r="D1596" i="3"/>
  <c r="D1597" i="3"/>
  <c r="D1600" i="3"/>
  <c r="D1601" i="3"/>
  <c r="D1602" i="3"/>
  <c r="D1603" i="3"/>
  <c r="D1604" i="3"/>
  <c r="D1605" i="3"/>
  <c r="D1607" i="3"/>
  <c r="D1608" i="3"/>
  <c r="D1609" i="3"/>
  <c r="D1611" i="3"/>
  <c r="D1612" i="3"/>
  <c r="D1613" i="3"/>
  <c r="D1614" i="3"/>
  <c r="D1615" i="3"/>
  <c r="D1616" i="3"/>
  <c r="D1617" i="3"/>
  <c r="D1618" i="3"/>
  <c r="D1619" i="3"/>
  <c r="D1620" i="3"/>
  <c r="D1621" i="3"/>
  <c r="D1622" i="3"/>
  <c r="D1623" i="3"/>
  <c r="D1624" i="3"/>
  <c r="D1626" i="3"/>
  <c r="D1628" i="3"/>
  <c r="D1629" i="3"/>
  <c r="D1630" i="3"/>
  <c r="D1167" i="3"/>
  <c r="D1168" i="3"/>
  <c r="D1169" i="3"/>
  <c r="D1170" i="3"/>
  <c r="D1171" i="3"/>
  <c r="D1172" i="3"/>
  <c r="D1173" i="3"/>
  <c r="D1174" i="3"/>
  <c r="D1175" i="3"/>
  <c r="D1176" i="3"/>
  <c r="D1177" i="3"/>
  <c r="D1188" i="3"/>
  <c r="D1191" i="3"/>
  <c r="D1192" i="3"/>
  <c r="D1205" i="3"/>
  <c r="D1206" i="3"/>
  <c r="D1207" i="3"/>
  <c r="D1208" i="3"/>
  <c r="D1209" i="3"/>
  <c r="D1210" i="3"/>
  <c r="D1211" i="3"/>
  <c r="D1212" i="3"/>
  <c r="D1213" i="3"/>
  <c r="D1214" i="3"/>
  <c r="D1215" i="3"/>
  <c r="D1221" i="3"/>
  <c r="D1222" i="3"/>
  <c r="D1223" i="3"/>
  <c r="D1224" i="3"/>
  <c r="D1225" i="3"/>
  <c r="D1238" i="3"/>
  <c r="D1240" i="3"/>
  <c r="D1241" i="3"/>
  <c r="D1255" i="3"/>
  <c r="D1256" i="3"/>
  <c r="D1257" i="3"/>
  <c r="D1258" i="3"/>
  <c r="D1259" i="3"/>
  <c r="D1260" i="3"/>
  <c r="D1166" i="3"/>
  <c r="D1034" i="3"/>
  <c r="D1035" i="3"/>
  <c r="D1036" i="3"/>
  <c r="D1037" i="3"/>
  <c r="D1038" i="3"/>
  <c r="D1039" i="3"/>
  <c r="D1033" i="3"/>
  <c r="D2294" i="3" l="1"/>
  <c r="D2281" i="3"/>
  <c r="D2341" i="3"/>
  <c r="D2329" i="3"/>
  <c r="D2317" i="3"/>
  <c r="D2376" i="3"/>
  <c r="D2340" i="3"/>
  <c r="D2363" i="3"/>
  <c r="D2282" i="3"/>
  <c r="D2307" i="3"/>
  <c r="D2295" i="3"/>
  <c r="D2283" i="3"/>
  <c r="D2291" i="3"/>
  <c r="D2267" i="3"/>
  <c r="D2268" i="3"/>
  <c r="D2303" i="3"/>
  <c r="D2280" i="3"/>
  <c r="F1166" i="3" l="1"/>
  <c r="F1167" i="3"/>
  <c r="F1168" i="3"/>
  <c r="F1169" i="3"/>
  <c r="F1170" i="3"/>
  <c r="F1171" i="3"/>
  <c r="F1172" i="3"/>
  <c r="F1173" i="3"/>
  <c r="F1174" i="3"/>
  <c r="F1175" i="3"/>
  <c r="F1176" i="3"/>
  <c r="F1177" i="3"/>
  <c r="F1178" i="3"/>
  <c r="F1179" i="3"/>
  <c r="F1180" i="3"/>
  <c r="F1181" i="3"/>
  <c r="F1182" i="3"/>
  <c r="F1183" i="3"/>
  <c r="F1184" i="3"/>
  <c r="F1185" i="3"/>
  <c r="F1186" i="3"/>
  <c r="F1187" i="3"/>
  <c r="F1188" i="3"/>
  <c r="F1189" i="3"/>
  <c r="F1190" i="3"/>
  <c r="F1191" i="3"/>
  <c r="F1192" i="3"/>
  <c r="F1193" i="3"/>
  <c r="F1194" i="3"/>
  <c r="F1195" i="3"/>
  <c r="F1196" i="3"/>
  <c r="F1197" i="3"/>
  <c r="F1198" i="3"/>
  <c r="F1199" i="3"/>
  <c r="F1200" i="3"/>
  <c r="F1201" i="3"/>
  <c r="F1202" i="3"/>
  <c r="F1203" i="3"/>
  <c r="F1204" i="3"/>
  <c r="F1205" i="3"/>
  <c r="F1206" i="3"/>
  <c r="F1207" i="3"/>
  <c r="F1208" i="3"/>
  <c r="F1209" i="3"/>
  <c r="F1210" i="3"/>
  <c r="F1211" i="3"/>
  <c r="F1212" i="3"/>
  <c r="F1213" i="3"/>
  <c r="F1214" i="3"/>
  <c r="F1215" i="3"/>
  <c r="F1216" i="3"/>
  <c r="F1217" i="3"/>
  <c r="F1218" i="3"/>
  <c r="F1219" i="3"/>
  <c r="F1220" i="3"/>
  <c r="F1221" i="3"/>
  <c r="F1222" i="3"/>
  <c r="F1223" i="3"/>
  <c r="F1224" i="3"/>
  <c r="F1225" i="3"/>
  <c r="F1226" i="3"/>
  <c r="F1227" i="3"/>
  <c r="F1228" i="3"/>
  <c r="F1229" i="3"/>
  <c r="F1230" i="3"/>
  <c r="F1231" i="3"/>
  <c r="F1232" i="3"/>
  <c r="F1233" i="3"/>
  <c r="F1234" i="3"/>
  <c r="F1235" i="3"/>
  <c r="F1236" i="3"/>
  <c r="F1237" i="3"/>
  <c r="F1238" i="3"/>
  <c r="F1239" i="3"/>
  <c r="F1240" i="3"/>
  <c r="F1241" i="3"/>
  <c r="F1242" i="3"/>
  <c r="F1243" i="3"/>
  <c r="F1244" i="3"/>
  <c r="F1245" i="3"/>
  <c r="F1246" i="3"/>
  <c r="F1247" i="3"/>
  <c r="F1248" i="3"/>
  <c r="F1249" i="3"/>
  <c r="F1250" i="3"/>
  <c r="F1251" i="3"/>
  <c r="F1252" i="3"/>
  <c r="F1253" i="3"/>
  <c r="F1254" i="3"/>
  <c r="F1255" i="3"/>
  <c r="F1256" i="3"/>
  <c r="F1257" i="3"/>
  <c r="F1258" i="3"/>
  <c r="F1259" i="3"/>
  <c r="F1260" i="3"/>
  <c r="F1261" i="3"/>
  <c r="F1262" i="3"/>
  <c r="F1263" i="3"/>
  <c r="F1264" i="3"/>
  <c r="F1265" i="3"/>
  <c r="F1266" i="3"/>
  <c r="F1267" i="3"/>
  <c r="F1268" i="3"/>
  <c r="F1269" i="3"/>
  <c r="F1270" i="3"/>
  <c r="F1271" i="3"/>
  <c r="F1272" i="3"/>
  <c r="F1273" i="3"/>
  <c r="F1274" i="3"/>
  <c r="F1275" i="3"/>
  <c r="F1276" i="3"/>
  <c r="F1277" i="3"/>
  <c r="F2" i="3" l="1"/>
  <c r="F9" i="3"/>
  <c r="F18" i="3"/>
  <c r="F19" i="3"/>
  <c r="F24" i="3"/>
  <c r="F34" i="3"/>
  <c r="F35" i="3"/>
  <c r="F71" i="3"/>
  <c r="F72" i="3"/>
  <c r="F81" i="3"/>
  <c r="F87" i="3"/>
  <c r="F94" i="3"/>
  <c r="F101" i="3"/>
  <c r="F102" i="3"/>
  <c r="F109" i="3"/>
  <c r="F110" i="3"/>
  <c r="F119" i="3"/>
  <c r="F126" i="3"/>
  <c r="F127" i="3"/>
  <c r="F134" i="3"/>
  <c r="F135" i="3"/>
  <c r="F136" i="3"/>
  <c r="F137" i="3"/>
  <c r="F146" i="3"/>
  <c r="F147" i="3"/>
  <c r="F148" i="3"/>
  <c r="F149" i="3"/>
  <c r="F150" i="3"/>
  <c r="F151" i="3"/>
  <c r="F152" i="3"/>
  <c r="F161" i="3"/>
  <c r="F167" i="3"/>
  <c r="F168" i="3"/>
  <c r="F177" i="3"/>
  <c r="F178" i="3"/>
  <c r="F185" i="3"/>
  <c r="F186" i="3"/>
  <c r="F195" i="3"/>
  <c r="F196" i="3"/>
  <c r="F205" i="3"/>
  <c r="F211" i="3"/>
  <c r="F217" i="3"/>
  <c r="F224" i="3"/>
  <c r="F228" i="3"/>
  <c r="F229" i="3"/>
  <c r="F238" i="3"/>
  <c r="F245" i="3"/>
  <c r="F246" i="3"/>
  <c r="F255" i="3"/>
  <c r="F256" i="3"/>
  <c r="F257" i="3"/>
  <c r="F266" i="3"/>
  <c r="F272" i="3"/>
  <c r="F278" i="3"/>
  <c r="F284" i="3"/>
  <c r="F291" i="3"/>
  <c r="F292" i="3"/>
  <c r="F302" i="3"/>
  <c r="F309" i="3"/>
  <c r="F310" i="3"/>
  <c r="F316" i="3"/>
  <c r="F317" i="3"/>
  <c r="F327" i="3"/>
  <c r="F328" i="3"/>
  <c r="F335" i="3"/>
  <c r="F336" i="3"/>
  <c r="F342" i="3"/>
  <c r="F343" i="3"/>
  <c r="F350" i="3"/>
  <c r="F357" i="3"/>
  <c r="F358" i="3"/>
  <c r="F367" i="3"/>
  <c r="F368" i="3"/>
  <c r="F377" i="3"/>
  <c r="F384" i="3"/>
  <c r="F390" i="3"/>
  <c r="F398" i="3"/>
  <c r="F399" i="3"/>
  <c r="F408" i="3"/>
  <c r="F409" i="3"/>
  <c r="F416" i="3"/>
  <c r="F417" i="3"/>
  <c r="F426" i="3"/>
  <c r="F427" i="3"/>
  <c r="F436" i="3"/>
  <c r="F437" i="3"/>
  <c r="F438" i="3"/>
  <c r="F447" i="3"/>
  <c r="F453" i="3"/>
  <c r="F454" i="3"/>
  <c r="F463" i="3"/>
  <c r="F464" i="3"/>
  <c r="F473" i="3"/>
  <c r="F474" i="3"/>
  <c r="F481" i="3"/>
  <c r="F482" i="3"/>
  <c r="F483" i="3"/>
  <c r="F490" i="3"/>
  <c r="F491" i="3"/>
  <c r="F500" i="3"/>
  <c r="F508" i="3"/>
  <c r="F515" i="3"/>
  <c r="F522" i="3"/>
  <c r="F530" i="3"/>
  <c r="F535" i="3"/>
  <c r="F543" i="3"/>
  <c r="F544" i="3"/>
  <c r="F545" i="3"/>
  <c r="F555" i="3"/>
  <c r="F556" i="3"/>
  <c r="F565" i="3"/>
  <c r="F571" i="3"/>
  <c r="F577" i="3"/>
  <c r="F586" i="3"/>
  <c r="F591" i="3"/>
  <c r="F597" i="3"/>
  <c r="F604" i="3"/>
  <c r="F611" i="3"/>
  <c r="F619" i="3"/>
  <c r="F627" i="3"/>
  <c r="F628" i="3"/>
  <c r="F629" i="3"/>
  <c r="F638" i="3"/>
  <c r="F644" i="3"/>
  <c r="F651" i="3"/>
  <c r="F660" i="3"/>
  <c r="F668" i="3"/>
  <c r="F675" i="3"/>
  <c r="F676" i="3"/>
  <c r="F686" i="3"/>
  <c r="F687" i="3"/>
  <c r="F696" i="3"/>
  <c r="F697" i="3"/>
  <c r="F706" i="3"/>
  <c r="F707" i="3"/>
  <c r="F708" i="3"/>
  <c r="F717" i="3"/>
  <c r="F718" i="3"/>
  <c r="F725" i="3"/>
  <c r="F733" i="3"/>
  <c r="F734" i="3"/>
  <c r="F743" i="3"/>
  <c r="F744" i="3"/>
  <c r="F752" i="3"/>
  <c r="F753" i="3"/>
  <c r="F762" i="3"/>
  <c r="F763" i="3"/>
  <c r="F764" i="3"/>
  <c r="F773" i="3"/>
  <c r="F774" i="3"/>
  <c r="F775" i="3"/>
  <c r="F784" i="3"/>
  <c r="F785" i="3"/>
  <c r="F792" i="3"/>
  <c r="F793" i="3"/>
  <c r="F802" i="3"/>
  <c r="F803" i="3"/>
  <c r="F812" i="3"/>
  <c r="F819" i="3"/>
  <c r="F826" i="3"/>
  <c r="F833" i="3"/>
  <c r="F842" i="3"/>
  <c r="F848" i="3"/>
  <c r="F856" i="3"/>
  <c r="F862" i="3"/>
  <c r="F869" i="3"/>
  <c r="F944" i="3"/>
  <c r="F945" i="3"/>
  <c r="F954" i="3"/>
  <c r="F959" i="3"/>
  <c r="F960" i="3"/>
  <c r="F969" i="3"/>
  <c r="F976" i="3"/>
  <c r="F977" i="3"/>
  <c r="F986" i="3"/>
  <c r="F995" i="3"/>
  <c r="F1001" i="3"/>
  <c r="F1007" i="3"/>
  <c r="F1013" i="3"/>
  <c r="F1019" i="3"/>
  <c r="F1026" i="3"/>
  <c r="F1278" i="3"/>
  <c r="F1284" i="3"/>
  <c r="F1285" i="3"/>
  <c r="F1294" i="3"/>
  <c r="F1301" i="3"/>
  <c r="F1302" i="3"/>
  <c r="F1311" i="3"/>
  <c r="F1320" i="3"/>
  <c r="F1321" i="3"/>
  <c r="F1330" i="3"/>
  <c r="F1331" i="3"/>
  <c r="F1340" i="3"/>
  <c r="F1341" i="3"/>
  <c r="F1350" i="3"/>
  <c r="F1356" i="3"/>
  <c r="F1357" i="3"/>
  <c r="F1367" i="3"/>
  <c r="F1368" i="3"/>
  <c r="F1377" i="3"/>
  <c r="F1378" i="3"/>
  <c r="F1387" i="3"/>
  <c r="F1388" i="3"/>
  <c r="F1394" i="3"/>
  <c r="F1402" i="3"/>
  <c r="F1410" i="3"/>
  <c r="F1411" i="3"/>
  <c r="F1421" i="3"/>
  <c r="F1428" i="3"/>
  <c r="F1429" i="3"/>
  <c r="F1438" i="3"/>
  <c r="F1439" i="3"/>
  <c r="F1448" i="3"/>
  <c r="F1454" i="3"/>
  <c r="F1461" i="3"/>
  <c r="F1467" i="3"/>
  <c r="F1474" i="3"/>
  <c r="F1481" i="3"/>
  <c r="F1487" i="3"/>
  <c r="F1494" i="3"/>
  <c r="F1500" i="3"/>
  <c r="F1501" i="3"/>
  <c r="F1664" i="3"/>
  <c r="F1665" i="3"/>
  <c r="F1675" i="3"/>
  <c r="F1682" i="3"/>
  <c r="F1683" i="3"/>
  <c r="F1692" i="3"/>
  <c r="F1693" i="3"/>
  <c r="F1694" i="3"/>
  <c r="F1703" i="3"/>
  <c r="F1710" i="3"/>
  <c r="F1711" i="3"/>
  <c r="F1720" i="3"/>
  <c r="F1726" i="3"/>
  <c r="F1733" i="3"/>
  <c r="F1734" i="3"/>
  <c r="F1740" i="3"/>
  <c r="F1749" i="3"/>
  <c r="F1757" i="3"/>
  <c r="F1762" i="3"/>
  <c r="F1763" i="3"/>
  <c r="F1772" i="3"/>
  <c r="F1779" i="3"/>
  <c r="F1786" i="3"/>
  <c r="F1793" i="3"/>
  <c r="F1794" i="3"/>
  <c r="F1804" i="3"/>
  <c r="F1805" i="3"/>
  <c r="F1811" i="3"/>
  <c r="F1812" i="3"/>
  <c r="F1821" i="3"/>
  <c r="F1828" i="3"/>
  <c r="F1829" i="3"/>
  <c r="F1838" i="3"/>
  <c r="F1839" i="3"/>
  <c r="F1849" i="3"/>
  <c r="F1856" i="3"/>
  <c r="F1857" i="3"/>
  <c r="F1866" i="3"/>
  <c r="F1874" i="3"/>
  <c r="F1880" i="3"/>
  <c r="F1889" i="3"/>
  <c r="F1890" i="3"/>
  <c r="F1897" i="3"/>
  <c r="F1904" i="3"/>
  <c r="F1905" i="3"/>
  <c r="F1914" i="3"/>
  <c r="F1923" i="3"/>
  <c r="F1924" i="3"/>
  <c r="F1933" i="3"/>
  <c r="F1934" i="3"/>
  <c r="F1943" i="3"/>
  <c r="F1951" i="3"/>
  <c r="F1957" i="3"/>
  <c r="F1958" i="3"/>
  <c r="F1968" i="3"/>
  <c r="F1969" i="3"/>
  <c r="F1970" i="3"/>
  <c r="F1979" i="3"/>
  <c r="F1988" i="3"/>
  <c r="F1995" i="3"/>
  <c r="F1996" i="3"/>
  <c r="F2006" i="3"/>
  <c r="F2007" i="3"/>
  <c r="F2008" i="3"/>
  <c r="F2009" i="3"/>
  <c r="F2018" i="3"/>
  <c r="F2025" i="3"/>
  <c r="F2031" i="3"/>
  <c r="F2032" i="3"/>
  <c r="F2041" i="3"/>
  <c r="F2048" i="3"/>
  <c r="F2055" i="3"/>
  <c r="F2062" i="3"/>
  <c r="F2130" i="3"/>
  <c r="F2136" i="3"/>
  <c r="F2137" i="3"/>
  <c r="F2138" i="3"/>
  <c r="F2147" i="3"/>
  <c r="F2148" i="3"/>
  <c r="F2157" i="3"/>
  <c r="F2164" i="3"/>
  <c r="F2170" i="3"/>
  <c r="F2177" i="3"/>
  <c r="F2184" i="3"/>
  <c r="F2191" i="3"/>
  <c r="F2197" i="3"/>
  <c r="F2198" i="3"/>
  <c r="F2399" i="3"/>
  <c r="F2406" i="3"/>
  <c r="F2407" i="3"/>
  <c r="F2417" i="3"/>
  <c r="F2424" i="3"/>
  <c r="F2425" i="3"/>
  <c r="F2437" i="3"/>
  <c r="F2438" i="3"/>
  <c r="F2439" i="3"/>
  <c r="F2448" i="3"/>
  <c r="F2449" i="3"/>
  <c r="F2457" i="3"/>
  <c r="F2464" i="3"/>
  <c r="F2465" i="3"/>
  <c r="F2475" i="3"/>
  <c r="F2476" i="3"/>
  <c r="F2477" i="3"/>
  <c r="F2483" i="3"/>
  <c r="F2487" i="3"/>
  <c r="F2493" i="3"/>
  <c r="F2502" i="3"/>
  <c r="F2508" i="3"/>
  <c r="F2514"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33" i="3"/>
  <c r="F932" i="3"/>
  <c r="F1960" i="3"/>
  <c r="F1831" i="3"/>
  <c r="F2400" i="3"/>
  <c r="F1781" i="3"/>
  <c r="F1452" i="3"/>
  <c r="F1281" i="3"/>
  <c r="F2155" i="3"/>
  <c r="F1336" i="3"/>
  <c r="F813" i="3"/>
  <c r="F100" i="3"/>
  <c r="F607" i="3"/>
  <c r="F517" i="3"/>
  <c r="F2520" i="3"/>
  <c r="F2436" i="3"/>
  <c r="F603" i="3"/>
  <c r="F602" i="3"/>
  <c r="D877" i="3" l="1"/>
  <c r="D878" i="3"/>
  <c r="D879" i="3"/>
  <c r="D880" i="3"/>
  <c r="D881" i="3"/>
  <c r="D882" i="3"/>
  <c r="D884" i="3"/>
  <c r="D885" i="3"/>
  <c r="D886" i="3"/>
  <c r="D887" i="3"/>
  <c r="D888" i="3"/>
  <c r="D889" i="3"/>
  <c r="D890" i="3"/>
  <c r="D891" i="3"/>
  <c r="D892" i="3"/>
  <c r="D893" i="3"/>
  <c r="D894" i="3"/>
  <c r="D895" i="3"/>
  <c r="D896" i="3"/>
  <c r="D897" i="3"/>
  <c r="D898" i="3"/>
  <c r="D899" i="3"/>
  <c r="D900" i="3"/>
  <c r="D901" i="3"/>
  <c r="D904" i="3"/>
  <c r="D906" i="3"/>
  <c r="D907" i="3"/>
  <c r="D908" i="3"/>
  <c r="D909" i="3"/>
  <c r="D911" i="3"/>
  <c r="D912" i="3"/>
  <c r="D913" i="3"/>
  <c r="D914" i="3"/>
  <c r="D916" i="3"/>
  <c r="D917" i="3"/>
  <c r="D918" i="3"/>
  <c r="D919" i="3"/>
  <c r="D920" i="3"/>
  <c r="D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876" i="3"/>
  <c r="C1167" i="3" l="1"/>
  <c r="C1168" i="3"/>
  <c r="C1169" i="3"/>
  <c r="C1170" i="3"/>
  <c r="C1171" i="3"/>
  <c r="C1172"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166"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C1839" i="3"/>
  <c r="C1840" i="3"/>
  <c r="C1841" i="3"/>
  <c r="C1842" i="3"/>
  <c r="C1843" i="3"/>
  <c r="C1844" i="3"/>
  <c r="C1845" i="3"/>
  <c r="C1846" i="3"/>
  <c r="C1847" i="3"/>
  <c r="C1848" i="3"/>
  <c r="C1849" i="3"/>
  <c r="C1850" i="3"/>
  <c r="C1851" i="3"/>
  <c r="C1852" i="3"/>
  <c r="C1853" i="3"/>
  <c r="C1854" i="3"/>
  <c r="C1855" i="3"/>
  <c r="C1856" i="3"/>
  <c r="C1857" i="3"/>
  <c r="C1858" i="3"/>
  <c r="C1859" i="3"/>
  <c r="C1860" i="3"/>
  <c r="C1861" i="3"/>
  <c r="C1862" i="3"/>
  <c r="C1863" i="3"/>
  <c r="C1864" i="3"/>
  <c r="C1865" i="3"/>
  <c r="C1866" i="3"/>
  <c r="C1867" i="3"/>
  <c r="C1868" i="3"/>
  <c r="C1869" i="3"/>
  <c r="C1870" i="3"/>
  <c r="C1871" i="3"/>
  <c r="C1872" i="3"/>
  <c r="C1873" i="3"/>
  <c r="C1874" i="3"/>
  <c r="C1875" i="3"/>
  <c r="C1876" i="3"/>
  <c r="C1877" i="3"/>
  <c r="C1878" i="3"/>
  <c r="C1879" i="3"/>
  <c r="C1880" i="3"/>
  <c r="C1881" i="3"/>
  <c r="C1882" i="3"/>
  <c r="C1883" i="3"/>
  <c r="C1884" i="3"/>
  <c r="C1885" i="3"/>
  <c r="C1886" i="3"/>
  <c r="C1887" i="3"/>
  <c r="C1888" i="3"/>
  <c r="C1889" i="3"/>
  <c r="C1890" i="3"/>
  <c r="C1891" i="3"/>
  <c r="C1892" i="3"/>
  <c r="C1893" i="3"/>
  <c r="C1894" i="3"/>
  <c r="C1895" i="3"/>
  <c r="C1896" i="3"/>
  <c r="C1897" i="3"/>
  <c r="C1898" i="3"/>
  <c r="C1899" i="3"/>
  <c r="C1900" i="3"/>
  <c r="C1901" i="3"/>
  <c r="C1902" i="3"/>
  <c r="C1903" i="3"/>
  <c r="C1904" i="3"/>
  <c r="C1905" i="3"/>
  <c r="C1906" i="3"/>
  <c r="C1907" i="3"/>
  <c r="C1908" i="3"/>
  <c r="C1909" i="3"/>
  <c r="C1910" i="3"/>
  <c r="C1911" i="3"/>
  <c r="C1912" i="3"/>
  <c r="C1913" i="3"/>
  <c r="C1914" i="3"/>
  <c r="C1915" i="3"/>
  <c r="C1916" i="3"/>
  <c r="C1917" i="3"/>
  <c r="C1918"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C1945" i="3"/>
  <c r="C1946" i="3"/>
  <c r="C1947" i="3"/>
  <c r="C1948" i="3"/>
  <c r="C1949" i="3"/>
  <c r="C1950" i="3"/>
  <c r="C1951" i="3"/>
  <c r="C1952" i="3"/>
  <c r="C1953" i="3"/>
  <c r="C1954" i="3"/>
  <c r="C1955" i="3"/>
  <c r="C1956" i="3"/>
  <c r="C1957" i="3"/>
  <c r="C1958" i="3"/>
  <c r="C1959" i="3"/>
  <c r="C1960" i="3"/>
  <c r="C1961" i="3"/>
  <c r="C1962" i="3"/>
  <c r="C1963" i="3"/>
  <c r="C1964" i="3"/>
  <c r="C1965" i="3"/>
  <c r="C1966" i="3"/>
  <c r="C1967" i="3"/>
  <c r="C1968" i="3"/>
  <c r="C1969" i="3"/>
  <c r="C1970" i="3"/>
  <c r="C1971" i="3"/>
  <c r="C1972" i="3"/>
  <c r="C1973" i="3"/>
  <c r="C1974" i="3"/>
  <c r="C1975" i="3"/>
  <c r="C1976" i="3"/>
  <c r="C1977" i="3"/>
  <c r="C1978" i="3"/>
  <c r="C1979" i="3"/>
  <c r="C1980" i="3"/>
  <c r="C1981" i="3"/>
  <c r="C1982" i="3"/>
  <c r="C1983" i="3"/>
  <c r="C1984" i="3"/>
  <c r="C1985" i="3"/>
  <c r="C1986" i="3"/>
  <c r="C1987" i="3"/>
  <c r="C1988" i="3"/>
  <c r="C1989" i="3"/>
  <c r="C1990" i="3"/>
  <c r="C1991" i="3"/>
  <c r="C1992" i="3"/>
  <c r="C1993" i="3"/>
  <c r="C1994" i="3"/>
  <c r="C1995" i="3"/>
  <c r="C1996" i="3"/>
  <c r="C1997" i="3"/>
  <c r="C1998" i="3"/>
  <c r="C1999" i="3"/>
  <c r="C2000" i="3"/>
  <c r="C2001" i="3"/>
  <c r="C2002" i="3"/>
  <c r="C2003" i="3"/>
  <c r="C2004" i="3"/>
  <c r="C2005" i="3"/>
  <c r="C2006" i="3"/>
  <c r="C2007" i="3"/>
  <c r="C2008" i="3"/>
  <c r="C2009" i="3"/>
  <c r="C2010" i="3"/>
  <c r="C2011" i="3"/>
  <c r="C2012" i="3"/>
  <c r="C2013" i="3"/>
  <c r="C2014" i="3"/>
  <c r="C2015" i="3"/>
  <c r="C2016" i="3"/>
  <c r="C2017" i="3"/>
  <c r="C2018" i="3"/>
  <c r="C2019" i="3"/>
  <c r="C2020" i="3"/>
  <c r="C2021" i="3"/>
  <c r="C2022" i="3"/>
  <c r="C2023" i="3"/>
  <c r="C2024" i="3"/>
  <c r="C2025" i="3"/>
  <c r="C2026" i="3"/>
  <c r="C2027" i="3"/>
  <c r="C2028" i="3"/>
  <c r="C2029" i="3"/>
  <c r="C2030" i="3"/>
  <c r="C2031" i="3"/>
  <c r="C2032" i="3"/>
  <c r="C2033" i="3"/>
  <c r="C2034" i="3"/>
  <c r="C2035" i="3"/>
  <c r="C2036" i="3"/>
  <c r="C2037" i="3"/>
  <c r="C2038" i="3"/>
  <c r="C2039" i="3"/>
  <c r="C2040" i="3"/>
  <c r="C2041" i="3"/>
  <c r="C2042" i="3"/>
  <c r="C2043" i="3"/>
  <c r="C2044" i="3"/>
  <c r="C2045" i="3"/>
  <c r="C2046" i="3"/>
  <c r="C2047" i="3"/>
  <c r="C2048" i="3"/>
  <c r="C2049" i="3"/>
  <c r="C2050" i="3"/>
  <c r="C2051" i="3"/>
  <c r="C2052" i="3"/>
  <c r="C2053" i="3"/>
  <c r="C2054" i="3"/>
  <c r="C2055" i="3"/>
  <c r="C2056" i="3"/>
  <c r="C2057" i="3"/>
  <c r="C2058" i="3"/>
  <c r="C2059" i="3"/>
  <c r="C2060" i="3"/>
  <c r="C2061" i="3"/>
  <c r="C2062" i="3"/>
  <c r="C2130" i="3"/>
  <c r="C2131" i="3"/>
  <c r="C2132" i="3"/>
  <c r="C2133" i="3"/>
  <c r="C2134" i="3"/>
  <c r="C2135" i="3"/>
  <c r="C2136" i="3"/>
  <c r="C2137" i="3"/>
  <c r="C2138" i="3"/>
  <c r="C2139" i="3"/>
  <c r="C2140" i="3"/>
  <c r="C2141" i="3"/>
  <c r="C2142" i="3"/>
  <c r="C2143" i="3"/>
  <c r="C2144" i="3"/>
  <c r="C2145" i="3"/>
  <c r="C2146" i="3"/>
  <c r="C2147" i="3"/>
  <c r="C2148" i="3"/>
  <c r="C2149" i="3"/>
  <c r="C2150" i="3"/>
  <c r="C2151" i="3"/>
  <c r="C2152" i="3"/>
  <c r="C2153" i="3"/>
  <c r="C2154" i="3"/>
  <c r="C2155" i="3"/>
  <c r="C2156" i="3"/>
  <c r="C2157" i="3"/>
  <c r="C2158" i="3"/>
  <c r="C2159" i="3"/>
  <c r="C2160" i="3"/>
  <c r="C2161" i="3"/>
  <c r="C2162" i="3"/>
  <c r="C2163" i="3"/>
  <c r="C2164" i="3"/>
  <c r="C2165" i="3"/>
  <c r="C2166" i="3"/>
  <c r="C2167" i="3"/>
  <c r="C2168" i="3"/>
  <c r="C2169" i="3"/>
  <c r="C2170" i="3"/>
  <c r="C2171" i="3"/>
  <c r="C2172" i="3"/>
  <c r="C2173" i="3"/>
  <c r="C2174" i="3"/>
  <c r="C2175" i="3"/>
  <c r="C2176" i="3"/>
  <c r="C2177" i="3"/>
  <c r="C2178" i="3"/>
  <c r="C2179" i="3"/>
  <c r="C2180" i="3"/>
  <c r="C2181" i="3"/>
  <c r="C2182" i="3"/>
  <c r="C2183" i="3"/>
  <c r="C2184" i="3"/>
  <c r="C2185" i="3"/>
  <c r="C2186" i="3"/>
  <c r="C2187" i="3"/>
  <c r="C2188" i="3"/>
  <c r="C2189" i="3"/>
  <c r="C2190" i="3"/>
  <c r="C2191" i="3"/>
  <c r="C2192" i="3"/>
  <c r="C2193" i="3"/>
  <c r="C2194" i="3"/>
  <c r="C2195" i="3"/>
  <c r="C2196" i="3"/>
  <c r="C2197" i="3"/>
  <c r="C2198" i="3"/>
  <c r="C2199" i="3"/>
  <c r="C2200" i="3"/>
  <c r="C2201" i="3"/>
  <c r="C2202" i="3"/>
  <c r="C2203" i="3"/>
  <c r="C2399" i="3"/>
  <c r="C2400" i="3"/>
  <c r="C2401" i="3"/>
  <c r="C2402" i="3"/>
  <c r="C2403" i="3"/>
  <c r="C2404" i="3"/>
  <c r="C2405" i="3"/>
  <c r="C2406" i="3"/>
  <c r="C2407" i="3"/>
  <c r="C2408" i="3"/>
  <c r="C2409" i="3"/>
  <c r="C2410" i="3"/>
  <c r="C2411" i="3"/>
  <c r="C2412" i="3"/>
  <c r="C2413" i="3"/>
  <c r="C2414" i="3"/>
  <c r="C2415" i="3"/>
  <c r="C2416" i="3"/>
  <c r="C2417" i="3"/>
  <c r="C2418" i="3"/>
  <c r="C2419" i="3"/>
  <c r="C2420" i="3"/>
  <c r="C2421" i="3"/>
  <c r="C2422" i="3"/>
  <c r="C2423" i="3"/>
  <c r="C2424" i="3"/>
  <c r="C2425" i="3"/>
  <c r="C2426" i="3"/>
  <c r="C2427" i="3"/>
  <c r="C2428" i="3"/>
  <c r="C2429" i="3"/>
  <c r="C2430" i="3"/>
  <c r="C2431" i="3"/>
  <c r="C2432" i="3"/>
  <c r="C2433" i="3"/>
  <c r="C2434" i="3"/>
  <c r="C2435" i="3"/>
  <c r="C2436" i="3"/>
  <c r="C2437" i="3"/>
  <c r="C2438" i="3"/>
  <c r="C2439" i="3"/>
  <c r="C2440" i="3"/>
  <c r="C2441" i="3"/>
  <c r="C2442" i="3"/>
  <c r="C2443" i="3"/>
  <c r="C2444" i="3"/>
  <c r="C2445" i="3"/>
  <c r="C2446" i="3"/>
  <c r="C2447" i="3"/>
  <c r="C2448" i="3"/>
  <c r="C2449" i="3"/>
  <c r="C2450" i="3"/>
  <c r="C2451" i="3"/>
  <c r="C2452" i="3"/>
  <c r="C2453" i="3"/>
  <c r="C2454" i="3"/>
  <c r="C2455" i="3"/>
  <c r="C2456" i="3"/>
  <c r="C2457" i="3"/>
  <c r="C2458" i="3"/>
  <c r="C2459" i="3"/>
  <c r="C2460" i="3"/>
  <c r="C2461" i="3"/>
  <c r="C2462" i="3"/>
  <c r="C2463" i="3"/>
  <c r="C2464" i="3"/>
  <c r="C2465" i="3"/>
  <c r="C2466" i="3"/>
  <c r="C2467" i="3"/>
  <c r="C2468" i="3"/>
  <c r="C2469" i="3"/>
  <c r="C2470" i="3"/>
  <c r="C2471" i="3"/>
  <c r="C2472" i="3"/>
  <c r="C2473" i="3"/>
  <c r="C2474" i="3"/>
  <c r="C2475" i="3"/>
  <c r="C2476" i="3"/>
  <c r="C2477" i="3"/>
  <c r="C2478" i="3"/>
  <c r="C2479" i="3"/>
  <c r="C2480" i="3"/>
  <c r="C2481" i="3"/>
  <c r="C2482" i="3"/>
  <c r="C2483" i="3"/>
  <c r="C2484" i="3"/>
  <c r="C2485" i="3"/>
  <c r="C2486" i="3"/>
  <c r="C2487" i="3"/>
  <c r="C2488" i="3"/>
  <c r="C2489" i="3"/>
  <c r="C2490" i="3"/>
  <c r="C2491" i="3"/>
  <c r="C2492" i="3"/>
  <c r="C2493" i="3"/>
  <c r="C2494" i="3"/>
  <c r="C2495" i="3"/>
  <c r="C2496" i="3"/>
  <c r="C2497" i="3"/>
  <c r="C2498" i="3"/>
  <c r="C2499" i="3"/>
  <c r="C2500" i="3"/>
  <c r="C2501" i="3"/>
  <c r="C2502" i="3"/>
  <c r="C2503" i="3"/>
  <c r="C2504" i="3"/>
  <c r="C2505" i="3"/>
  <c r="C2506" i="3"/>
  <c r="C2507" i="3"/>
  <c r="C2508" i="3"/>
  <c r="C2509" i="3"/>
  <c r="C2510" i="3"/>
  <c r="C2511" i="3"/>
  <c r="C2512" i="3"/>
  <c r="C2513" i="3"/>
  <c r="C2514" i="3"/>
  <c r="C2515" i="3"/>
  <c r="C2516" i="3"/>
  <c r="C2517" i="3"/>
  <c r="C2518" i="3"/>
  <c r="C2519" i="3"/>
  <c r="C2520" i="3"/>
  <c r="C1278" i="3"/>
  <c r="F3" i="3" l="1"/>
  <c r="F4" i="3"/>
  <c r="F5" i="3"/>
  <c r="F6" i="3"/>
  <c r="F7" i="3"/>
  <c r="F8" i="3"/>
  <c r="F10" i="3"/>
  <c r="F11" i="3"/>
  <c r="F12" i="3"/>
  <c r="F13" i="3"/>
  <c r="F14" i="3"/>
  <c r="F15" i="3"/>
  <c r="F16" i="3"/>
  <c r="F17" i="3"/>
  <c r="F20" i="3"/>
  <c r="F21" i="3"/>
  <c r="F22" i="3"/>
  <c r="F23" i="3"/>
  <c r="F25" i="3"/>
  <c r="F26" i="3"/>
  <c r="F27" i="3"/>
  <c r="F28" i="3"/>
  <c r="F29" i="3"/>
  <c r="F30" i="3"/>
  <c r="F31" i="3"/>
  <c r="F32" i="3"/>
  <c r="F33"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3" i="3"/>
  <c r="F74" i="3"/>
  <c r="F75" i="3"/>
  <c r="F76" i="3"/>
  <c r="F77" i="3"/>
  <c r="F78" i="3"/>
  <c r="F79" i="3"/>
  <c r="F80" i="3"/>
  <c r="F82" i="3"/>
  <c r="F83" i="3"/>
  <c r="F84" i="3"/>
  <c r="F85" i="3"/>
  <c r="F86" i="3"/>
  <c r="F88" i="3"/>
  <c r="F89" i="3"/>
  <c r="F90" i="3"/>
  <c r="F91" i="3"/>
  <c r="F92" i="3"/>
  <c r="F93" i="3"/>
  <c r="F95" i="3"/>
  <c r="F96" i="3"/>
  <c r="F97" i="3"/>
  <c r="F98" i="3"/>
  <c r="F99" i="3"/>
  <c r="F103" i="3"/>
  <c r="F104" i="3"/>
  <c r="F105" i="3"/>
  <c r="F106" i="3"/>
  <c r="F107" i="3"/>
  <c r="F108" i="3"/>
  <c r="F111" i="3"/>
  <c r="F112" i="3"/>
  <c r="F113" i="3"/>
  <c r="F114" i="3"/>
  <c r="F115" i="3"/>
  <c r="F116" i="3"/>
  <c r="F117" i="3"/>
  <c r="F118" i="3"/>
  <c r="F120" i="3"/>
  <c r="F121" i="3"/>
  <c r="F122" i="3"/>
  <c r="F123" i="3"/>
  <c r="F124" i="3"/>
  <c r="F125" i="3"/>
  <c r="F128" i="3"/>
  <c r="F129" i="3"/>
  <c r="F130" i="3"/>
  <c r="F131" i="3"/>
  <c r="F132" i="3"/>
  <c r="F133" i="3"/>
  <c r="F138" i="3"/>
  <c r="F139" i="3"/>
  <c r="F140" i="3"/>
  <c r="F141" i="3"/>
  <c r="F142" i="3"/>
  <c r="F143" i="3"/>
  <c r="F144" i="3"/>
  <c r="F145" i="3"/>
  <c r="F153" i="3"/>
  <c r="F154" i="3"/>
  <c r="F155" i="3"/>
  <c r="F156" i="3"/>
  <c r="F157" i="3"/>
  <c r="F158" i="3"/>
  <c r="F159" i="3"/>
  <c r="F160" i="3"/>
  <c r="F162" i="3"/>
  <c r="F163" i="3"/>
  <c r="F164" i="3"/>
  <c r="F165" i="3"/>
  <c r="F166" i="3"/>
  <c r="F169" i="3"/>
  <c r="F170" i="3"/>
  <c r="F171" i="3"/>
  <c r="F172" i="3"/>
  <c r="F173" i="3"/>
  <c r="F174" i="3"/>
  <c r="F175" i="3"/>
  <c r="F176" i="3"/>
  <c r="F179" i="3"/>
  <c r="F180" i="3"/>
  <c r="F181" i="3"/>
  <c r="F182" i="3"/>
  <c r="F183" i="3"/>
  <c r="F184" i="3"/>
  <c r="F187" i="3"/>
  <c r="F188" i="3"/>
  <c r="F189" i="3"/>
  <c r="F190" i="3"/>
  <c r="F191" i="3"/>
  <c r="F192" i="3"/>
  <c r="F193" i="3"/>
  <c r="F194" i="3"/>
  <c r="F197" i="3"/>
  <c r="F198" i="3"/>
  <c r="F199" i="3"/>
  <c r="F200" i="3"/>
  <c r="F201" i="3"/>
  <c r="F202" i="3"/>
  <c r="F203" i="3"/>
  <c r="F204" i="3"/>
  <c r="F206" i="3"/>
  <c r="F207" i="3"/>
  <c r="F208" i="3"/>
  <c r="F209" i="3"/>
  <c r="F210" i="3"/>
  <c r="F212" i="3"/>
  <c r="F213" i="3"/>
  <c r="F214" i="3"/>
  <c r="F215" i="3"/>
  <c r="F216" i="3"/>
  <c r="F218" i="3"/>
  <c r="F219" i="3"/>
  <c r="F220" i="3"/>
  <c r="F221" i="3"/>
  <c r="F222" i="3"/>
  <c r="F223" i="3"/>
  <c r="F225" i="3"/>
  <c r="F226" i="3"/>
  <c r="F227" i="3"/>
  <c r="F230" i="3"/>
  <c r="F231" i="3"/>
  <c r="F232" i="3"/>
  <c r="F233" i="3"/>
  <c r="F234" i="3"/>
  <c r="F235" i="3"/>
  <c r="F236" i="3"/>
  <c r="F237" i="3"/>
  <c r="F239" i="3"/>
  <c r="F240" i="3"/>
  <c r="F241" i="3"/>
  <c r="F242" i="3"/>
  <c r="F243" i="3"/>
  <c r="F244" i="3"/>
  <c r="F247" i="3"/>
  <c r="F248" i="3"/>
  <c r="F249" i="3"/>
  <c r="F250" i="3"/>
  <c r="F251" i="3"/>
  <c r="F252" i="3"/>
  <c r="F253" i="3"/>
  <c r="F254" i="3"/>
  <c r="F258" i="3"/>
  <c r="F259" i="3"/>
  <c r="F260" i="3"/>
  <c r="F261" i="3"/>
  <c r="F262" i="3"/>
  <c r="F263" i="3"/>
  <c r="F264" i="3"/>
  <c r="F265" i="3"/>
  <c r="F267" i="3"/>
  <c r="F268" i="3"/>
  <c r="F269" i="3"/>
  <c r="F270" i="3"/>
  <c r="F271" i="3"/>
  <c r="F273" i="3"/>
  <c r="F274" i="3"/>
  <c r="F275" i="3"/>
  <c r="F276" i="3"/>
  <c r="F277" i="3"/>
  <c r="F279" i="3"/>
  <c r="F280" i="3"/>
  <c r="F281" i="3"/>
  <c r="F282" i="3"/>
  <c r="F283" i="3"/>
  <c r="F285" i="3"/>
  <c r="F286" i="3"/>
  <c r="F287" i="3"/>
  <c r="F288" i="3"/>
  <c r="F289" i="3"/>
  <c r="F290" i="3"/>
  <c r="F293" i="3"/>
  <c r="F294" i="3"/>
  <c r="F295" i="3"/>
  <c r="F296" i="3"/>
  <c r="F297" i="3"/>
  <c r="F298" i="3"/>
  <c r="F299" i="3"/>
  <c r="F300" i="3"/>
  <c r="F301" i="3"/>
  <c r="F303" i="3"/>
  <c r="F304" i="3"/>
  <c r="F305" i="3"/>
  <c r="F306" i="3"/>
  <c r="F307" i="3"/>
  <c r="F308" i="3"/>
  <c r="F311" i="3"/>
  <c r="F312" i="3"/>
  <c r="F313" i="3"/>
  <c r="F314" i="3"/>
  <c r="F315" i="3"/>
  <c r="F318" i="3"/>
  <c r="F319" i="3"/>
  <c r="F320" i="3"/>
  <c r="F321" i="3"/>
  <c r="F322" i="3"/>
  <c r="F323" i="3"/>
  <c r="F324" i="3"/>
  <c r="F325" i="3"/>
  <c r="F326" i="3"/>
  <c r="F329" i="3"/>
  <c r="F330" i="3"/>
  <c r="F331" i="3"/>
  <c r="F332" i="3"/>
  <c r="F333" i="3"/>
  <c r="F334" i="3"/>
  <c r="F337" i="3"/>
  <c r="F338" i="3"/>
  <c r="F339" i="3"/>
  <c r="F340" i="3"/>
  <c r="F341" i="3"/>
  <c r="F344" i="3"/>
  <c r="F345" i="3"/>
  <c r="F346" i="3"/>
  <c r="F347" i="3"/>
  <c r="F348" i="3"/>
  <c r="F349" i="3"/>
  <c r="F351" i="3"/>
  <c r="F352" i="3"/>
  <c r="F353" i="3"/>
  <c r="F354" i="3"/>
  <c r="F355" i="3"/>
  <c r="F356" i="3"/>
  <c r="F359" i="3"/>
  <c r="F360" i="3"/>
  <c r="F361" i="3"/>
  <c r="F362" i="3"/>
  <c r="F363" i="3"/>
  <c r="F364" i="3"/>
  <c r="F365" i="3"/>
  <c r="F366" i="3"/>
  <c r="F369" i="3"/>
  <c r="F370" i="3"/>
  <c r="F371" i="3"/>
  <c r="F372" i="3"/>
  <c r="F373" i="3"/>
  <c r="F374" i="3"/>
  <c r="F375" i="3"/>
  <c r="F376" i="3"/>
  <c r="F378" i="3"/>
  <c r="F379" i="3"/>
  <c r="F380" i="3"/>
  <c r="F381" i="3"/>
  <c r="F382" i="3"/>
  <c r="F383" i="3"/>
  <c r="F385" i="3"/>
  <c r="F386" i="3"/>
  <c r="F387" i="3"/>
  <c r="F388" i="3"/>
  <c r="F389" i="3"/>
  <c r="F391" i="3"/>
  <c r="F392" i="3"/>
  <c r="F393" i="3"/>
  <c r="F394" i="3"/>
  <c r="F395" i="3"/>
  <c r="F396" i="3"/>
  <c r="F397" i="3"/>
  <c r="F400" i="3"/>
  <c r="F401" i="3"/>
  <c r="F402" i="3"/>
  <c r="F403" i="3"/>
  <c r="F404" i="3"/>
  <c r="F405" i="3"/>
  <c r="F406" i="3"/>
  <c r="F407" i="3"/>
  <c r="F410" i="3"/>
  <c r="F411" i="3"/>
  <c r="F412" i="3"/>
  <c r="F413" i="3"/>
  <c r="F414" i="3"/>
  <c r="F415" i="3"/>
  <c r="F418" i="3"/>
  <c r="F419" i="3"/>
  <c r="F420" i="3"/>
  <c r="F421" i="3"/>
  <c r="F422" i="3"/>
  <c r="F423" i="3"/>
  <c r="F424" i="3"/>
  <c r="F425" i="3"/>
  <c r="F428" i="3"/>
  <c r="F429" i="3"/>
  <c r="F430" i="3"/>
  <c r="F431" i="3"/>
  <c r="F432" i="3"/>
  <c r="F433" i="3"/>
  <c r="F434" i="3"/>
  <c r="F435" i="3"/>
  <c r="F439" i="3"/>
  <c r="F440" i="3"/>
  <c r="F441" i="3"/>
  <c r="F442" i="3"/>
  <c r="F443" i="3"/>
  <c r="F444" i="3"/>
  <c r="F445" i="3"/>
  <c r="F446" i="3"/>
  <c r="F448" i="3"/>
  <c r="F449" i="3"/>
  <c r="F450" i="3"/>
  <c r="F451" i="3"/>
  <c r="F452" i="3"/>
  <c r="F455" i="3"/>
  <c r="F456" i="3"/>
  <c r="F457" i="3"/>
  <c r="F458" i="3"/>
  <c r="F459" i="3"/>
  <c r="F460" i="3"/>
  <c r="F461" i="3"/>
  <c r="F462" i="3"/>
  <c r="F465" i="3"/>
  <c r="F466" i="3"/>
  <c r="F467" i="3"/>
  <c r="F468" i="3"/>
  <c r="F469" i="3"/>
  <c r="F470" i="3"/>
  <c r="F471" i="3"/>
  <c r="F472" i="3"/>
  <c r="F475" i="3"/>
  <c r="F476" i="3"/>
  <c r="F477" i="3"/>
  <c r="F478" i="3"/>
  <c r="F479" i="3"/>
  <c r="F480" i="3"/>
  <c r="F484" i="3"/>
  <c r="F485" i="3"/>
  <c r="F486" i="3"/>
  <c r="F487" i="3"/>
  <c r="F488" i="3"/>
  <c r="F489" i="3"/>
  <c r="F492" i="3"/>
  <c r="F493" i="3"/>
  <c r="F494" i="3"/>
  <c r="F495" i="3"/>
  <c r="F496" i="3"/>
  <c r="F497" i="3"/>
  <c r="F498" i="3"/>
  <c r="F499" i="3"/>
  <c r="F501" i="3"/>
  <c r="F502" i="3"/>
  <c r="F503" i="3"/>
  <c r="F504" i="3"/>
  <c r="F505" i="3"/>
  <c r="F506" i="3"/>
  <c r="F507" i="3"/>
  <c r="F509" i="3"/>
  <c r="F510" i="3"/>
  <c r="F511" i="3"/>
  <c r="F512" i="3"/>
  <c r="F513" i="3"/>
  <c r="F514" i="3"/>
  <c r="F516" i="3"/>
  <c r="F518" i="3"/>
  <c r="F519" i="3"/>
  <c r="F520" i="3"/>
  <c r="F521" i="3"/>
  <c r="F523" i="3"/>
  <c r="F524" i="3"/>
  <c r="F525" i="3"/>
  <c r="F526" i="3"/>
  <c r="F527" i="3"/>
  <c r="F528" i="3"/>
  <c r="F529" i="3"/>
  <c r="F531" i="3"/>
  <c r="F532" i="3"/>
  <c r="F533" i="3"/>
  <c r="F534" i="3"/>
  <c r="F536" i="3"/>
  <c r="F537" i="3"/>
  <c r="F538" i="3"/>
  <c r="F539" i="3"/>
  <c r="F540" i="3"/>
  <c r="F541" i="3"/>
  <c r="F542" i="3"/>
  <c r="F546" i="3"/>
  <c r="F547" i="3"/>
  <c r="F548" i="3"/>
  <c r="F549" i="3"/>
  <c r="F550" i="3"/>
  <c r="F551" i="3"/>
  <c r="F552" i="3"/>
  <c r="F553" i="3"/>
  <c r="F554" i="3"/>
  <c r="F557" i="3"/>
  <c r="F558" i="3"/>
  <c r="F559" i="3"/>
  <c r="F560" i="3"/>
  <c r="F561" i="3"/>
  <c r="F562" i="3"/>
  <c r="F563" i="3"/>
  <c r="F564" i="3"/>
  <c r="F566" i="3"/>
  <c r="F567" i="3"/>
  <c r="F568" i="3"/>
  <c r="F569" i="3"/>
  <c r="F570" i="3"/>
  <c r="F572" i="3"/>
  <c r="F573" i="3"/>
  <c r="F574" i="3"/>
  <c r="F575" i="3"/>
  <c r="F576" i="3"/>
  <c r="F578" i="3"/>
  <c r="F579" i="3"/>
  <c r="F580" i="3"/>
  <c r="F581" i="3"/>
  <c r="F582" i="3"/>
  <c r="F583" i="3"/>
  <c r="F584" i="3"/>
  <c r="F585" i="3"/>
  <c r="F587" i="3"/>
  <c r="F588" i="3"/>
  <c r="F589" i="3"/>
  <c r="F590" i="3"/>
  <c r="F592" i="3"/>
  <c r="F593" i="3"/>
  <c r="F594" i="3"/>
  <c r="F595" i="3"/>
  <c r="F596" i="3"/>
  <c r="F598" i="3"/>
  <c r="F599" i="3"/>
  <c r="F600" i="3"/>
  <c r="F601" i="3"/>
  <c r="F605" i="3"/>
  <c r="F606" i="3"/>
  <c r="F608" i="3"/>
  <c r="F609" i="3"/>
  <c r="F610" i="3"/>
  <c r="F612" i="3"/>
  <c r="F613" i="3"/>
  <c r="F614" i="3"/>
  <c r="F615" i="3"/>
  <c r="F616" i="3"/>
  <c r="F617" i="3"/>
  <c r="F618" i="3"/>
  <c r="F620" i="3"/>
  <c r="F621" i="3"/>
  <c r="F622" i="3"/>
  <c r="F623" i="3"/>
  <c r="F624" i="3"/>
  <c r="F625" i="3"/>
  <c r="F626" i="3"/>
  <c r="F630" i="3"/>
  <c r="F631" i="3"/>
  <c r="F632" i="3"/>
  <c r="F633" i="3"/>
  <c r="F634" i="3"/>
  <c r="F635" i="3"/>
  <c r="F636" i="3"/>
  <c r="F637" i="3"/>
  <c r="F639" i="3"/>
  <c r="F640" i="3"/>
  <c r="F641" i="3"/>
  <c r="F642" i="3"/>
  <c r="F643" i="3"/>
  <c r="F645" i="3"/>
  <c r="F646" i="3"/>
  <c r="F647" i="3"/>
  <c r="F648" i="3"/>
  <c r="F649" i="3"/>
  <c r="F650" i="3"/>
  <c r="F652" i="3"/>
  <c r="F653" i="3"/>
  <c r="F654" i="3"/>
  <c r="F655" i="3"/>
  <c r="F656" i="3"/>
  <c r="F657" i="3"/>
  <c r="F658" i="3"/>
  <c r="F659" i="3"/>
  <c r="F661" i="3"/>
  <c r="F662" i="3"/>
  <c r="F663" i="3"/>
  <c r="F664" i="3"/>
  <c r="F665" i="3"/>
  <c r="F666" i="3"/>
  <c r="F667" i="3"/>
  <c r="F669" i="3"/>
  <c r="F670" i="3"/>
  <c r="F671" i="3"/>
  <c r="F672" i="3"/>
  <c r="F673" i="3"/>
  <c r="F674" i="3"/>
  <c r="F677" i="3"/>
  <c r="F678" i="3"/>
  <c r="F679" i="3"/>
  <c r="F680" i="3"/>
  <c r="F681" i="3"/>
  <c r="F682" i="3"/>
  <c r="F683" i="3"/>
  <c r="F684" i="3"/>
  <c r="F685" i="3"/>
  <c r="F688" i="3"/>
  <c r="F689" i="3"/>
  <c r="F690" i="3"/>
  <c r="F691" i="3"/>
  <c r="F692" i="3"/>
  <c r="F693" i="3"/>
  <c r="F694" i="3"/>
  <c r="F695" i="3"/>
  <c r="F698" i="3"/>
  <c r="F699" i="3"/>
  <c r="F700" i="3"/>
  <c r="F701" i="3"/>
  <c r="F702" i="3"/>
  <c r="F703" i="3"/>
  <c r="F704" i="3"/>
  <c r="F705" i="3"/>
  <c r="F709" i="3"/>
  <c r="F710" i="3"/>
  <c r="F711" i="3"/>
  <c r="F712" i="3"/>
  <c r="F713" i="3"/>
  <c r="F714" i="3"/>
  <c r="F715" i="3"/>
  <c r="F716" i="3"/>
  <c r="F719" i="3"/>
  <c r="F720" i="3"/>
  <c r="F721" i="3"/>
  <c r="F722" i="3"/>
  <c r="F723" i="3"/>
  <c r="F724" i="3"/>
  <c r="F726" i="3"/>
  <c r="F727" i="3"/>
  <c r="F728" i="3"/>
  <c r="F729" i="3"/>
  <c r="F730" i="3"/>
  <c r="F731" i="3"/>
  <c r="F732" i="3"/>
  <c r="F735" i="3"/>
  <c r="F736" i="3"/>
  <c r="F737" i="3"/>
  <c r="F738" i="3"/>
  <c r="F739" i="3"/>
  <c r="F740" i="3"/>
  <c r="F741" i="3"/>
  <c r="F742" i="3"/>
  <c r="F745" i="3"/>
  <c r="F746" i="3"/>
  <c r="F747" i="3"/>
  <c r="F748" i="3"/>
  <c r="F749" i="3"/>
  <c r="F750" i="3"/>
  <c r="F751" i="3"/>
  <c r="F754" i="3"/>
  <c r="F755" i="3"/>
  <c r="F756" i="3"/>
  <c r="F757" i="3"/>
  <c r="F758" i="3"/>
  <c r="F759" i="3"/>
  <c r="F760" i="3"/>
  <c r="F761" i="3"/>
  <c r="F765" i="3"/>
  <c r="F766" i="3"/>
  <c r="F767" i="3"/>
  <c r="F768" i="3"/>
  <c r="F769" i="3"/>
  <c r="F770" i="3"/>
  <c r="F771" i="3"/>
  <c r="F772" i="3"/>
  <c r="F776" i="3"/>
  <c r="F777" i="3"/>
  <c r="F778" i="3"/>
  <c r="F779" i="3"/>
  <c r="F780" i="3"/>
  <c r="F781" i="3"/>
  <c r="F782" i="3"/>
  <c r="F783" i="3"/>
  <c r="F786" i="3"/>
  <c r="F787" i="3"/>
  <c r="F788" i="3"/>
  <c r="F789" i="3"/>
  <c r="F790" i="3"/>
  <c r="F791" i="3"/>
  <c r="F794" i="3"/>
  <c r="F795" i="3"/>
  <c r="F796" i="3"/>
  <c r="F797" i="3"/>
  <c r="F798" i="3"/>
  <c r="F799" i="3"/>
  <c r="F800" i="3"/>
  <c r="F801" i="3"/>
  <c r="F804" i="3"/>
  <c r="F805" i="3"/>
  <c r="F806" i="3"/>
  <c r="F807" i="3"/>
  <c r="F808" i="3"/>
  <c r="F809" i="3"/>
  <c r="F810" i="3"/>
  <c r="F811" i="3"/>
  <c r="F814" i="3"/>
  <c r="F815" i="3"/>
  <c r="F816" i="3"/>
  <c r="F817" i="3"/>
  <c r="F818" i="3"/>
  <c r="F820" i="3"/>
  <c r="F821" i="3"/>
  <c r="F822" i="3"/>
  <c r="F823" i="3"/>
  <c r="F824" i="3"/>
  <c r="F825" i="3"/>
  <c r="F827" i="3"/>
  <c r="F828" i="3"/>
  <c r="F829" i="3"/>
  <c r="F830" i="3"/>
  <c r="F831" i="3"/>
  <c r="F832" i="3"/>
  <c r="F834" i="3"/>
  <c r="F835" i="3"/>
  <c r="F836" i="3"/>
  <c r="F837" i="3"/>
  <c r="F838" i="3"/>
  <c r="F839" i="3"/>
  <c r="F840" i="3"/>
  <c r="F841" i="3"/>
  <c r="F843" i="3"/>
  <c r="F844" i="3"/>
  <c r="F845" i="3"/>
  <c r="F846" i="3"/>
  <c r="F847" i="3"/>
  <c r="F849" i="3"/>
  <c r="F850" i="3"/>
  <c r="F851" i="3"/>
  <c r="F852" i="3"/>
  <c r="F853" i="3"/>
  <c r="F854" i="3"/>
  <c r="F855" i="3"/>
  <c r="F857" i="3"/>
  <c r="F858" i="3"/>
  <c r="F859" i="3"/>
  <c r="F860" i="3"/>
  <c r="F861" i="3"/>
  <c r="F863" i="3"/>
  <c r="F864" i="3"/>
  <c r="F865" i="3"/>
  <c r="F866" i="3"/>
  <c r="F867" i="3"/>
  <c r="F868" i="3"/>
  <c r="F870" i="3"/>
  <c r="F871" i="3"/>
  <c r="F872" i="3"/>
  <c r="F873" i="3"/>
  <c r="F874" i="3"/>
  <c r="F875" i="3"/>
  <c r="F921" i="3"/>
  <c r="F922" i="3"/>
  <c r="F924" i="3"/>
  <c r="F926" i="3"/>
  <c r="F927" i="3"/>
  <c r="F928" i="3"/>
  <c r="F929" i="3"/>
  <c r="F930" i="3"/>
  <c r="F931" i="3"/>
  <c r="F934" i="3"/>
  <c r="F938" i="3"/>
  <c r="F939" i="3"/>
  <c r="F940" i="3"/>
  <c r="F941" i="3"/>
  <c r="F942" i="3"/>
  <c r="F943" i="3"/>
  <c r="F946" i="3"/>
  <c r="F947" i="3"/>
  <c r="F948" i="3"/>
  <c r="F949" i="3"/>
  <c r="F950" i="3"/>
  <c r="F951" i="3"/>
  <c r="F952" i="3"/>
  <c r="F953" i="3"/>
  <c r="F955" i="3"/>
  <c r="F956" i="3"/>
  <c r="F957" i="3"/>
  <c r="F958" i="3"/>
  <c r="F961" i="3"/>
  <c r="F962" i="3"/>
  <c r="F963" i="3"/>
  <c r="F964" i="3"/>
  <c r="F965" i="3"/>
  <c r="F966" i="3"/>
  <c r="F967" i="3"/>
  <c r="F968" i="3"/>
  <c r="F970" i="3"/>
  <c r="F971" i="3"/>
  <c r="F972" i="3"/>
  <c r="F973" i="3"/>
  <c r="F974" i="3"/>
  <c r="F975" i="3"/>
  <c r="F978" i="3"/>
  <c r="F979" i="3"/>
  <c r="F980" i="3"/>
  <c r="F981" i="3"/>
  <c r="F982" i="3"/>
  <c r="F983" i="3"/>
  <c r="F984" i="3"/>
  <c r="F985" i="3"/>
  <c r="F987" i="3"/>
  <c r="F988" i="3"/>
  <c r="F989" i="3"/>
  <c r="F990" i="3"/>
  <c r="F991" i="3"/>
  <c r="F992" i="3"/>
  <c r="F993" i="3"/>
  <c r="F994" i="3"/>
  <c r="F996" i="3"/>
  <c r="F997" i="3"/>
  <c r="F998" i="3"/>
  <c r="F999" i="3"/>
  <c r="F1000" i="3"/>
  <c r="F1002" i="3"/>
  <c r="F1003" i="3"/>
  <c r="F1004" i="3"/>
  <c r="F1005" i="3"/>
  <c r="F1006" i="3"/>
  <c r="F1008" i="3"/>
  <c r="F1009" i="3"/>
  <c r="F1010" i="3"/>
  <c r="F1011" i="3"/>
  <c r="F1012" i="3"/>
  <c r="F1014" i="3"/>
  <c r="F1015" i="3"/>
  <c r="F1016" i="3"/>
  <c r="F1017" i="3"/>
  <c r="F1018" i="3"/>
  <c r="F1020" i="3"/>
  <c r="F1021" i="3"/>
  <c r="F1022" i="3"/>
  <c r="F1023" i="3"/>
  <c r="F1024" i="3"/>
  <c r="F1025"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279" i="3"/>
  <c r="F1280" i="3"/>
  <c r="F1282" i="3"/>
  <c r="F1283" i="3"/>
  <c r="F1286" i="3"/>
  <c r="F1287" i="3"/>
  <c r="F1288" i="3"/>
  <c r="F1289" i="3"/>
  <c r="F1290" i="3"/>
  <c r="F1291" i="3"/>
  <c r="F1292" i="3"/>
  <c r="F1293" i="3"/>
  <c r="F1295" i="3"/>
  <c r="F1296" i="3"/>
  <c r="F1297" i="3"/>
  <c r="F1298" i="3"/>
  <c r="F1299" i="3"/>
  <c r="F1300" i="3"/>
  <c r="F1303" i="3"/>
  <c r="F1304" i="3"/>
  <c r="F1305" i="3"/>
  <c r="F1306" i="3"/>
  <c r="F1307" i="3"/>
  <c r="F1308" i="3"/>
  <c r="F1309" i="3"/>
  <c r="F1310" i="3"/>
  <c r="F1312" i="3"/>
  <c r="F1313" i="3"/>
  <c r="F1314" i="3"/>
  <c r="F1315" i="3"/>
  <c r="F1316" i="3"/>
  <c r="F1317" i="3"/>
  <c r="F1318" i="3"/>
  <c r="F1319" i="3"/>
  <c r="F1322" i="3"/>
  <c r="F1323" i="3"/>
  <c r="F1324" i="3"/>
  <c r="F1325" i="3"/>
  <c r="F1326" i="3"/>
  <c r="F1327" i="3"/>
  <c r="F1328" i="3"/>
  <c r="F1329" i="3"/>
  <c r="F1332" i="3"/>
  <c r="F1333" i="3"/>
  <c r="F1334" i="3"/>
  <c r="F1335" i="3"/>
  <c r="F1337" i="3"/>
  <c r="F1338" i="3"/>
  <c r="F1339" i="3"/>
  <c r="F1342" i="3"/>
  <c r="F1343" i="3"/>
  <c r="F1344" i="3"/>
  <c r="F1345" i="3"/>
  <c r="F1346" i="3"/>
  <c r="F1347" i="3"/>
  <c r="F1348" i="3"/>
  <c r="F1349" i="3"/>
  <c r="F1351" i="3"/>
  <c r="F1352" i="3"/>
  <c r="F1353" i="3"/>
  <c r="F1354" i="3"/>
  <c r="F1355" i="3"/>
  <c r="F1358" i="3"/>
  <c r="F1359" i="3"/>
  <c r="F1360" i="3"/>
  <c r="F1361" i="3"/>
  <c r="F1362" i="3"/>
  <c r="F1363" i="3"/>
  <c r="F1364" i="3"/>
  <c r="F1365" i="3"/>
  <c r="F1366" i="3"/>
  <c r="F1369" i="3"/>
  <c r="F1370" i="3"/>
  <c r="F1371" i="3"/>
  <c r="F1372" i="3"/>
  <c r="F1373" i="3"/>
  <c r="F1374" i="3"/>
  <c r="F1375" i="3"/>
  <c r="F1376" i="3"/>
  <c r="F1379" i="3"/>
  <c r="F1380" i="3"/>
  <c r="F1381" i="3"/>
  <c r="F1382" i="3"/>
  <c r="F1383" i="3"/>
  <c r="F1384" i="3"/>
  <c r="F1385" i="3"/>
  <c r="F1386" i="3"/>
  <c r="F1389" i="3"/>
  <c r="F1390" i="3"/>
  <c r="F1391" i="3"/>
  <c r="F1392" i="3"/>
  <c r="F1393" i="3"/>
  <c r="F1395" i="3"/>
  <c r="F1396" i="3"/>
  <c r="F1397" i="3"/>
  <c r="F1398" i="3"/>
  <c r="F1399" i="3"/>
  <c r="F1400" i="3"/>
  <c r="F1401" i="3"/>
  <c r="F1403" i="3"/>
  <c r="F1404" i="3"/>
  <c r="F1405" i="3"/>
  <c r="F1406" i="3"/>
  <c r="F1407" i="3"/>
  <c r="F1408" i="3"/>
  <c r="F1409" i="3"/>
  <c r="F1412" i="3"/>
  <c r="F1413" i="3"/>
  <c r="F1414" i="3"/>
  <c r="F1415" i="3"/>
  <c r="F1416" i="3"/>
  <c r="F1417" i="3"/>
  <c r="F1418" i="3"/>
  <c r="F1419" i="3"/>
  <c r="F1420" i="3"/>
  <c r="F1422" i="3"/>
  <c r="F1423" i="3"/>
  <c r="F1424" i="3"/>
  <c r="F1425" i="3"/>
  <c r="F1426" i="3"/>
  <c r="F1427" i="3"/>
  <c r="F1430" i="3"/>
  <c r="F1431" i="3"/>
  <c r="F1432" i="3"/>
  <c r="F1433" i="3"/>
  <c r="F1434" i="3"/>
  <c r="F1435" i="3"/>
  <c r="F1436" i="3"/>
  <c r="F1437" i="3"/>
  <c r="F1440" i="3"/>
  <c r="F1441" i="3"/>
  <c r="F1442" i="3"/>
  <c r="F1443" i="3"/>
  <c r="F1444" i="3"/>
  <c r="F1445" i="3"/>
  <c r="F1446" i="3"/>
  <c r="F1447" i="3"/>
  <c r="F1449" i="3"/>
  <c r="F1450" i="3"/>
  <c r="F1451" i="3"/>
  <c r="F1453" i="3"/>
  <c r="F1455" i="3"/>
  <c r="F1456" i="3"/>
  <c r="F1457" i="3"/>
  <c r="F1458" i="3"/>
  <c r="F1459" i="3"/>
  <c r="F1460" i="3"/>
  <c r="F1462" i="3"/>
  <c r="F1463" i="3"/>
  <c r="F1464" i="3"/>
  <c r="F1465" i="3"/>
  <c r="F1466" i="3"/>
  <c r="F1468" i="3"/>
  <c r="F1469" i="3"/>
  <c r="F1470" i="3"/>
  <c r="F1471" i="3"/>
  <c r="F1472" i="3"/>
  <c r="F1473" i="3"/>
  <c r="F1475" i="3"/>
  <c r="F1476" i="3"/>
  <c r="F1477" i="3"/>
  <c r="F1478" i="3"/>
  <c r="F1479" i="3"/>
  <c r="F1480" i="3"/>
  <c r="F1482" i="3"/>
  <c r="F1483" i="3"/>
  <c r="F1484" i="3"/>
  <c r="F1485" i="3"/>
  <c r="F1486" i="3"/>
  <c r="F1488" i="3"/>
  <c r="F1489" i="3"/>
  <c r="F1490" i="3"/>
  <c r="F1491" i="3"/>
  <c r="F1492" i="3"/>
  <c r="F1493" i="3"/>
  <c r="F1495" i="3"/>
  <c r="F1496" i="3"/>
  <c r="F1497" i="3"/>
  <c r="F1498" i="3"/>
  <c r="F1499" i="3"/>
  <c r="F1502" i="3"/>
  <c r="F1503" i="3"/>
  <c r="F1504" i="3"/>
  <c r="F1505" i="3"/>
  <c r="F1506" i="3"/>
  <c r="F1507" i="3"/>
  <c r="F1508" i="3"/>
  <c r="F1509" i="3"/>
  <c r="F1510" i="3"/>
  <c r="F1511" i="3"/>
  <c r="F1512" i="3"/>
  <c r="F1513" i="3"/>
  <c r="F1514" i="3"/>
  <c r="F1515" i="3"/>
  <c r="F1516" i="3"/>
  <c r="F1517" i="3"/>
  <c r="F1518" i="3"/>
  <c r="F1519" i="3"/>
  <c r="F1520" i="3"/>
  <c r="F1521" i="3"/>
  <c r="F1522" i="3"/>
  <c r="F1523" i="3"/>
  <c r="F1524" i="3"/>
  <c r="F1525" i="3"/>
  <c r="F1526" i="3"/>
  <c r="F1527" i="3"/>
  <c r="F1528" i="3"/>
  <c r="F1529" i="3"/>
  <c r="F1530" i="3"/>
  <c r="F1531" i="3"/>
  <c r="F1532" i="3"/>
  <c r="F1533" i="3"/>
  <c r="F1534" i="3"/>
  <c r="F1535" i="3"/>
  <c r="F1536" i="3"/>
  <c r="F1537" i="3"/>
  <c r="F1538" i="3"/>
  <c r="F1539" i="3"/>
  <c r="F1540" i="3"/>
  <c r="F1541" i="3"/>
  <c r="F1542" i="3"/>
  <c r="F1543" i="3"/>
  <c r="F1544" i="3"/>
  <c r="F1545" i="3"/>
  <c r="F1546" i="3"/>
  <c r="F1547" i="3"/>
  <c r="F1548" i="3"/>
  <c r="F1549" i="3"/>
  <c r="F1550" i="3"/>
  <c r="F1551" i="3"/>
  <c r="F1552" i="3"/>
  <c r="F1553" i="3"/>
  <c r="F1554" i="3"/>
  <c r="F1555" i="3"/>
  <c r="F1556" i="3"/>
  <c r="F1557" i="3"/>
  <c r="F1558" i="3"/>
  <c r="F1559" i="3"/>
  <c r="F1560" i="3"/>
  <c r="F1561" i="3"/>
  <c r="F1562" i="3"/>
  <c r="F1563" i="3"/>
  <c r="F1564" i="3"/>
  <c r="F1565" i="3"/>
  <c r="F1566" i="3"/>
  <c r="F1567" i="3"/>
  <c r="F1568" i="3"/>
  <c r="F1569" i="3"/>
  <c r="F1570" i="3"/>
  <c r="F1571" i="3"/>
  <c r="F1572" i="3"/>
  <c r="F1573" i="3"/>
  <c r="F1574" i="3"/>
  <c r="F1575" i="3"/>
  <c r="F1576" i="3"/>
  <c r="F1577" i="3"/>
  <c r="F1578" i="3"/>
  <c r="F1579" i="3"/>
  <c r="F1580" i="3"/>
  <c r="F1581" i="3"/>
  <c r="F1582" i="3"/>
  <c r="F1583" i="3"/>
  <c r="F1584" i="3"/>
  <c r="F1585" i="3"/>
  <c r="F1586" i="3"/>
  <c r="F1587" i="3"/>
  <c r="F1588" i="3"/>
  <c r="F1589" i="3"/>
  <c r="F1590" i="3"/>
  <c r="F1591" i="3"/>
  <c r="F1592" i="3"/>
  <c r="F1593" i="3"/>
  <c r="F1594" i="3"/>
  <c r="F1595" i="3"/>
  <c r="F1596" i="3"/>
  <c r="F1597" i="3"/>
  <c r="F1598" i="3"/>
  <c r="F1599" i="3"/>
  <c r="F1600" i="3"/>
  <c r="F1601" i="3"/>
  <c r="F1602" i="3"/>
  <c r="F1603" i="3"/>
  <c r="F1604" i="3"/>
  <c r="F1605" i="3"/>
  <c r="F1606" i="3"/>
  <c r="F1607" i="3"/>
  <c r="F1608" i="3"/>
  <c r="F1609" i="3"/>
  <c r="F1610" i="3"/>
  <c r="F1611" i="3"/>
  <c r="F1612" i="3"/>
  <c r="F1613" i="3"/>
  <c r="F1614" i="3"/>
  <c r="F1615" i="3"/>
  <c r="F1616" i="3"/>
  <c r="F1617" i="3"/>
  <c r="F1618" i="3"/>
  <c r="F1619" i="3"/>
  <c r="F1620" i="3"/>
  <c r="F1621" i="3"/>
  <c r="F1622" i="3"/>
  <c r="F1623" i="3"/>
  <c r="F1624" i="3"/>
  <c r="F1625" i="3"/>
  <c r="F1626" i="3"/>
  <c r="F1627" i="3"/>
  <c r="F1628" i="3"/>
  <c r="F1629" i="3"/>
  <c r="F1630" i="3"/>
  <c r="F1631" i="3"/>
  <c r="F1632" i="3"/>
  <c r="F1633" i="3"/>
  <c r="F1634" i="3"/>
  <c r="F1635" i="3"/>
  <c r="F1636" i="3"/>
  <c r="F1637" i="3"/>
  <c r="F1638" i="3"/>
  <c r="F1639" i="3"/>
  <c r="F1640" i="3"/>
  <c r="F1641" i="3"/>
  <c r="F1642" i="3"/>
  <c r="F1643" i="3"/>
  <c r="F1644" i="3"/>
  <c r="F1645" i="3"/>
  <c r="F1646" i="3"/>
  <c r="F1647" i="3"/>
  <c r="F1648" i="3"/>
  <c r="F1649" i="3"/>
  <c r="F1650" i="3"/>
  <c r="F1651" i="3"/>
  <c r="F1652" i="3"/>
  <c r="F1653" i="3"/>
  <c r="F1654" i="3"/>
  <c r="F1655" i="3"/>
  <c r="F1656" i="3"/>
  <c r="F1657" i="3"/>
  <c r="F1658" i="3"/>
  <c r="F1659" i="3"/>
  <c r="F1660" i="3"/>
  <c r="F1661" i="3"/>
  <c r="F1662" i="3"/>
  <c r="F1663" i="3"/>
  <c r="F1666" i="3"/>
  <c r="F1667" i="3"/>
  <c r="F1668" i="3"/>
  <c r="F1669" i="3"/>
  <c r="F1670" i="3"/>
  <c r="F1671" i="3"/>
  <c r="F1672" i="3"/>
  <c r="F1673" i="3"/>
  <c r="F1674" i="3"/>
  <c r="F1676" i="3"/>
  <c r="F1677" i="3"/>
  <c r="F1678" i="3"/>
  <c r="F1679" i="3"/>
  <c r="F1680" i="3"/>
  <c r="F1681" i="3"/>
  <c r="F1684" i="3"/>
  <c r="F1685" i="3"/>
  <c r="F1686" i="3"/>
  <c r="F1687" i="3"/>
  <c r="F1688" i="3"/>
  <c r="F1689" i="3"/>
  <c r="F1690" i="3"/>
  <c r="F1691" i="3"/>
  <c r="F1695" i="3"/>
  <c r="F1696" i="3"/>
  <c r="F1697" i="3"/>
  <c r="F1698" i="3"/>
  <c r="F1699" i="3"/>
  <c r="F1700" i="3"/>
  <c r="F1701" i="3"/>
  <c r="F1702" i="3"/>
  <c r="F1704" i="3"/>
  <c r="F1705" i="3"/>
  <c r="F1706" i="3"/>
  <c r="F1707" i="3"/>
  <c r="F1708" i="3"/>
  <c r="F1709" i="3"/>
  <c r="F1712" i="3"/>
  <c r="F1713" i="3"/>
  <c r="F1714" i="3"/>
  <c r="F1715" i="3"/>
  <c r="F1716" i="3"/>
  <c r="F1717" i="3"/>
  <c r="F1718" i="3"/>
  <c r="F1719" i="3"/>
  <c r="F1721" i="3"/>
  <c r="F1722" i="3"/>
  <c r="F1723" i="3"/>
  <c r="F1724" i="3"/>
  <c r="F1725" i="3"/>
  <c r="F1727" i="3"/>
  <c r="F1728" i="3"/>
  <c r="F1729" i="3"/>
  <c r="F1730" i="3"/>
  <c r="F1731" i="3"/>
  <c r="F1732" i="3"/>
  <c r="F1735" i="3"/>
  <c r="F1736" i="3"/>
  <c r="F1737" i="3"/>
  <c r="F1738" i="3"/>
  <c r="F1739" i="3"/>
  <c r="F1741" i="3"/>
  <c r="F1742" i="3"/>
  <c r="F1743" i="3"/>
  <c r="F1744" i="3"/>
  <c r="F1745" i="3"/>
  <c r="F1746" i="3"/>
  <c r="F1747" i="3"/>
  <c r="F1748" i="3"/>
  <c r="F1750" i="3"/>
  <c r="F1751" i="3"/>
  <c r="F1752" i="3"/>
  <c r="F1753" i="3"/>
  <c r="F1754" i="3"/>
  <c r="F1755" i="3"/>
  <c r="F1756" i="3"/>
  <c r="F1758" i="3"/>
  <c r="F1759" i="3"/>
  <c r="F1760" i="3"/>
  <c r="F1761" i="3"/>
  <c r="F1764" i="3"/>
  <c r="F1765" i="3"/>
  <c r="F1766" i="3"/>
  <c r="F1767" i="3"/>
  <c r="F1768" i="3"/>
  <c r="F1769" i="3"/>
  <c r="F1770" i="3"/>
  <c r="F1771" i="3"/>
  <c r="F1773" i="3"/>
  <c r="F1774" i="3"/>
  <c r="F1775" i="3"/>
  <c r="F1776" i="3"/>
  <c r="F1777" i="3"/>
  <c r="F1778" i="3"/>
  <c r="F1780" i="3"/>
  <c r="F1782" i="3"/>
  <c r="F1783" i="3"/>
  <c r="F1784" i="3"/>
  <c r="F1785" i="3"/>
  <c r="F1787" i="3"/>
  <c r="F1788" i="3"/>
  <c r="F1789" i="3"/>
  <c r="F1790" i="3"/>
  <c r="F1791" i="3"/>
  <c r="F1792" i="3"/>
  <c r="F1795" i="3"/>
  <c r="F1796" i="3"/>
  <c r="F1797" i="3"/>
  <c r="F1798" i="3"/>
  <c r="F1799" i="3"/>
  <c r="F1800" i="3"/>
  <c r="F1801" i="3"/>
  <c r="F1802" i="3"/>
  <c r="F1803" i="3"/>
  <c r="F1806" i="3"/>
  <c r="F1807" i="3"/>
  <c r="F1808" i="3"/>
  <c r="F1809" i="3"/>
  <c r="F1810" i="3"/>
  <c r="F1813" i="3"/>
  <c r="F1814" i="3"/>
  <c r="F1815" i="3"/>
  <c r="F1816" i="3"/>
  <c r="F1817" i="3"/>
  <c r="F1818" i="3"/>
  <c r="F1819" i="3"/>
  <c r="F1820" i="3"/>
  <c r="F1822" i="3"/>
  <c r="F1823" i="3"/>
  <c r="F1824" i="3"/>
  <c r="F1825" i="3"/>
  <c r="F1826" i="3"/>
  <c r="F1827" i="3"/>
  <c r="F1830" i="3"/>
  <c r="F1832" i="3"/>
  <c r="F1833" i="3"/>
  <c r="F1834" i="3"/>
  <c r="F1835" i="3"/>
  <c r="F1836" i="3"/>
  <c r="F1837" i="3"/>
  <c r="F1840" i="3"/>
  <c r="F1841" i="3"/>
  <c r="F1842" i="3"/>
  <c r="F1843" i="3"/>
  <c r="F1844" i="3"/>
  <c r="F1845" i="3"/>
  <c r="F1846" i="3"/>
  <c r="F1847" i="3"/>
  <c r="F1848" i="3"/>
  <c r="F1850" i="3"/>
  <c r="F1851" i="3"/>
  <c r="F1852" i="3"/>
  <c r="F1853" i="3"/>
  <c r="F1854" i="3"/>
  <c r="F1855" i="3"/>
  <c r="F1858" i="3"/>
  <c r="F1859" i="3"/>
  <c r="F1860" i="3"/>
  <c r="F1861" i="3"/>
  <c r="F1862" i="3"/>
  <c r="F1863" i="3"/>
  <c r="F1864" i="3"/>
  <c r="F1865" i="3"/>
  <c r="F1867" i="3"/>
  <c r="F1868" i="3"/>
  <c r="F1869" i="3"/>
  <c r="F1870" i="3"/>
  <c r="F1871" i="3"/>
  <c r="F1872" i="3"/>
  <c r="F1873" i="3"/>
  <c r="F1875" i="3"/>
  <c r="F1876" i="3"/>
  <c r="F1877" i="3"/>
  <c r="F1878" i="3"/>
  <c r="F1879" i="3"/>
  <c r="F1881" i="3"/>
  <c r="F1882" i="3"/>
  <c r="F1883" i="3"/>
  <c r="F1884" i="3"/>
  <c r="F1885" i="3"/>
  <c r="F1886" i="3"/>
  <c r="F1887" i="3"/>
  <c r="F1888" i="3"/>
  <c r="F1891" i="3"/>
  <c r="F1892" i="3"/>
  <c r="F1893" i="3"/>
  <c r="F1894" i="3"/>
  <c r="F1895" i="3"/>
  <c r="F1896" i="3"/>
  <c r="F1898" i="3"/>
  <c r="F1899" i="3"/>
  <c r="F1900" i="3"/>
  <c r="F1901" i="3"/>
  <c r="F1902" i="3"/>
  <c r="F1903" i="3"/>
  <c r="F1906" i="3"/>
  <c r="F1907" i="3"/>
  <c r="F1908" i="3"/>
  <c r="F1909" i="3"/>
  <c r="F1910" i="3"/>
  <c r="F1911" i="3"/>
  <c r="F1912" i="3"/>
  <c r="F1913" i="3"/>
  <c r="F1915" i="3"/>
  <c r="F1916" i="3"/>
  <c r="F1917" i="3"/>
  <c r="F1918" i="3"/>
  <c r="F1919" i="3"/>
  <c r="F1920" i="3"/>
  <c r="F1921" i="3"/>
  <c r="F1922" i="3"/>
  <c r="F1925" i="3"/>
  <c r="F1926" i="3"/>
  <c r="F1927" i="3"/>
  <c r="F1928" i="3"/>
  <c r="F1929" i="3"/>
  <c r="F1930" i="3"/>
  <c r="F1931" i="3"/>
  <c r="F1932" i="3"/>
  <c r="F1935" i="3"/>
  <c r="F1936" i="3"/>
  <c r="F1937" i="3"/>
  <c r="F1938" i="3"/>
  <c r="F1939" i="3"/>
  <c r="F1940" i="3"/>
  <c r="F1941" i="3"/>
  <c r="F1942" i="3"/>
  <c r="F1944" i="3"/>
  <c r="F1945" i="3"/>
  <c r="F1946" i="3"/>
  <c r="F1947" i="3"/>
  <c r="F1948" i="3"/>
  <c r="F1949" i="3"/>
  <c r="F1950" i="3"/>
  <c r="F1952" i="3"/>
  <c r="F1953" i="3"/>
  <c r="F1954" i="3"/>
  <c r="F1955" i="3"/>
  <c r="F1956" i="3"/>
  <c r="F1959" i="3"/>
  <c r="F1961" i="3"/>
  <c r="F1962" i="3"/>
  <c r="F1963" i="3"/>
  <c r="F1964" i="3"/>
  <c r="F1965" i="3"/>
  <c r="F1966" i="3"/>
  <c r="F1967" i="3"/>
  <c r="F1971" i="3"/>
  <c r="F1972" i="3"/>
  <c r="F1973" i="3"/>
  <c r="F1974" i="3"/>
  <c r="F1975" i="3"/>
  <c r="F1976" i="3"/>
  <c r="F1977" i="3"/>
  <c r="F1978" i="3"/>
  <c r="F1980" i="3"/>
  <c r="F1981" i="3"/>
  <c r="F1982" i="3"/>
  <c r="F1983" i="3"/>
  <c r="F1984" i="3"/>
  <c r="F1985" i="3"/>
  <c r="F1986" i="3"/>
  <c r="F1987" i="3"/>
  <c r="F1989" i="3"/>
  <c r="F1990" i="3"/>
  <c r="F1991" i="3"/>
  <c r="F1992" i="3"/>
  <c r="F1993" i="3"/>
  <c r="F1994" i="3"/>
  <c r="F1997" i="3"/>
  <c r="F1998" i="3"/>
  <c r="F1999" i="3"/>
  <c r="F2000" i="3"/>
  <c r="F2001" i="3"/>
  <c r="F2002" i="3"/>
  <c r="F2003" i="3"/>
  <c r="F2004" i="3"/>
  <c r="F2005" i="3"/>
  <c r="F2010" i="3"/>
  <c r="F2011" i="3"/>
  <c r="F2012" i="3"/>
  <c r="F2013" i="3"/>
  <c r="F2014" i="3"/>
  <c r="F2015" i="3"/>
  <c r="F2016" i="3"/>
  <c r="F2017" i="3"/>
  <c r="F2019" i="3"/>
  <c r="F2020" i="3"/>
  <c r="F2021" i="3"/>
  <c r="F2022" i="3"/>
  <c r="F2023" i="3"/>
  <c r="F2024" i="3"/>
  <c r="F2026" i="3"/>
  <c r="F2027" i="3"/>
  <c r="F2028" i="3"/>
  <c r="F2029" i="3"/>
  <c r="F2030" i="3"/>
  <c r="F2033" i="3"/>
  <c r="F2034" i="3"/>
  <c r="F2035" i="3"/>
  <c r="F2036" i="3"/>
  <c r="F2037" i="3"/>
  <c r="F2038" i="3"/>
  <c r="F2039" i="3"/>
  <c r="F2040" i="3"/>
  <c r="F2042" i="3"/>
  <c r="F2043" i="3"/>
  <c r="F2044" i="3"/>
  <c r="F2045" i="3"/>
  <c r="F2046" i="3"/>
  <c r="F2047" i="3"/>
  <c r="F2049" i="3"/>
  <c r="F2050" i="3"/>
  <c r="F2051" i="3"/>
  <c r="F2052" i="3"/>
  <c r="F2053" i="3"/>
  <c r="F2054" i="3"/>
  <c r="F2056" i="3"/>
  <c r="F2057" i="3"/>
  <c r="F2058" i="3"/>
  <c r="F2059" i="3"/>
  <c r="F2060" i="3"/>
  <c r="F2061" i="3"/>
  <c r="F2063" i="3"/>
  <c r="F2064" i="3"/>
  <c r="F2065" i="3"/>
  <c r="F2066" i="3"/>
  <c r="F2067" i="3"/>
  <c r="F2068" i="3"/>
  <c r="F2069" i="3"/>
  <c r="F2070" i="3"/>
  <c r="F2071" i="3"/>
  <c r="F2072" i="3"/>
  <c r="F2073" i="3"/>
  <c r="F2074" i="3"/>
  <c r="F2075" i="3"/>
  <c r="F2076" i="3"/>
  <c r="F2077" i="3"/>
  <c r="F2078" i="3"/>
  <c r="F2079" i="3"/>
  <c r="F2080" i="3"/>
  <c r="F2081" i="3"/>
  <c r="F2082" i="3"/>
  <c r="F2083" i="3"/>
  <c r="F2084" i="3"/>
  <c r="F2085" i="3"/>
  <c r="F2086" i="3"/>
  <c r="F2087" i="3"/>
  <c r="F2088" i="3"/>
  <c r="F2089" i="3"/>
  <c r="F2090" i="3"/>
  <c r="F2091" i="3"/>
  <c r="F2092" i="3"/>
  <c r="F2093" i="3"/>
  <c r="F2094" i="3"/>
  <c r="F2095" i="3"/>
  <c r="F2096" i="3"/>
  <c r="F2097" i="3"/>
  <c r="F2098" i="3"/>
  <c r="F2099" i="3"/>
  <c r="F2100" i="3"/>
  <c r="F2101" i="3"/>
  <c r="F2102" i="3"/>
  <c r="F2103" i="3"/>
  <c r="F2104" i="3"/>
  <c r="F2105" i="3"/>
  <c r="F2106" i="3"/>
  <c r="F2107" i="3"/>
  <c r="F2108" i="3"/>
  <c r="F2109" i="3"/>
  <c r="F2110" i="3"/>
  <c r="F2111" i="3"/>
  <c r="F2112" i="3"/>
  <c r="F2113" i="3"/>
  <c r="F2114" i="3"/>
  <c r="F2115" i="3"/>
  <c r="F2116" i="3"/>
  <c r="F2117" i="3"/>
  <c r="F2118" i="3"/>
  <c r="F2119" i="3"/>
  <c r="F2120" i="3"/>
  <c r="F2121" i="3"/>
  <c r="F2122" i="3"/>
  <c r="F2123" i="3"/>
  <c r="F2124" i="3"/>
  <c r="F2125" i="3"/>
  <c r="F2126" i="3"/>
  <c r="F2127" i="3"/>
  <c r="F2128" i="3"/>
  <c r="F2129" i="3"/>
  <c r="F2131" i="3"/>
  <c r="F2132" i="3"/>
  <c r="F2133" i="3"/>
  <c r="F2134" i="3"/>
  <c r="F2135" i="3"/>
  <c r="F2139" i="3"/>
  <c r="F2140" i="3"/>
  <c r="F2141" i="3"/>
  <c r="F2142" i="3"/>
  <c r="F2143" i="3"/>
  <c r="F2144" i="3"/>
  <c r="F2145" i="3"/>
  <c r="F2146" i="3"/>
  <c r="F2149" i="3"/>
  <c r="F2150" i="3"/>
  <c r="F2151" i="3"/>
  <c r="F2152" i="3"/>
  <c r="F2153" i="3"/>
  <c r="F2154" i="3"/>
  <c r="F2156" i="3"/>
  <c r="F2158" i="3"/>
  <c r="F2159" i="3"/>
  <c r="F2160" i="3"/>
  <c r="F2161" i="3"/>
  <c r="F2162" i="3"/>
  <c r="F2163" i="3"/>
  <c r="F2165" i="3"/>
  <c r="F2166" i="3"/>
  <c r="F2167" i="3"/>
  <c r="F2168" i="3"/>
  <c r="F2169" i="3"/>
  <c r="F2171" i="3"/>
  <c r="F2172" i="3"/>
  <c r="F2173" i="3"/>
  <c r="F2174" i="3"/>
  <c r="F2175" i="3"/>
  <c r="F2176" i="3"/>
  <c r="F2178" i="3"/>
  <c r="F2179" i="3"/>
  <c r="F2180" i="3"/>
  <c r="F2181" i="3"/>
  <c r="F2182" i="3"/>
  <c r="F2183" i="3"/>
  <c r="F2185" i="3"/>
  <c r="F2186" i="3"/>
  <c r="F2187" i="3"/>
  <c r="F2188" i="3"/>
  <c r="F2189" i="3"/>
  <c r="F2190" i="3"/>
  <c r="F2192" i="3"/>
  <c r="F2193" i="3"/>
  <c r="F2194" i="3"/>
  <c r="F2195" i="3"/>
  <c r="F2196" i="3"/>
  <c r="F2199" i="3"/>
  <c r="F2200" i="3"/>
  <c r="F2201" i="3"/>
  <c r="F2202" i="3"/>
  <c r="F2203" i="3"/>
  <c r="F2204" i="3"/>
  <c r="F2205" i="3"/>
  <c r="F2206" i="3"/>
  <c r="F2207" i="3"/>
  <c r="F2208" i="3"/>
  <c r="F2209" i="3"/>
  <c r="F2210" i="3"/>
  <c r="F2211" i="3"/>
  <c r="F2212" i="3"/>
  <c r="F2213" i="3"/>
  <c r="F2214" i="3"/>
  <c r="F2215" i="3"/>
  <c r="F2216" i="3"/>
  <c r="F2217" i="3"/>
  <c r="F2218" i="3"/>
  <c r="F2219" i="3"/>
  <c r="F2220" i="3"/>
  <c r="F2221" i="3"/>
  <c r="F2222" i="3"/>
  <c r="F2223" i="3"/>
  <c r="F2224" i="3"/>
  <c r="F2225" i="3"/>
  <c r="F2226" i="3"/>
  <c r="F2227" i="3"/>
  <c r="F2228" i="3"/>
  <c r="F2229" i="3"/>
  <c r="F2230" i="3"/>
  <c r="F2231" i="3"/>
  <c r="F2232" i="3"/>
  <c r="F2233" i="3"/>
  <c r="F2234" i="3"/>
  <c r="F2235" i="3"/>
  <c r="F2236" i="3"/>
  <c r="F2237" i="3"/>
  <c r="F2238" i="3"/>
  <c r="F2239" i="3"/>
  <c r="F2240" i="3"/>
  <c r="F2241" i="3"/>
  <c r="F2242" i="3"/>
  <c r="F2243" i="3"/>
  <c r="F2244" i="3"/>
  <c r="F2245" i="3"/>
  <c r="F2246" i="3"/>
  <c r="F2247" i="3"/>
  <c r="F2248" i="3"/>
  <c r="F2249" i="3"/>
  <c r="F2250" i="3"/>
  <c r="F2251" i="3"/>
  <c r="F2252" i="3"/>
  <c r="F2253" i="3"/>
  <c r="F2254" i="3"/>
  <c r="F2255" i="3"/>
  <c r="F2256" i="3"/>
  <c r="F2257" i="3"/>
  <c r="F2258" i="3"/>
  <c r="F2259" i="3"/>
  <c r="F2260" i="3"/>
  <c r="F2261" i="3"/>
  <c r="F2262" i="3"/>
  <c r="F2263" i="3"/>
  <c r="F2264" i="3"/>
  <c r="F2265" i="3"/>
  <c r="F2266" i="3"/>
  <c r="F2267" i="3"/>
  <c r="F2268" i="3"/>
  <c r="F2269" i="3"/>
  <c r="F2270" i="3"/>
  <c r="F2271" i="3"/>
  <c r="F2272" i="3"/>
  <c r="F2273" i="3"/>
  <c r="F2274" i="3"/>
  <c r="F2275" i="3"/>
  <c r="F2276" i="3"/>
  <c r="F2277" i="3"/>
  <c r="F2278" i="3"/>
  <c r="F2279" i="3"/>
  <c r="F2280" i="3"/>
  <c r="F2281" i="3"/>
  <c r="F2282" i="3"/>
  <c r="F2283" i="3"/>
  <c r="F2284" i="3"/>
  <c r="F2285" i="3"/>
  <c r="F2286" i="3"/>
  <c r="F2287" i="3"/>
  <c r="F2288" i="3"/>
  <c r="F2289" i="3"/>
  <c r="F2290" i="3"/>
  <c r="F2291" i="3"/>
  <c r="F2292" i="3"/>
  <c r="F2293" i="3"/>
  <c r="F2294" i="3"/>
  <c r="F2295" i="3"/>
  <c r="F2296" i="3"/>
  <c r="F2297" i="3"/>
  <c r="F2298" i="3"/>
  <c r="F2299" i="3"/>
  <c r="F2300" i="3"/>
  <c r="F2301" i="3"/>
  <c r="F2302" i="3"/>
  <c r="F2303" i="3"/>
  <c r="F2304" i="3"/>
  <c r="F2305" i="3"/>
  <c r="F2306" i="3"/>
  <c r="F2307" i="3"/>
  <c r="F2308" i="3"/>
  <c r="F2309" i="3"/>
  <c r="F2310" i="3"/>
  <c r="F2311" i="3"/>
  <c r="F2312" i="3"/>
  <c r="F2313" i="3"/>
  <c r="F2314" i="3"/>
  <c r="F2315" i="3"/>
  <c r="F2316" i="3"/>
  <c r="F2317" i="3"/>
  <c r="F2318" i="3"/>
  <c r="F2319" i="3"/>
  <c r="F2320" i="3"/>
  <c r="F2321" i="3"/>
  <c r="F2322" i="3"/>
  <c r="F2323" i="3"/>
  <c r="F2324" i="3"/>
  <c r="F2325" i="3"/>
  <c r="F2326" i="3"/>
  <c r="F2327" i="3"/>
  <c r="F2328" i="3"/>
  <c r="F2329" i="3"/>
  <c r="F2330" i="3"/>
  <c r="F2331" i="3"/>
  <c r="F2332" i="3"/>
  <c r="F2333" i="3"/>
  <c r="F2334" i="3"/>
  <c r="F2335" i="3"/>
  <c r="F2336" i="3"/>
  <c r="F2337" i="3"/>
  <c r="F2338" i="3"/>
  <c r="F2339" i="3"/>
  <c r="F2340" i="3"/>
  <c r="F2341" i="3"/>
  <c r="F2342" i="3"/>
  <c r="F2343" i="3"/>
  <c r="F2344" i="3"/>
  <c r="F2345" i="3"/>
  <c r="F2346" i="3"/>
  <c r="F2347" i="3"/>
  <c r="F2348" i="3"/>
  <c r="F2349" i="3"/>
  <c r="F2350" i="3"/>
  <c r="F2351" i="3"/>
  <c r="F2352" i="3"/>
  <c r="F2353" i="3"/>
  <c r="F2354" i="3"/>
  <c r="F2355" i="3"/>
  <c r="F2356" i="3"/>
  <c r="F2357" i="3"/>
  <c r="F2358" i="3"/>
  <c r="F2359" i="3"/>
  <c r="F2360" i="3"/>
  <c r="F2361" i="3"/>
  <c r="F2362" i="3"/>
  <c r="F2363" i="3"/>
  <c r="F2364" i="3"/>
  <c r="F2365" i="3"/>
  <c r="F2366" i="3"/>
  <c r="F2367" i="3"/>
  <c r="F2368" i="3"/>
  <c r="F2369" i="3"/>
  <c r="F2370" i="3"/>
  <c r="F2371" i="3"/>
  <c r="F2372" i="3"/>
  <c r="F2373" i="3"/>
  <c r="F2374" i="3"/>
  <c r="F2375" i="3"/>
  <c r="F2376" i="3"/>
  <c r="F2377" i="3"/>
  <c r="F2378" i="3"/>
  <c r="F2379" i="3"/>
  <c r="F2380" i="3"/>
  <c r="F2381" i="3"/>
  <c r="F2382" i="3"/>
  <c r="F2383" i="3"/>
  <c r="F2384" i="3"/>
  <c r="F2385" i="3"/>
  <c r="F2386" i="3"/>
  <c r="F2387" i="3"/>
  <c r="F2388" i="3"/>
  <c r="F2389" i="3"/>
  <c r="F2390" i="3"/>
  <c r="F2391" i="3"/>
  <c r="F2392" i="3"/>
  <c r="F2393" i="3"/>
  <c r="F2394" i="3"/>
  <c r="F2395" i="3"/>
  <c r="F2396" i="3"/>
  <c r="F2397" i="3"/>
  <c r="F2398" i="3"/>
  <c r="F2401" i="3"/>
  <c r="F2402" i="3"/>
  <c r="F2403" i="3"/>
  <c r="F2404" i="3"/>
  <c r="F2405" i="3"/>
  <c r="F2408" i="3"/>
  <c r="F2409" i="3"/>
  <c r="F2410" i="3"/>
  <c r="F2411" i="3"/>
  <c r="F2412" i="3"/>
  <c r="F2413" i="3"/>
  <c r="F2414" i="3"/>
  <c r="F2415" i="3"/>
  <c r="F2416" i="3"/>
  <c r="F2418" i="3"/>
  <c r="F2419" i="3"/>
  <c r="F2420" i="3"/>
  <c r="F2421" i="3"/>
  <c r="F2422" i="3"/>
  <c r="F2423" i="3"/>
  <c r="F2426" i="3"/>
  <c r="F2427" i="3"/>
  <c r="F2428" i="3"/>
  <c r="F2429" i="3"/>
  <c r="F2430" i="3"/>
  <c r="F2431" i="3"/>
  <c r="F2432" i="3"/>
  <c r="F2433" i="3"/>
  <c r="F2434" i="3"/>
  <c r="F2435" i="3"/>
  <c r="F2440" i="3"/>
  <c r="F2441" i="3"/>
  <c r="F2442" i="3"/>
  <c r="F2443" i="3"/>
  <c r="F2444" i="3"/>
  <c r="F2445" i="3"/>
  <c r="F2446" i="3"/>
  <c r="F2447" i="3"/>
  <c r="F2450" i="3"/>
  <c r="F2451" i="3"/>
  <c r="F2452" i="3"/>
  <c r="F2453" i="3"/>
  <c r="F2454" i="3"/>
  <c r="F2455" i="3"/>
  <c r="F2456" i="3"/>
  <c r="F2458" i="3"/>
  <c r="F2459" i="3"/>
  <c r="F2460" i="3"/>
  <c r="F2461" i="3"/>
  <c r="F2462" i="3"/>
  <c r="F2463" i="3"/>
  <c r="F2466" i="3"/>
  <c r="F2467" i="3"/>
  <c r="F2468" i="3"/>
  <c r="F2469" i="3"/>
  <c r="F2470" i="3"/>
  <c r="F2471" i="3"/>
  <c r="F2472" i="3"/>
  <c r="F2473" i="3"/>
  <c r="F2474" i="3"/>
  <c r="F2478" i="3"/>
  <c r="F2479" i="3"/>
  <c r="F2480" i="3"/>
  <c r="F2481" i="3"/>
  <c r="F2482" i="3"/>
  <c r="F2484" i="3"/>
  <c r="F2485" i="3"/>
  <c r="F2486" i="3"/>
  <c r="F2488" i="3"/>
  <c r="F2489" i="3"/>
  <c r="F2490" i="3"/>
  <c r="F2491" i="3"/>
  <c r="F2492" i="3"/>
  <c r="F2494" i="3"/>
  <c r="F2495" i="3"/>
  <c r="F2496" i="3"/>
  <c r="F2497" i="3"/>
  <c r="F2498" i="3"/>
  <c r="F2499" i="3"/>
  <c r="F2500" i="3"/>
  <c r="F2501" i="3"/>
  <c r="F2503" i="3"/>
  <c r="F2504" i="3"/>
  <c r="F2505" i="3"/>
  <c r="F2506" i="3"/>
  <c r="F2507" i="3"/>
  <c r="F2509" i="3"/>
  <c r="F2510" i="3"/>
  <c r="F2511" i="3"/>
  <c r="F2512" i="3"/>
  <c r="F2513" i="3"/>
  <c r="F2515" i="3"/>
  <c r="F2516" i="3"/>
  <c r="F2517" i="3"/>
  <c r="F2518" i="3"/>
  <c r="F2519" i="3"/>
  <c r="F936" i="3" l="1"/>
  <c r="F923" i="3"/>
  <c r="F937" i="3"/>
  <c r="F925" i="3"/>
  <c r="F935" i="3"/>
  <c r="E2336" i="3" s="1"/>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2" i="3"/>
  <c r="E2111" i="3" l="1"/>
  <c r="E2378" i="3"/>
  <c r="E935" i="3"/>
  <c r="E2267" i="3"/>
  <c r="E444" i="3"/>
  <c r="E732" i="3"/>
  <c r="E133" i="3"/>
  <c r="E709" i="3"/>
  <c r="E278" i="3"/>
  <c r="E156" i="3"/>
  <c r="E310" i="3"/>
  <c r="E1558" i="3"/>
  <c r="E1895" i="3"/>
  <c r="E655" i="3"/>
  <c r="E493" i="3"/>
  <c r="E505" i="3"/>
  <c r="E561" i="3"/>
  <c r="E96" i="3"/>
  <c r="E120" i="3"/>
  <c r="E530" i="3"/>
  <c r="E708" i="3"/>
  <c r="E397" i="3"/>
  <c r="E254" i="3"/>
  <c r="E542" i="3"/>
  <c r="E453" i="3"/>
  <c r="E622" i="3"/>
  <c r="E1100" i="3"/>
  <c r="E981" i="3"/>
  <c r="E1845" i="3"/>
  <c r="E916" i="3"/>
  <c r="E1319" i="3"/>
  <c r="E948" i="3"/>
  <c r="E467" i="3"/>
  <c r="E2040" i="3"/>
  <c r="E1141" i="3"/>
  <c r="E350" i="3"/>
  <c r="E74" i="3"/>
  <c r="E1039" i="3"/>
  <c r="E696" i="3"/>
  <c r="E97" i="3"/>
  <c r="E673" i="3"/>
  <c r="E968" i="3"/>
  <c r="E242" i="3"/>
  <c r="E830" i="3"/>
  <c r="E132" i="3"/>
  <c r="E420" i="3"/>
  <c r="E109" i="3"/>
  <c r="E685" i="3"/>
  <c r="E980" i="3"/>
  <c r="E842" i="3"/>
  <c r="E267" i="3"/>
  <c r="E603" i="3"/>
  <c r="E57" i="3"/>
  <c r="E765" i="3"/>
  <c r="E190" i="3"/>
  <c r="E1061" i="3"/>
  <c r="E1351" i="3"/>
  <c r="E1855" i="3"/>
  <c r="E1880" i="3"/>
  <c r="E1294" i="3"/>
  <c r="E52" i="3"/>
  <c r="E1817" i="3"/>
  <c r="E2266" i="3"/>
  <c r="E2481" i="3"/>
  <c r="E1828" i="3"/>
  <c r="E584" i="3"/>
  <c r="E223" i="3"/>
  <c r="E1959" i="3"/>
  <c r="E1610" i="3"/>
  <c r="E1599" i="3"/>
  <c r="E175" i="3"/>
  <c r="E144" i="3"/>
  <c r="E432" i="3"/>
  <c r="E720" i="3"/>
  <c r="E121" i="3"/>
  <c r="E409" i="3"/>
  <c r="E697" i="3"/>
  <c r="E992" i="3"/>
  <c r="E266" i="3"/>
  <c r="E554" i="3"/>
  <c r="E854" i="3"/>
  <c r="E303" i="3"/>
  <c r="E615" i="3"/>
  <c r="E129" i="3"/>
  <c r="E465" i="3"/>
  <c r="E849" i="3"/>
  <c r="E274" i="3"/>
  <c r="E706" i="3"/>
  <c r="E979" i="3"/>
  <c r="E1447" i="3"/>
  <c r="E1963" i="3"/>
  <c r="E1244" i="3"/>
  <c r="E2036" i="3"/>
  <c r="E1197" i="3"/>
  <c r="E2061" i="3"/>
  <c r="E1510" i="3"/>
  <c r="E268" i="3"/>
  <c r="E1169" i="3"/>
  <c r="E2033" i="3"/>
  <c r="E1751" i="3"/>
  <c r="E1475" i="3"/>
  <c r="E2170" i="3"/>
  <c r="E1080" i="3"/>
  <c r="E1888" i="3"/>
  <c r="E527" i="3"/>
  <c r="E872" i="3"/>
  <c r="E595" i="3"/>
  <c r="E2304" i="3"/>
  <c r="E2307" i="3"/>
  <c r="E1958" i="3"/>
  <c r="E1465" i="3"/>
  <c r="E2031" i="3"/>
  <c r="E535" i="3"/>
  <c r="E421" i="3"/>
  <c r="E566" i="3"/>
  <c r="E477" i="3"/>
  <c r="E2109" i="3"/>
  <c r="E1217" i="3"/>
  <c r="E1499" i="3"/>
  <c r="E539" i="3"/>
  <c r="E619" i="3"/>
  <c r="E516" i="3"/>
  <c r="E638" i="3"/>
  <c r="E15" i="3"/>
  <c r="E327" i="3"/>
  <c r="E699" i="3"/>
  <c r="E177" i="3"/>
  <c r="E489" i="3"/>
  <c r="E897" i="3"/>
  <c r="E322" i="3"/>
  <c r="E754" i="3"/>
  <c r="E1027" i="3"/>
  <c r="E1495" i="3"/>
  <c r="E2023" i="3"/>
  <c r="E1352" i="3"/>
  <c r="E2096" i="3"/>
  <c r="E1257" i="3"/>
  <c r="E2121" i="3"/>
  <c r="E1570" i="3"/>
  <c r="E328" i="3"/>
  <c r="E1229" i="3"/>
  <c r="E2093" i="3"/>
  <c r="E1931" i="3"/>
  <c r="E2075" i="3"/>
  <c r="E1295" i="3"/>
  <c r="E1608" i="3"/>
  <c r="E2116" i="3"/>
  <c r="E222" i="3"/>
  <c r="E2235" i="3"/>
  <c r="E2006" i="3"/>
  <c r="E1441" i="3"/>
  <c r="E1878" i="3"/>
  <c r="E963" i="3"/>
  <c r="E55" i="3"/>
  <c r="E1398" i="3"/>
  <c r="E1982" i="3"/>
  <c r="E228" i="3"/>
  <c r="E62" i="3"/>
  <c r="E528" i="3"/>
  <c r="E362" i="3"/>
  <c r="E735" i="3"/>
  <c r="E1519" i="3"/>
  <c r="E1364" i="3"/>
  <c r="E1269" i="3"/>
  <c r="E2105" i="3"/>
  <c r="E2110" i="3"/>
  <c r="E2176" i="3"/>
  <c r="E654" i="3"/>
  <c r="E719" i="3"/>
  <c r="E2414" i="3"/>
  <c r="E1789" i="3"/>
  <c r="E2142" i="3"/>
  <c r="E1203" i="3"/>
  <c r="E139" i="3"/>
  <c r="E1770" i="3"/>
  <c r="E2318" i="3"/>
  <c r="E781" i="3"/>
  <c r="E816" i="3"/>
  <c r="E189" i="3"/>
  <c r="E1582" i="3"/>
  <c r="E1967" i="3"/>
  <c r="E552" i="3"/>
  <c r="E529" i="3"/>
  <c r="E817" i="3"/>
  <c r="E98" i="3"/>
  <c r="E386" i="3"/>
  <c r="E674" i="3"/>
  <c r="E39" i="3"/>
  <c r="E411" i="3"/>
  <c r="E747" i="3"/>
  <c r="E201" i="3"/>
  <c r="E597" i="3"/>
  <c r="E1000" i="3"/>
  <c r="E418" i="3"/>
  <c r="E850" i="3"/>
  <c r="E1135" i="3"/>
  <c r="E1603" i="3"/>
  <c r="E2167" i="3"/>
  <c r="E1508" i="3"/>
  <c r="E2324" i="3"/>
  <c r="E1485" i="3"/>
  <c r="E929" i="3"/>
  <c r="E1798" i="3"/>
  <c r="E556" i="3"/>
  <c r="E1457" i="3"/>
  <c r="E2321" i="3"/>
  <c r="E137" i="3"/>
  <c r="E2315" i="3"/>
  <c r="E1463" i="3"/>
  <c r="E1036" i="3"/>
  <c r="E2188" i="3"/>
  <c r="E726" i="3"/>
  <c r="E779" i="3"/>
  <c r="E2486" i="3"/>
  <c r="E1873" i="3"/>
  <c r="E2154" i="3"/>
  <c r="E1275" i="3"/>
  <c r="E151" i="3"/>
  <c r="E1830" i="3"/>
  <c r="E1245" i="3"/>
  <c r="E1525" i="3"/>
  <c r="E217" i="3"/>
  <c r="E339" i="3"/>
  <c r="E766" i="3"/>
  <c r="E2035" i="3"/>
  <c r="E340" i="3"/>
  <c r="E923" i="3"/>
  <c r="E575" i="3"/>
  <c r="E1842" i="3"/>
  <c r="E1014" i="3"/>
  <c r="E2091" i="3"/>
  <c r="E1323" i="3"/>
  <c r="E368" i="3"/>
  <c r="E1922" i="3"/>
  <c r="E1034" i="3"/>
  <c r="E31" i="3"/>
  <c r="E1633" i="3"/>
  <c r="E666" i="3"/>
  <c r="E282" i="3"/>
  <c r="E78" i="3"/>
  <c r="E2286" i="3"/>
  <c r="E1278" i="3"/>
  <c r="E2343" i="3"/>
  <c r="E1527" i="3"/>
  <c r="E608" i="3"/>
  <c r="E20" i="3"/>
  <c r="E1946" i="3"/>
  <c r="E1190" i="3"/>
  <c r="E415" i="3"/>
  <c r="E7" i="3"/>
  <c r="E1813" i="3"/>
  <c r="E1081" i="3"/>
  <c r="E342" i="3"/>
  <c r="E2406" i="3"/>
  <c r="E1554" i="3"/>
  <c r="E623" i="3"/>
  <c r="E1611" i="3"/>
  <c r="E896" i="3"/>
  <c r="E2474" i="3"/>
  <c r="E1538" i="3"/>
  <c r="E667" i="3"/>
  <c r="E2269" i="3"/>
  <c r="E1285" i="3"/>
  <c r="E258" i="3"/>
  <c r="E2502" i="3"/>
  <c r="E1818" i="3"/>
  <c r="E887" i="3"/>
  <c r="E1839" i="3"/>
  <c r="E987" i="3"/>
  <c r="E176" i="3"/>
  <c r="E1718" i="3"/>
  <c r="E775" i="3"/>
  <c r="E2245" i="3"/>
  <c r="E1357" i="3"/>
  <c r="E414" i="3"/>
  <c r="E2004" i="3"/>
  <c r="E2058" i="3"/>
  <c r="E1194" i="3"/>
  <c r="E2247" i="3"/>
  <c r="E1419" i="3"/>
  <c r="E416" i="3"/>
  <c r="E1874" i="3"/>
  <c r="E998" i="3"/>
  <c r="E19" i="3"/>
  <c r="E1681" i="3"/>
  <c r="E810" i="3"/>
  <c r="E2112" i="3"/>
  <c r="E2046" i="3"/>
  <c r="E1110" i="3"/>
  <c r="E2127" i="3"/>
  <c r="E1335" i="3"/>
  <c r="E464" i="3"/>
  <c r="E2126" i="3"/>
  <c r="E1226" i="3"/>
  <c r="E403" i="3"/>
  <c r="E1969" i="3"/>
  <c r="E1105" i="3"/>
  <c r="E2484" i="3"/>
  <c r="E1848" i="3"/>
  <c r="E455" i="3"/>
  <c r="E311" i="3"/>
  <c r="E167" i="3"/>
  <c r="E23" i="3"/>
  <c r="E2392" i="3"/>
  <c r="E2248" i="3"/>
  <c r="E2104" i="3"/>
  <c r="E1960" i="3"/>
  <c r="E1816" i="3"/>
  <c r="E1672" i="3"/>
  <c r="E1528" i="3"/>
  <c r="E1384" i="3"/>
  <c r="E1240" i="3"/>
  <c r="E1096" i="3"/>
  <c r="E1572" i="3"/>
  <c r="E1260" i="3"/>
  <c r="E917" i="3"/>
  <c r="E617" i="3"/>
  <c r="E233" i="3"/>
  <c r="E2327" i="3"/>
  <c r="E1955" i="3"/>
  <c r="E1583" i="3"/>
  <c r="E1259" i="3"/>
  <c r="E2338" i="3"/>
  <c r="E2469" i="3"/>
  <c r="E1464" i="3"/>
  <c r="E1068" i="3"/>
  <c r="E761" i="3"/>
  <c r="E377" i="3"/>
  <c r="E2495" i="3"/>
  <c r="E2027" i="3"/>
  <c r="E1619" i="3"/>
  <c r="E1283" i="3"/>
  <c r="E2326" i="3"/>
  <c r="E1596" i="3"/>
  <c r="E545" i="3"/>
  <c r="E101" i="3"/>
  <c r="E2171" i="3"/>
  <c r="E1667" i="3"/>
  <c r="E2458" i="3"/>
  <c r="E2467" i="3"/>
  <c r="E2453" i="3"/>
  <c r="E2309" i="3"/>
  <c r="E2165" i="3"/>
  <c r="E2021" i="3"/>
  <c r="E1877" i="3"/>
  <c r="E1733" i="3"/>
  <c r="E1589" i="3"/>
  <c r="E1445" i="3"/>
  <c r="E1301" i="3"/>
  <c r="E1157" i="3"/>
  <c r="E983" i="3"/>
  <c r="E832" i="3"/>
  <c r="E688" i="3"/>
  <c r="E544" i="3"/>
  <c r="E400" i="3"/>
  <c r="E256" i="3"/>
  <c r="E112" i="3"/>
  <c r="E2074" i="3"/>
  <c r="E1930" i="3"/>
  <c r="E1786" i="3"/>
  <c r="E1642" i="3"/>
  <c r="E1498" i="3"/>
  <c r="E1354" i="3"/>
  <c r="E1210" i="3"/>
  <c r="E1066" i="3"/>
  <c r="E915" i="3"/>
  <c r="E2229" i="3"/>
  <c r="E2049" i="3"/>
  <c r="E1905" i="3"/>
  <c r="E1761" i="3"/>
  <c r="E1617" i="3"/>
  <c r="E1473" i="3"/>
  <c r="E1329" i="3"/>
  <c r="E1185" i="3"/>
  <c r="E1041" i="3"/>
  <c r="E2313" i="3"/>
  <c r="E2456" i="3"/>
  <c r="E2312" i="3"/>
  <c r="E2168" i="3"/>
  <c r="E2024" i="3"/>
  <c r="E587" i="3"/>
  <c r="E1782" i="3"/>
  <c r="E924" i="3"/>
  <c r="E1995" i="3"/>
  <c r="E1239" i="3"/>
  <c r="E320" i="3"/>
  <c r="E1838" i="3"/>
  <c r="E962" i="3"/>
  <c r="E2449" i="3"/>
  <c r="E1561" i="3"/>
  <c r="E594" i="3"/>
  <c r="E234" i="3"/>
  <c r="E66" i="3"/>
  <c r="E2190" i="3"/>
  <c r="E1206" i="3"/>
  <c r="E2283" i="3"/>
  <c r="E1455" i="3"/>
  <c r="E548" i="3"/>
  <c r="E8" i="3"/>
  <c r="E1886" i="3"/>
  <c r="E1130" i="3"/>
  <c r="E355" i="3"/>
  <c r="E2461" i="3"/>
  <c r="E1765" i="3"/>
  <c r="E1021" i="3"/>
  <c r="E210" i="3"/>
  <c r="E2334" i="3"/>
  <c r="E1482" i="3"/>
  <c r="E2511" i="3"/>
  <c r="E1539" i="3"/>
  <c r="E836" i="3"/>
  <c r="E2390" i="3"/>
  <c r="E1466" i="3"/>
  <c r="E571" i="3"/>
  <c r="E2173" i="3"/>
  <c r="E1201" i="3"/>
  <c r="E2508" i="3"/>
  <c r="E2454" i="3"/>
  <c r="E1758" i="3"/>
  <c r="E827" i="3"/>
  <c r="E1767" i="3"/>
  <c r="E920" i="3"/>
  <c r="E56" i="3"/>
  <c r="E1646" i="3"/>
  <c r="E703" i="3"/>
  <c r="E2185" i="3"/>
  <c r="E1297" i="3"/>
  <c r="E270" i="3"/>
  <c r="E1956" i="3"/>
  <c r="E1986" i="3"/>
  <c r="E1122" i="3"/>
  <c r="E2175" i="3"/>
  <c r="E1359" i="3"/>
  <c r="E356" i="3"/>
  <c r="E1802" i="3"/>
  <c r="E919" i="3"/>
  <c r="E2497" i="3"/>
  <c r="E1621" i="3"/>
  <c r="E750" i="3"/>
  <c r="E2052" i="3"/>
  <c r="E1914" i="3"/>
  <c r="E1038" i="3"/>
  <c r="E2079" i="3"/>
  <c r="E1263" i="3"/>
  <c r="E404" i="3"/>
  <c r="E2054" i="3"/>
  <c r="E1166" i="3"/>
  <c r="E331" i="3"/>
  <c r="E1909" i="3"/>
  <c r="E1033" i="3"/>
  <c r="E2436" i="3"/>
  <c r="E1836" i="3"/>
  <c r="E443" i="3"/>
  <c r="E299" i="3"/>
  <c r="E155" i="3"/>
  <c r="E11" i="3"/>
  <c r="E2380" i="3"/>
  <c r="E2236" i="3"/>
  <c r="E2092" i="3"/>
  <c r="E1948" i="3"/>
  <c r="E1804" i="3"/>
  <c r="E1660" i="3"/>
  <c r="E1516" i="3"/>
  <c r="E1372" i="3"/>
  <c r="E1228" i="3"/>
  <c r="E1084" i="3"/>
  <c r="E1536" i="3"/>
  <c r="E1224" i="3"/>
  <c r="E893" i="3"/>
  <c r="E581" i="3"/>
  <c r="E185" i="3"/>
  <c r="E2291" i="3"/>
  <c r="E1919" i="3"/>
  <c r="E1559" i="3"/>
  <c r="E1223" i="3"/>
  <c r="E2314" i="3"/>
  <c r="E2457" i="3"/>
  <c r="E1416" i="3"/>
  <c r="E1032" i="3"/>
  <c r="E737" i="3"/>
  <c r="E341" i="3"/>
  <c r="E2459" i="3"/>
  <c r="E1991" i="3"/>
  <c r="E1595" i="3"/>
  <c r="E1247" i="3"/>
  <c r="E2278" i="3"/>
  <c r="E1548" i="3"/>
  <c r="E509" i="3"/>
  <c r="E65" i="3"/>
  <c r="E2123" i="3"/>
  <c r="E1379" i="3"/>
  <c r="E2422" i="3"/>
  <c r="E2455" i="3"/>
  <c r="E2441" i="3"/>
  <c r="E2297" i="3"/>
  <c r="E2153" i="3"/>
  <c r="E2009" i="3"/>
  <c r="E1865" i="3"/>
  <c r="E1721" i="3"/>
  <c r="E1577" i="3"/>
  <c r="E1433" i="3"/>
  <c r="E1289" i="3"/>
  <c r="E1145" i="3"/>
  <c r="E971" i="3"/>
  <c r="E820" i="3"/>
  <c r="E676" i="3"/>
  <c r="E532" i="3"/>
  <c r="E388" i="3"/>
  <c r="E244" i="3"/>
  <c r="E100" i="3"/>
  <c r="E2062" i="3"/>
  <c r="E1918" i="3"/>
  <c r="E1774" i="3"/>
  <c r="E1630" i="3"/>
  <c r="E1486" i="3"/>
  <c r="E1342" i="3"/>
  <c r="E1198" i="3"/>
  <c r="E1054" i="3"/>
  <c r="E903" i="3"/>
  <c r="E2205" i="3"/>
  <c r="E2037" i="3"/>
  <c r="E1893" i="3"/>
  <c r="E1749" i="3"/>
  <c r="E1605" i="3"/>
  <c r="E1461" i="3"/>
  <c r="E1317" i="3"/>
  <c r="E1173" i="3"/>
  <c r="E1029" i="3"/>
  <c r="E2289" i="3"/>
  <c r="E2444" i="3"/>
  <c r="E2300" i="3"/>
  <c r="E2156" i="3"/>
  <c r="E2012" i="3"/>
  <c r="E1868" i="3"/>
  <c r="E1724" i="3"/>
  <c r="E1580" i="3"/>
  <c r="E1436" i="3"/>
  <c r="E1292" i="3"/>
  <c r="E1148" i="3"/>
  <c r="E2371" i="3"/>
  <c r="E2227" i="3"/>
  <c r="E2083" i="3"/>
  <c r="E1939" i="3"/>
  <c r="E1795" i="3"/>
  <c r="E1651" i="3"/>
  <c r="E1507" i="3"/>
  <c r="E1363" i="3"/>
  <c r="E1219" i="3"/>
  <c r="E1075" i="3"/>
  <c r="E926" i="3"/>
  <c r="E563" i="3"/>
  <c r="E1722" i="3"/>
  <c r="E863" i="3"/>
  <c r="E1935" i="3"/>
  <c r="E1143" i="3"/>
  <c r="E152" i="3"/>
  <c r="E1778" i="3"/>
  <c r="E883" i="3"/>
  <c r="E2377" i="3"/>
  <c r="E1489" i="3"/>
  <c r="E558" i="3"/>
  <c r="E198" i="3"/>
  <c r="E54" i="3"/>
  <c r="E2094" i="3"/>
  <c r="E1134" i="3"/>
  <c r="E2259" i="3"/>
  <c r="E1311" i="3"/>
  <c r="E488" i="3"/>
  <c r="E2510" i="3"/>
  <c r="E1826" i="3"/>
  <c r="E1070" i="3"/>
  <c r="E283" i="3"/>
  <c r="E2389" i="3"/>
  <c r="E1705" i="3"/>
  <c r="E961" i="3"/>
  <c r="E2472" i="3"/>
  <c r="E2238" i="3"/>
  <c r="E1422" i="3"/>
  <c r="E2451" i="3"/>
  <c r="E1479" i="3"/>
  <c r="E788" i="3"/>
  <c r="E2294" i="3"/>
  <c r="E1406" i="3"/>
  <c r="E499" i="3"/>
  <c r="E2101" i="3"/>
  <c r="E1129" i="3"/>
  <c r="E2460" i="3"/>
  <c r="E2382" i="3"/>
  <c r="E1650" i="3"/>
  <c r="E707" i="3"/>
  <c r="E1719" i="3"/>
  <c r="E860" i="3"/>
  <c r="E2462" i="3"/>
  <c r="E1574" i="3"/>
  <c r="E631" i="3"/>
  <c r="E2125" i="3"/>
  <c r="E1225" i="3"/>
  <c r="E2520" i="3"/>
  <c r="E1920" i="3"/>
  <c r="E1866" i="3"/>
  <c r="E1050" i="3"/>
  <c r="E2151" i="3"/>
  <c r="E1287" i="3"/>
  <c r="E224" i="3"/>
  <c r="E1694" i="3"/>
  <c r="E847" i="3"/>
  <c r="E2425" i="3"/>
  <c r="E1549" i="3"/>
  <c r="E690" i="3"/>
  <c r="E2016" i="3"/>
  <c r="E1794" i="3"/>
  <c r="E978" i="3"/>
  <c r="E2043" i="3"/>
  <c r="E1191" i="3"/>
  <c r="E344" i="3"/>
  <c r="E1970" i="3"/>
  <c r="E1094" i="3"/>
  <c r="E259" i="3"/>
  <c r="E1837" i="3"/>
  <c r="E934" i="3"/>
  <c r="E2400" i="3"/>
  <c r="E1824" i="3"/>
  <c r="E431" i="3"/>
  <c r="E287" i="3"/>
  <c r="E143" i="3"/>
  <c r="E2512" i="3"/>
  <c r="E2368" i="3"/>
  <c r="E2224" i="3"/>
  <c r="E2080" i="3"/>
  <c r="E1936" i="3"/>
  <c r="E1792" i="3"/>
  <c r="E1648" i="3"/>
  <c r="E1504" i="3"/>
  <c r="E1360" i="3"/>
  <c r="E1216" i="3"/>
  <c r="E1072" i="3"/>
  <c r="E1512" i="3"/>
  <c r="E1200" i="3"/>
  <c r="E869" i="3"/>
  <c r="E557" i="3"/>
  <c r="E149" i="3"/>
  <c r="E2255" i="3"/>
  <c r="E1883" i="3"/>
  <c r="E1535" i="3"/>
  <c r="E1199" i="3"/>
  <c r="E2290" i="3"/>
  <c r="E2445" i="3"/>
  <c r="E1392" i="3"/>
  <c r="E1008" i="3"/>
  <c r="E713" i="3"/>
  <c r="E293" i="3"/>
  <c r="E2423" i="3"/>
  <c r="E1943" i="3"/>
  <c r="E1571" i="3"/>
  <c r="E1211" i="3"/>
  <c r="E2218" i="3"/>
  <c r="E1500" i="3"/>
  <c r="E473" i="3"/>
  <c r="E17" i="3"/>
  <c r="E2087" i="3"/>
  <c r="E1343" i="3"/>
  <c r="E2386" i="3"/>
  <c r="E2443" i="3"/>
  <c r="E2429" i="3"/>
  <c r="E2285" i="3"/>
  <c r="E2141" i="3"/>
  <c r="E1997" i="3"/>
  <c r="E1853" i="3"/>
  <c r="E1709" i="3"/>
  <c r="E1565" i="3"/>
  <c r="E1421" i="3"/>
  <c r="E1277" i="3"/>
  <c r="E1133" i="3"/>
  <c r="E959" i="3"/>
  <c r="E808" i="3"/>
  <c r="E664" i="3"/>
  <c r="E520" i="3"/>
  <c r="E376" i="3"/>
  <c r="E232" i="3"/>
  <c r="E88" i="3"/>
  <c r="E2050" i="3"/>
  <c r="E1906" i="3"/>
  <c r="E1762" i="3"/>
  <c r="E1618" i="3"/>
  <c r="E1474" i="3"/>
  <c r="E1330" i="3"/>
  <c r="E1186" i="3"/>
  <c r="E1042" i="3"/>
  <c r="E891" i="3"/>
  <c r="E2181" i="3"/>
  <c r="E2025" i="3"/>
  <c r="E1881" i="3"/>
  <c r="E1737" i="3"/>
  <c r="E1593" i="3"/>
  <c r="E1449" i="3"/>
  <c r="E1305" i="3"/>
  <c r="E1161" i="3"/>
  <c r="E1017" i="3"/>
  <c r="E2265" i="3"/>
  <c r="E2432" i="3"/>
  <c r="E2288" i="3"/>
  <c r="E2144" i="3"/>
  <c r="E2000" i="3"/>
  <c r="E1856" i="3"/>
  <c r="E1712" i="3"/>
  <c r="E1568" i="3"/>
  <c r="E1424" i="3"/>
  <c r="E1280" i="3"/>
  <c r="E1136" i="3"/>
  <c r="E2490" i="3"/>
  <c r="E1674" i="3"/>
  <c r="E815" i="3"/>
  <c r="E1875" i="3"/>
  <c r="E1071" i="3"/>
  <c r="E80" i="3"/>
  <c r="E1706" i="3"/>
  <c r="E811" i="3"/>
  <c r="E2305" i="3"/>
  <c r="E1417" i="3"/>
  <c r="E510" i="3"/>
  <c r="E186" i="3"/>
  <c r="E42" i="3"/>
  <c r="E2022" i="3"/>
  <c r="E1062" i="3"/>
  <c r="E2187" i="3"/>
  <c r="E1251" i="3"/>
  <c r="E440" i="3"/>
  <c r="E2450" i="3"/>
  <c r="E1766" i="3"/>
  <c r="E986" i="3"/>
  <c r="E211" i="3"/>
  <c r="E2329" i="3"/>
  <c r="E1645" i="3"/>
  <c r="E894" i="3"/>
  <c r="E2388" i="3"/>
  <c r="E2166" i="3"/>
  <c r="E1374" i="3"/>
  <c r="E2391" i="3"/>
  <c r="E1407" i="3"/>
  <c r="E644" i="3"/>
  <c r="E2222" i="3"/>
  <c r="E1334" i="3"/>
  <c r="E451" i="3"/>
  <c r="E2017" i="3"/>
  <c r="E1057" i="3"/>
  <c r="E2424" i="3"/>
  <c r="E2310" i="3"/>
  <c r="E1578" i="3"/>
  <c r="E635" i="3"/>
  <c r="E1671" i="3"/>
  <c r="E752" i="3"/>
  <c r="E2366" i="3"/>
  <c r="E1514" i="3"/>
  <c r="E559" i="3"/>
  <c r="E2053" i="3"/>
  <c r="E1153" i="3"/>
  <c r="E2448" i="3"/>
  <c r="E1896" i="3"/>
  <c r="E1806" i="3"/>
  <c r="E990" i="3"/>
  <c r="E2055" i="3"/>
  <c r="E1215" i="3"/>
  <c r="E164" i="3"/>
  <c r="E1622" i="3"/>
  <c r="E787" i="3"/>
  <c r="E2353" i="3"/>
  <c r="E1477" i="3"/>
  <c r="E630" i="3"/>
  <c r="E1980" i="3"/>
  <c r="E1746" i="3"/>
  <c r="E899" i="3"/>
  <c r="E1971" i="3"/>
  <c r="E1107" i="3"/>
  <c r="E308" i="3"/>
  <c r="E1910" i="3"/>
  <c r="E1022" i="3"/>
  <c r="E199" i="3"/>
  <c r="E1753" i="3"/>
  <c r="E870" i="3"/>
  <c r="E2340" i="3"/>
  <c r="E1788" i="3"/>
  <c r="E419" i="3"/>
  <c r="E275" i="3"/>
  <c r="E131" i="3"/>
  <c r="E2500" i="3"/>
  <c r="E2356" i="3"/>
  <c r="E2212" i="3"/>
  <c r="E2068" i="3"/>
  <c r="E1924" i="3"/>
  <c r="E1780" i="3"/>
  <c r="E1636" i="3"/>
  <c r="E1492" i="3"/>
  <c r="E1348" i="3"/>
  <c r="E1204" i="3"/>
  <c r="E1060" i="3"/>
  <c r="E1476" i="3"/>
  <c r="E1176" i="3"/>
  <c r="E845" i="3"/>
  <c r="E521" i="3"/>
  <c r="E113" i="3"/>
  <c r="E2231" i="3"/>
  <c r="E1847" i="3"/>
  <c r="E1511" i="3"/>
  <c r="E1163" i="3"/>
  <c r="E2254" i="3"/>
  <c r="E2433" i="3"/>
  <c r="E1368" i="3"/>
  <c r="E984" i="3"/>
  <c r="E689" i="3"/>
  <c r="E257" i="3"/>
  <c r="E2387" i="3"/>
  <c r="E1907" i="3"/>
  <c r="E1547" i="3"/>
  <c r="E1175" i="3"/>
  <c r="E2194" i="3"/>
  <c r="E1428" i="3"/>
  <c r="E437" i="3"/>
  <c r="E2483" i="3"/>
  <c r="E2039" i="3"/>
  <c r="E1307" i="3"/>
  <c r="E2350" i="3"/>
  <c r="E2431" i="3"/>
  <c r="E2417" i="3"/>
  <c r="E2273" i="3"/>
  <c r="E2129" i="3"/>
  <c r="E1985" i="3"/>
  <c r="E1841" i="3"/>
  <c r="E1697" i="3"/>
  <c r="E1553" i="3"/>
  <c r="E1409" i="3"/>
  <c r="E1265" i="3"/>
  <c r="E1121" i="3"/>
  <c r="E947" i="3"/>
  <c r="E796" i="3"/>
  <c r="E652" i="3"/>
  <c r="E508" i="3"/>
  <c r="E364" i="3"/>
  <c r="E220" i="3"/>
  <c r="E76" i="3"/>
  <c r="E2038" i="3"/>
  <c r="E1894" i="3"/>
  <c r="E1750" i="3"/>
  <c r="E1606" i="3"/>
  <c r="E1462" i="3"/>
  <c r="E1318" i="3"/>
  <c r="E1174" i="3"/>
  <c r="E1030" i="3"/>
  <c r="E879" i="3"/>
  <c r="E2157" i="3"/>
  <c r="E2013" i="3"/>
  <c r="E1869" i="3"/>
  <c r="E1725" i="3"/>
  <c r="E1581" i="3"/>
  <c r="E1437" i="3"/>
  <c r="E1293" i="3"/>
  <c r="E1149" i="3"/>
  <c r="E1005" i="3"/>
  <c r="E2241" i="3"/>
  <c r="E2420" i="3"/>
  <c r="E2276" i="3"/>
  <c r="E2132" i="3"/>
  <c r="E1988" i="3"/>
  <c r="E1844" i="3"/>
  <c r="E1700" i="3"/>
  <c r="E1556" i="3"/>
  <c r="E1412" i="3"/>
  <c r="E1268" i="3"/>
  <c r="E1124" i="3"/>
  <c r="E2347" i="3"/>
  <c r="E2203" i="3"/>
  <c r="E2059" i="3"/>
  <c r="E1915" i="3"/>
  <c r="E1771" i="3"/>
  <c r="E1627" i="3"/>
  <c r="E2442" i="3"/>
  <c r="E1602" i="3"/>
  <c r="E767" i="3"/>
  <c r="E1815" i="3"/>
  <c r="E999" i="3"/>
  <c r="E2438" i="3"/>
  <c r="E1634" i="3"/>
  <c r="E727" i="3"/>
  <c r="E2233" i="3"/>
  <c r="E1321" i="3"/>
  <c r="E450" i="3"/>
  <c r="E174" i="3"/>
  <c r="E30" i="3"/>
  <c r="E1890" i="3"/>
  <c r="E1002" i="3"/>
  <c r="E2163" i="3"/>
  <c r="E1155" i="3"/>
  <c r="E380" i="3"/>
  <c r="E2402" i="3"/>
  <c r="E1730" i="3"/>
  <c r="E907" i="3"/>
  <c r="E163" i="3"/>
  <c r="E2257" i="3"/>
  <c r="E1573" i="3"/>
  <c r="E834" i="3"/>
  <c r="E2328" i="3"/>
  <c r="E2082" i="3"/>
  <c r="E1326" i="3"/>
  <c r="E2319" i="3"/>
  <c r="E1347" i="3"/>
  <c r="E572" i="3"/>
  <c r="E2138" i="3"/>
  <c r="E1238" i="3"/>
  <c r="E379" i="3"/>
  <c r="E1945" i="3"/>
  <c r="E985" i="3"/>
  <c r="E2364" i="3"/>
  <c r="E2226" i="3"/>
  <c r="E1494" i="3"/>
  <c r="E2439" i="3"/>
  <c r="E1587" i="3"/>
  <c r="E704" i="3"/>
  <c r="E2306" i="3"/>
  <c r="E1442" i="3"/>
  <c r="E439" i="3"/>
  <c r="E1957" i="3"/>
  <c r="E1093" i="3"/>
  <c r="E2412" i="3"/>
  <c r="E1860" i="3"/>
  <c r="E1710" i="3"/>
  <c r="E911" i="3"/>
  <c r="E1923" i="3"/>
  <c r="E1119" i="3"/>
  <c r="E68" i="3"/>
  <c r="E1550" i="3"/>
  <c r="E715" i="3"/>
  <c r="E2281" i="3"/>
  <c r="E1393" i="3"/>
  <c r="E570" i="3"/>
  <c r="E1884" i="3"/>
  <c r="E1698" i="3"/>
  <c r="E839" i="3"/>
  <c r="E1899" i="3"/>
  <c r="E1035" i="3"/>
  <c r="E260" i="3"/>
  <c r="E1850" i="3"/>
  <c r="E950" i="3"/>
  <c r="E67" i="3"/>
  <c r="E1669" i="3"/>
  <c r="E798" i="3"/>
  <c r="E2256" i="3"/>
  <c r="E551" i="3"/>
  <c r="E407" i="3"/>
  <c r="E263" i="3"/>
  <c r="E119" i="3"/>
  <c r="E2488" i="3"/>
  <c r="E2344" i="3"/>
  <c r="E2200" i="3"/>
  <c r="E2056" i="3"/>
  <c r="E1912" i="3"/>
  <c r="E1768" i="3"/>
  <c r="E1624" i="3"/>
  <c r="E1480" i="3"/>
  <c r="E1336" i="3"/>
  <c r="E1192" i="3"/>
  <c r="E1048" i="3"/>
  <c r="E1452" i="3"/>
  <c r="E1140" i="3"/>
  <c r="E821" i="3"/>
  <c r="E485" i="3"/>
  <c r="E77" i="3"/>
  <c r="E2195" i="3"/>
  <c r="E1811" i="3"/>
  <c r="E1487" i="3"/>
  <c r="E1127" i="3"/>
  <c r="E2230" i="3"/>
  <c r="E1728" i="3"/>
  <c r="E1344" i="3"/>
  <c r="E960" i="3"/>
  <c r="E665" i="3"/>
  <c r="E221" i="3"/>
  <c r="E2351" i="3"/>
  <c r="E1871" i="3"/>
  <c r="E1523" i="3"/>
  <c r="E1139" i="3"/>
  <c r="E2158" i="3"/>
  <c r="E1272" i="3"/>
  <c r="E401" i="3"/>
  <c r="E2447" i="3"/>
  <c r="E2003" i="3"/>
  <c r="E1271" i="3"/>
  <c r="E2302" i="3"/>
  <c r="E2419" i="3"/>
  <c r="E2405" i="3"/>
  <c r="E2261" i="3"/>
  <c r="E2117" i="3"/>
  <c r="E1973" i="3"/>
  <c r="E1829" i="3"/>
  <c r="E1685" i="3"/>
  <c r="E1541" i="3"/>
  <c r="E1397" i="3"/>
  <c r="E1253" i="3"/>
  <c r="E1109" i="3"/>
  <c r="E930" i="3"/>
  <c r="E784" i="3"/>
  <c r="E640" i="3"/>
  <c r="E496" i="3"/>
  <c r="E352" i="3"/>
  <c r="E208" i="3"/>
  <c r="E64" i="3"/>
  <c r="E2026" i="3"/>
  <c r="E1882" i="3"/>
  <c r="E1738" i="3"/>
  <c r="E1594" i="3"/>
  <c r="E1450" i="3"/>
  <c r="E1306" i="3"/>
  <c r="E1162" i="3"/>
  <c r="E1018" i="3"/>
  <c r="E867" i="3"/>
  <c r="E2145" i="3"/>
  <c r="E2001" i="3"/>
  <c r="E1857" i="3"/>
  <c r="E1713" i="3"/>
  <c r="E1569" i="3"/>
  <c r="E1425" i="3"/>
  <c r="E1281" i="3"/>
  <c r="E1137" i="3"/>
  <c r="E993" i="3"/>
  <c r="E2217" i="3"/>
  <c r="E2408" i="3"/>
  <c r="E2264" i="3"/>
  <c r="E2120" i="3"/>
  <c r="E1976" i="3"/>
  <c r="E1832" i="3"/>
  <c r="E1688" i="3"/>
  <c r="E1544" i="3"/>
  <c r="E1400" i="3"/>
  <c r="E1256" i="3"/>
  <c r="E1112" i="3"/>
  <c r="E2335" i="3"/>
  <c r="E2191" i="3"/>
  <c r="E2047" i="3"/>
  <c r="E2034" i="3"/>
  <c r="E1218" i="3"/>
  <c r="E2295" i="3"/>
  <c r="E1503" i="3"/>
  <c r="E620" i="3"/>
  <c r="E2114" i="3"/>
  <c r="E1262" i="3"/>
  <c r="E319" i="3"/>
  <c r="E1849" i="3"/>
  <c r="E918" i="3"/>
  <c r="E318" i="3"/>
  <c r="E114" i="3"/>
  <c r="E2466" i="3"/>
  <c r="E1518" i="3"/>
  <c r="E647" i="3"/>
  <c r="E1779" i="3"/>
  <c r="E764" i="3"/>
  <c r="E116" i="3"/>
  <c r="E2078" i="3"/>
  <c r="E1382" i="3"/>
  <c r="E583" i="3"/>
  <c r="E103" i="3"/>
  <c r="E1981" i="3"/>
  <c r="E1273" i="3"/>
  <c r="E498" i="3"/>
  <c r="E2028" i="3"/>
  <c r="E1734" i="3"/>
  <c r="E803" i="3"/>
  <c r="E1887" i="3"/>
  <c r="E1095" i="3"/>
  <c r="E248" i="3"/>
  <c r="E1742" i="3"/>
  <c r="E859" i="3"/>
  <c r="E2485" i="3"/>
  <c r="E1501" i="3"/>
  <c r="E606" i="3"/>
  <c r="E2064" i="3"/>
  <c r="E1974" i="3"/>
  <c r="E1098" i="3"/>
  <c r="E2067" i="3"/>
  <c r="E1227" i="3"/>
  <c r="E332" i="3"/>
  <c r="E1934" i="3"/>
  <c r="E1046" i="3"/>
  <c r="E2473" i="3"/>
  <c r="E1585" i="3"/>
  <c r="E702" i="3"/>
  <c r="E2160" i="3"/>
  <c r="E2250" i="3"/>
  <c r="E1386" i="3"/>
  <c r="E2487" i="3"/>
  <c r="E1623" i="3"/>
  <c r="E668" i="3"/>
  <c r="E2186" i="3"/>
  <c r="E1214" i="3"/>
  <c r="E367" i="3"/>
  <c r="E1897" i="3"/>
  <c r="E1045" i="3"/>
  <c r="E2316" i="3"/>
  <c r="E2262" i="3"/>
  <c r="E1314" i="3"/>
  <c r="E2403" i="3"/>
  <c r="E1575" i="3"/>
  <c r="E716" i="3"/>
  <c r="E2354" i="3"/>
  <c r="E1454" i="3"/>
  <c r="E607" i="3"/>
  <c r="E2221" i="3"/>
  <c r="E1309" i="3"/>
  <c r="E486" i="3"/>
  <c r="E1932" i="3"/>
  <c r="E491" i="3"/>
  <c r="E347" i="3"/>
  <c r="E203" i="3"/>
  <c r="E59" i="3"/>
  <c r="E2428" i="3"/>
  <c r="E2284" i="3"/>
  <c r="E2140" i="3"/>
  <c r="E1996" i="3"/>
  <c r="E1852" i="3"/>
  <c r="E1708" i="3"/>
  <c r="E1564" i="3"/>
  <c r="E1420" i="3"/>
  <c r="E1276" i="3"/>
  <c r="E1132" i="3"/>
  <c r="E1680" i="3"/>
  <c r="E1332" i="3"/>
  <c r="E996" i="3"/>
  <c r="E701" i="3"/>
  <c r="E329" i="3"/>
  <c r="E2435" i="3"/>
  <c r="E2051" i="3"/>
  <c r="E1655" i="3"/>
  <c r="E1367" i="3"/>
  <c r="E2446" i="3"/>
  <c r="E2517" i="3"/>
  <c r="E1560" i="3"/>
  <c r="E1164" i="3"/>
  <c r="E833" i="3"/>
  <c r="E497" i="3"/>
  <c r="E53" i="3"/>
  <c r="E2147" i="3"/>
  <c r="E1715" i="3"/>
  <c r="E1391" i="3"/>
  <c r="E2434" i="3"/>
  <c r="E1692" i="3"/>
  <c r="E1044" i="3"/>
  <c r="E209" i="3"/>
  <c r="E2279" i="3"/>
  <c r="E1823" i="3"/>
  <c r="E1079" i="3"/>
  <c r="E2503" i="3"/>
  <c r="E2489" i="3"/>
  <c r="E2345" i="3"/>
  <c r="E2201" i="3"/>
  <c r="E2057" i="3"/>
  <c r="E1913" i="3"/>
  <c r="E1769" i="3"/>
  <c r="E1625" i="3"/>
  <c r="E1481" i="3"/>
  <c r="E1337" i="3"/>
  <c r="E1193" i="3"/>
  <c r="E1019" i="3"/>
  <c r="E868" i="3"/>
  <c r="E724" i="3"/>
  <c r="E580" i="3"/>
  <c r="E436" i="3"/>
  <c r="E292" i="3"/>
  <c r="E148" i="3"/>
  <c r="E4" i="3"/>
  <c r="E1966" i="3"/>
  <c r="E1822" i="3"/>
  <c r="E1678" i="3"/>
  <c r="E1534" i="3"/>
  <c r="E1390" i="3"/>
  <c r="E1246" i="3"/>
  <c r="E1102" i="3"/>
  <c r="E958" i="3"/>
  <c r="E2301" i="3"/>
  <c r="E2085" i="3"/>
  <c r="E1941" i="3"/>
  <c r="E1797" i="3"/>
  <c r="E1653" i="3"/>
  <c r="E1509" i="3"/>
  <c r="E1365" i="3"/>
  <c r="E1221" i="3"/>
  <c r="E1077" i="3"/>
  <c r="E2373" i="3"/>
  <c r="E2492" i="3"/>
  <c r="E2348" i="3"/>
  <c r="E2204" i="3"/>
  <c r="E2060" i="3"/>
  <c r="E1916" i="3"/>
  <c r="E1772" i="3"/>
  <c r="E1628" i="3"/>
  <c r="E1484" i="3"/>
  <c r="E1340" i="3"/>
  <c r="E1196" i="3"/>
  <c r="E1052" i="3"/>
  <c r="E2275" i="3"/>
  <c r="E2131" i="3"/>
  <c r="E1987" i="3"/>
  <c r="E2370" i="3"/>
  <c r="E611" i="3"/>
  <c r="E908" i="3"/>
  <c r="E1562" i="3"/>
  <c r="E2161" i="3"/>
  <c r="E390" i="3"/>
  <c r="E18" i="3"/>
  <c r="E942" i="3"/>
  <c r="E1083" i="3"/>
  <c r="E2330" i="3"/>
  <c r="E835" i="3"/>
  <c r="E2209" i="3"/>
  <c r="E786" i="3"/>
  <c r="E1998" i="3"/>
  <c r="E2223" i="3"/>
  <c r="E524" i="3"/>
  <c r="E1154" i="3"/>
  <c r="E1885" i="3"/>
  <c r="E2292" i="3"/>
  <c r="E1446" i="3"/>
  <c r="E1515" i="3"/>
  <c r="E2234" i="3"/>
  <c r="E343" i="3"/>
  <c r="E1009" i="3"/>
  <c r="E1776" i="3"/>
  <c r="E851" i="3"/>
  <c r="E1047" i="3"/>
  <c r="E1478" i="3"/>
  <c r="E2197" i="3"/>
  <c r="E462" i="3"/>
  <c r="E1614" i="3"/>
  <c r="E1851" i="3"/>
  <c r="E200" i="3"/>
  <c r="E895" i="3"/>
  <c r="E1609" i="3"/>
  <c r="E2184" i="3"/>
  <c r="E395" i="3"/>
  <c r="E107" i="3"/>
  <c r="E2332" i="3"/>
  <c r="E2044" i="3"/>
  <c r="E1756" i="3"/>
  <c r="E1468" i="3"/>
  <c r="E1180" i="3"/>
  <c r="E1440" i="3"/>
  <c r="E797" i="3"/>
  <c r="E41" i="3"/>
  <c r="E1763" i="3"/>
  <c r="E1091" i="3"/>
  <c r="E1704" i="3"/>
  <c r="E931" i="3"/>
  <c r="E197" i="3"/>
  <c r="E1835" i="3"/>
  <c r="E1103" i="3"/>
  <c r="E1236" i="3"/>
  <c r="E2411" i="3"/>
  <c r="E1235" i="3"/>
  <c r="E2407" i="3"/>
  <c r="E2249" i="3"/>
  <c r="E1961" i="3"/>
  <c r="E1673" i="3"/>
  <c r="E1385" i="3"/>
  <c r="E1097" i="3"/>
  <c r="E772" i="3"/>
  <c r="E484" i="3"/>
  <c r="E196" i="3"/>
  <c r="E2014" i="3"/>
  <c r="E1726" i="3"/>
  <c r="E1438" i="3"/>
  <c r="E1150" i="3"/>
  <c r="E2409" i="3"/>
  <c r="E1989" i="3"/>
  <c r="E1701" i="3"/>
  <c r="E1413" i="3"/>
  <c r="E1125" i="3"/>
  <c r="E2193" i="3"/>
  <c r="E2252" i="3"/>
  <c r="E1964" i="3"/>
  <c r="E1748" i="3"/>
  <c r="E1496" i="3"/>
  <c r="E1232" i="3"/>
  <c r="E2383" i="3"/>
  <c r="E2155" i="3"/>
  <c r="E1951" i="3"/>
  <c r="E1759" i="3"/>
  <c r="E1591" i="3"/>
  <c r="E1435" i="3"/>
  <c r="E1279" i="3"/>
  <c r="E1123" i="3"/>
  <c r="E967" i="3"/>
  <c r="E989" i="3"/>
  <c r="E838" i="3"/>
  <c r="E694" i="3"/>
  <c r="E550" i="3"/>
  <c r="E406" i="3"/>
  <c r="E262" i="3"/>
  <c r="E118" i="3"/>
  <c r="E988" i="3"/>
  <c r="E837" i="3"/>
  <c r="E693" i="3"/>
  <c r="E549" i="3"/>
  <c r="E405" i="3"/>
  <c r="E261" i="3"/>
  <c r="E117" i="3"/>
  <c r="E831" i="3"/>
  <c r="E687" i="3"/>
  <c r="E543" i="3"/>
  <c r="E399" i="3"/>
  <c r="E255" i="3"/>
  <c r="E111" i="3"/>
  <c r="E914" i="3"/>
  <c r="E770" i="3"/>
  <c r="E626" i="3"/>
  <c r="E482" i="3"/>
  <c r="E338" i="3"/>
  <c r="E194" i="3"/>
  <c r="E50" i="3"/>
  <c r="E913" i="3"/>
  <c r="E769" i="3"/>
  <c r="E625" i="3"/>
  <c r="E481" i="3"/>
  <c r="E337" i="3"/>
  <c r="E193" i="3"/>
  <c r="E49" i="3"/>
  <c r="E792" i="3"/>
  <c r="E648" i="3"/>
  <c r="E504" i="3"/>
  <c r="E360" i="3"/>
  <c r="E216" i="3"/>
  <c r="E72" i="3"/>
  <c r="E237" i="3"/>
  <c r="E807" i="3"/>
  <c r="E519" i="3"/>
  <c r="E231" i="3"/>
  <c r="E890" i="3"/>
  <c r="E746" i="3"/>
  <c r="E458" i="3"/>
  <c r="E170" i="3"/>
  <c r="E889" i="3"/>
  <c r="E601" i="3"/>
  <c r="E313" i="3"/>
  <c r="E25" i="3"/>
  <c r="E624" i="3"/>
  <c r="E336" i="3"/>
  <c r="E1972" i="3"/>
  <c r="E1296" i="3"/>
  <c r="E2363" i="3"/>
  <c r="E2362" i="3"/>
  <c r="E1889" i="3"/>
  <c r="E995" i="3"/>
  <c r="E1078" i="3"/>
  <c r="E1053" i="3"/>
  <c r="E2287" i="3"/>
  <c r="E1867" i="3"/>
  <c r="E1375" i="3"/>
  <c r="E888" i="3"/>
  <c r="E778" i="3"/>
  <c r="E202" i="3"/>
  <c r="E777" i="3"/>
  <c r="E2298" i="3"/>
  <c r="E2499" i="3"/>
  <c r="E812" i="3"/>
  <c r="E1502" i="3"/>
  <c r="E2077" i="3"/>
  <c r="E366" i="3"/>
  <c r="E6" i="3"/>
  <c r="E875" i="3"/>
  <c r="E1011" i="3"/>
  <c r="E2270" i="3"/>
  <c r="E763" i="3"/>
  <c r="E2149" i="3"/>
  <c r="E714" i="3"/>
  <c r="E1962" i="3"/>
  <c r="E2115" i="3"/>
  <c r="E476" i="3"/>
  <c r="E1082" i="3"/>
  <c r="E1801" i="3"/>
  <c r="E2232" i="3"/>
  <c r="E1302" i="3"/>
  <c r="E1443" i="3"/>
  <c r="E2162" i="3"/>
  <c r="E271" i="3"/>
  <c r="E949" i="3"/>
  <c r="E2478" i="3"/>
  <c r="E791" i="3"/>
  <c r="E975" i="3"/>
  <c r="E1418" i="3"/>
  <c r="E2113" i="3"/>
  <c r="E246" i="3"/>
  <c r="E1542" i="3"/>
  <c r="E1791" i="3"/>
  <c r="E92" i="3"/>
  <c r="E823" i="3"/>
  <c r="E1537" i="3"/>
  <c r="E2136" i="3"/>
  <c r="E383" i="3"/>
  <c r="E95" i="3"/>
  <c r="E2320" i="3"/>
  <c r="E2032" i="3"/>
  <c r="E1744" i="3"/>
  <c r="E1456" i="3"/>
  <c r="E1168" i="3"/>
  <c r="E1404" i="3"/>
  <c r="E773" i="3"/>
  <c r="E5" i="3"/>
  <c r="E1727" i="3"/>
  <c r="E1055" i="3"/>
  <c r="E1668" i="3"/>
  <c r="E905" i="3"/>
  <c r="E161" i="3"/>
  <c r="E1799" i="3"/>
  <c r="E1067" i="3"/>
  <c r="E1188" i="3"/>
  <c r="E2375" i="3"/>
  <c r="E1187" i="3"/>
  <c r="E2395" i="3"/>
  <c r="E2237" i="3"/>
  <c r="E1949" i="3"/>
  <c r="E1661" i="3"/>
  <c r="E1373" i="3"/>
  <c r="E1085" i="3"/>
  <c r="E760" i="3"/>
  <c r="E472" i="3"/>
  <c r="E184" i="3"/>
  <c r="E2002" i="3"/>
  <c r="E1714" i="3"/>
  <c r="E1426" i="3"/>
  <c r="E1138" i="3"/>
  <c r="E2385" i="3"/>
  <c r="E1977" i="3"/>
  <c r="E1689" i="3"/>
  <c r="E1401" i="3"/>
  <c r="E1113" i="3"/>
  <c r="E2169" i="3"/>
  <c r="E2240" i="3"/>
  <c r="E1952" i="3"/>
  <c r="E1736" i="3"/>
  <c r="E1472" i="3"/>
  <c r="E1220" i="3"/>
  <c r="E2359" i="3"/>
  <c r="E2143" i="3"/>
  <c r="E1927" i="3"/>
  <c r="E1747" i="3"/>
  <c r="E1579" i="3"/>
  <c r="E1423" i="3"/>
  <c r="E1267" i="3"/>
  <c r="E1111" i="3"/>
  <c r="E955" i="3"/>
  <c r="E977" i="3"/>
  <c r="E826" i="3"/>
  <c r="E682" i="3"/>
  <c r="E538" i="3"/>
  <c r="E394" i="3"/>
  <c r="E250" i="3"/>
  <c r="E106" i="3"/>
  <c r="E976" i="3"/>
  <c r="E825" i="3"/>
  <c r="E681" i="3"/>
  <c r="E537" i="3"/>
  <c r="E393" i="3"/>
  <c r="E249" i="3"/>
  <c r="E105" i="3"/>
  <c r="E819" i="3"/>
  <c r="E675" i="3"/>
  <c r="E531" i="3"/>
  <c r="E387" i="3"/>
  <c r="E243" i="3"/>
  <c r="E99" i="3"/>
  <c r="E902" i="3"/>
  <c r="E758" i="3"/>
  <c r="E614" i="3"/>
  <c r="E470" i="3"/>
  <c r="E326" i="3"/>
  <c r="E182" i="3"/>
  <c r="E38" i="3"/>
  <c r="E901" i="3"/>
  <c r="E757" i="3"/>
  <c r="E613" i="3"/>
  <c r="E469" i="3"/>
  <c r="E325" i="3"/>
  <c r="E181" i="3"/>
  <c r="E37" i="3"/>
  <c r="E780" i="3"/>
  <c r="E636" i="3"/>
  <c r="E492" i="3"/>
  <c r="E348" i="3"/>
  <c r="E204" i="3"/>
  <c r="E60" i="3"/>
  <c r="E2119" i="3"/>
  <c r="E1903" i="3"/>
  <c r="E1735" i="3"/>
  <c r="E1567" i="3"/>
  <c r="E1411" i="3"/>
  <c r="E1255" i="3"/>
  <c r="E1099" i="3"/>
  <c r="E943" i="3"/>
  <c r="E965" i="3"/>
  <c r="E814" i="3"/>
  <c r="E670" i="3"/>
  <c r="E526" i="3"/>
  <c r="E382" i="3"/>
  <c r="E238" i="3"/>
  <c r="E94" i="3"/>
  <c r="E964" i="3"/>
  <c r="E813" i="3"/>
  <c r="E669" i="3"/>
  <c r="E525" i="3"/>
  <c r="E381" i="3"/>
  <c r="E93" i="3"/>
  <c r="E663" i="3"/>
  <c r="E375" i="3"/>
  <c r="E87" i="3"/>
  <c r="E602" i="3"/>
  <c r="E314" i="3"/>
  <c r="E26" i="3"/>
  <c r="E745" i="3"/>
  <c r="E457" i="3"/>
  <c r="E169" i="3"/>
  <c r="E768" i="3"/>
  <c r="E480" i="3"/>
  <c r="E192" i="3"/>
  <c r="E48" i="3"/>
  <c r="E2260" i="3"/>
  <c r="E1108" i="3"/>
  <c r="E2519" i="3"/>
  <c r="E1643" i="3"/>
  <c r="E2494" i="3"/>
  <c r="E1601" i="3"/>
  <c r="E412" i="3"/>
  <c r="E1366" i="3"/>
  <c r="E1917" i="3"/>
  <c r="E1341" i="3"/>
  <c r="E1892" i="3"/>
  <c r="E1160" i="3"/>
  <c r="E1207" i="3"/>
  <c r="E922" i="3"/>
  <c r="E346" i="3"/>
  <c r="E921" i="3"/>
  <c r="E2214" i="3"/>
  <c r="E2427" i="3"/>
  <c r="E740" i="3"/>
  <c r="E1394" i="3"/>
  <c r="E2005" i="3"/>
  <c r="E354" i="3"/>
  <c r="E1800" i="3"/>
  <c r="E743" i="3"/>
  <c r="E939" i="3"/>
  <c r="E2210" i="3"/>
  <c r="E691" i="3"/>
  <c r="E2089" i="3"/>
  <c r="E642" i="3"/>
  <c r="E1926" i="3"/>
  <c r="E2007" i="3"/>
  <c r="E428" i="3"/>
  <c r="E1010" i="3"/>
  <c r="E1693" i="3"/>
  <c r="E2172" i="3"/>
  <c r="E1230" i="3"/>
  <c r="E1383" i="3"/>
  <c r="E2090" i="3"/>
  <c r="E187" i="3"/>
  <c r="E858" i="3"/>
  <c r="E2430" i="3"/>
  <c r="E731" i="3"/>
  <c r="E848" i="3"/>
  <c r="E1346" i="3"/>
  <c r="E2041" i="3"/>
  <c r="E2496" i="3"/>
  <c r="E1410" i="3"/>
  <c r="E1731" i="3"/>
  <c r="E2498" i="3"/>
  <c r="E751" i="3"/>
  <c r="E1453" i="3"/>
  <c r="E2076" i="3"/>
  <c r="E371" i="3"/>
  <c r="E83" i="3"/>
  <c r="E2308" i="3"/>
  <c r="E2020" i="3"/>
  <c r="E1732" i="3"/>
  <c r="E1444" i="3"/>
  <c r="E1156" i="3"/>
  <c r="E1380" i="3"/>
  <c r="E749" i="3"/>
  <c r="E2507" i="3"/>
  <c r="E1703" i="3"/>
  <c r="E2506" i="3"/>
  <c r="E1632" i="3"/>
  <c r="E881" i="3"/>
  <c r="E125" i="3"/>
  <c r="E1775" i="3"/>
  <c r="E2518" i="3"/>
  <c r="E1152" i="3"/>
  <c r="E2339" i="3"/>
  <c r="E1151" i="3"/>
  <c r="E2513" i="3"/>
  <c r="E2225" i="3"/>
  <c r="E1937" i="3"/>
  <c r="E1649" i="3"/>
  <c r="E1361" i="3"/>
  <c r="E1073" i="3"/>
  <c r="E748" i="3"/>
  <c r="E460" i="3"/>
  <c r="E172" i="3"/>
  <c r="E1990" i="3"/>
  <c r="E1702" i="3"/>
  <c r="E1414" i="3"/>
  <c r="E1126" i="3"/>
  <c r="E2349" i="3"/>
  <c r="E1965" i="3"/>
  <c r="E1677" i="3"/>
  <c r="E1389" i="3"/>
  <c r="E1101" i="3"/>
  <c r="E2516" i="3"/>
  <c r="E2228" i="3"/>
  <c r="E1940" i="3"/>
  <c r="E1676" i="3"/>
  <c r="E1460" i="3"/>
  <c r="E1208" i="3"/>
  <c r="E2323" i="3"/>
  <c r="E2118" i="3"/>
  <c r="E2367" i="3"/>
  <c r="E692" i="3"/>
  <c r="E1322" i="3"/>
  <c r="E1933" i="3"/>
  <c r="E330" i="3"/>
  <c r="E2514" i="3"/>
  <c r="E695" i="3"/>
  <c r="E884" i="3"/>
  <c r="E2150" i="3"/>
  <c r="E643" i="3"/>
  <c r="E2029" i="3"/>
  <c r="E546" i="3"/>
  <c r="E1854" i="3"/>
  <c r="E1947" i="3"/>
  <c r="E284" i="3"/>
  <c r="E938" i="3"/>
  <c r="E1597" i="3"/>
  <c r="E2124" i="3"/>
  <c r="E1170" i="3"/>
  <c r="E1299" i="3"/>
  <c r="E2018" i="3"/>
  <c r="E43" i="3"/>
  <c r="E774" i="3"/>
  <c r="E2358" i="3"/>
  <c r="E671" i="3"/>
  <c r="E800" i="3"/>
  <c r="E1274" i="3"/>
  <c r="E1993" i="3"/>
  <c r="E2376" i="3"/>
  <c r="E1362" i="3"/>
  <c r="E1647" i="3"/>
  <c r="E2426" i="3"/>
  <c r="E679" i="3"/>
  <c r="E1381" i="3"/>
  <c r="E1968" i="3"/>
  <c r="E359" i="3"/>
  <c r="E71" i="3"/>
  <c r="E2296" i="3"/>
  <c r="E2008" i="3"/>
  <c r="E1720" i="3"/>
  <c r="E1432" i="3"/>
  <c r="E1144" i="3"/>
  <c r="E1356" i="3"/>
  <c r="E725" i="3"/>
  <c r="E2471" i="3"/>
  <c r="E1679" i="3"/>
  <c r="E2470" i="3"/>
  <c r="E1584" i="3"/>
  <c r="E857" i="3"/>
  <c r="E89" i="3"/>
  <c r="E1739" i="3"/>
  <c r="E2482" i="3"/>
  <c r="E1116" i="3"/>
  <c r="E2303" i="3"/>
  <c r="E1115" i="3"/>
  <c r="E2501" i="3"/>
  <c r="E2213" i="3"/>
  <c r="E1925" i="3"/>
  <c r="E1637" i="3"/>
  <c r="E1349" i="3"/>
  <c r="E1024" i="3"/>
  <c r="E736" i="3"/>
  <c r="E448" i="3"/>
  <c r="E160" i="3"/>
  <c r="E1978" i="3"/>
  <c r="E1690" i="3"/>
  <c r="E1402" i="3"/>
  <c r="E1114" i="3"/>
  <c r="E2325" i="3"/>
  <c r="E1953" i="3"/>
  <c r="E1665" i="3"/>
  <c r="E1377" i="3"/>
  <c r="E1089" i="3"/>
  <c r="E2504" i="3"/>
  <c r="E2216" i="3"/>
  <c r="E1928" i="3"/>
  <c r="E1664" i="3"/>
  <c r="E1448" i="3"/>
  <c r="E1184" i="3"/>
  <c r="E2311" i="3"/>
  <c r="E2107" i="3"/>
  <c r="E1891" i="3"/>
  <c r="E1723" i="3"/>
  <c r="E1555" i="3"/>
  <c r="E1399" i="3"/>
  <c r="E1243" i="3"/>
  <c r="E1087" i="3"/>
  <c r="E912" i="3"/>
  <c r="E953" i="3"/>
  <c r="E802" i="3"/>
  <c r="E658" i="3"/>
  <c r="E514" i="3"/>
  <c r="E370" i="3"/>
  <c r="E226" i="3"/>
  <c r="E82" i="3"/>
  <c r="E952" i="3"/>
  <c r="E801" i="3"/>
  <c r="E657" i="3"/>
  <c r="E513" i="3"/>
  <c r="E369" i="3"/>
  <c r="E225" i="3"/>
  <c r="E81" i="3"/>
  <c r="E795" i="3"/>
  <c r="E651" i="3"/>
  <c r="E507" i="3"/>
  <c r="E363" i="3"/>
  <c r="E219" i="3"/>
  <c r="E75" i="3"/>
  <c r="E878" i="3"/>
  <c r="E734" i="3"/>
  <c r="E590" i="3"/>
  <c r="E446" i="3"/>
  <c r="E302" i="3"/>
  <c r="E158" i="3"/>
  <c r="E14" i="3"/>
  <c r="E877" i="3"/>
  <c r="E733" i="3"/>
  <c r="E589" i="3"/>
  <c r="E445" i="3"/>
  <c r="E301" i="3"/>
  <c r="E157" i="3"/>
  <c r="E13" i="3"/>
  <c r="E756" i="3"/>
  <c r="E612" i="3"/>
  <c r="E468" i="3"/>
  <c r="E324" i="3"/>
  <c r="E180" i="3"/>
  <c r="E36" i="3"/>
  <c r="E645" i="3"/>
  <c r="E357" i="3"/>
  <c r="E69" i="3"/>
  <c r="E639" i="3"/>
  <c r="E495" i="3"/>
  <c r="E207" i="3"/>
  <c r="E63" i="3"/>
  <c r="E722" i="3"/>
  <c r="E578" i="3"/>
  <c r="E290" i="3"/>
  <c r="E146" i="3"/>
  <c r="E721" i="3"/>
  <c r="E577" i="3"/>
  <c r="E145" i="3"/>
  <c r="E932" i="3"/>
  <c r="E600" i="3"/>
  <c r="E456" i="3"/>
  <c r="E312" i="3"/>
  <c r="E168" i="3"/>
  <c r="E1741" i="3"/>
  <c r="E1182" i="3"/>
  <c r="E1395" i="3"/>
  <c r="E2198" i="3"/>
  <c r="E1872" i="3"/>
  <c r="E35" i="3"/>
  <c r="E653" i="3"/>
  <c r="E1488" i="3"/>
  <c r="E785" i="3"/>
  <c r="E593" i="3"/>
  <c r="E2207" i="3"/>
  <c r="E1313" i="3"/>
  <c r="E700" i="3"/>
  <c r="E124" i="3"/>
  <c r="E2253" i="3"/>
  <c r="E2468" i="3"/>
  <c r="E2180" i="3"/>
  <c r="E1376" i="3"/>
  <c r="E2071" i="3"/>
  <c r="E1531" i="3"/>
  <c r="E634" i="3"/>
  <c r="E58" i="3"/>
  <c r="E1950" i="3"/>
  <c r="E2271" i="3"/>
  <c r="E560" i="3"/>
  <c r="E1178" i="3"/>
  <c r="E1777" i="3"/>
  <c r="E306" i="3"/>
  <c r="E2418" i="3"/>
  <c r="E599" i="3"/>
  <c r="E728" i="3"/>
  <c r="E2030" i="3"/>
  <c r="E523" i="3"/>
  <c r="E1921" i="3"/>
  <c r="E426" i="3"/>
  <c r="E1686" i="3"/>
  <c r="E1827" i="3"/>
  <c r="E188" i="3"/>
  <c r="E799" i="3"/>
  <c r="E1429" i="3"/>
  <c r="E1992" i="3"/>
  <c r="E1026" i="3"/>
  <c r="E1131" i="3"/>
  <c r="E1862" i="3"/>
  <c r="E2401" i="3"/>
  <c r="E618" i="3"/>
  <c r="E2178" i="3"/>
  <c r="E2415" i="3"/>
  <c r="E596" i="3"/>
  <c r="E1142" i="3"/>
  <c r="E1825" i="3"/>
  <c r="E2244" i="3"/>
  <c r="E1254" i="3"/>
  <c r="E1467" i="3"/>
  <c r="E2282" i="3"/>
  <c r="E547" i="3"/>
  <c r="E1237" i="3"/>
  <c r="E1908" i="3"/>
  <c r="E335" i="3"/>
  <c r="E47" i="3"/>
  <c r="E2272" i="3"/>
  <c r="E1984" i="3"/>
  <c r="E1696" i="3"/>
  <c r="E1408" i="3"/>
  <c r="E1120" i="3"/>
  <c r="E1308" i="3"/>
  <c r="E677" i="3"/>
  <c r="E2399" i="3"/>
  <c r="E1631" i="3"/>
  <c r="E2410" i="3"/>
  <c r="E1524" i="3"/>
  <c r="E809" i="3"/>
  <c r="E29" i="3"/>
  <c r="E1691" i="3"/>
  <c r="E2398" i="3"/>
  <c r="E629" i="3"/>
  <c r="E2243" i="3"/>
  <c r="E1043" i="3"/>
  <c r="E2477" i="3"/>
  <c r="E2189" i="3"/>
  <c r="E1901" i="3"/>
  <c r="E1613" i="3"/>
  <c r="E1325" i="3"/>
  <c r="E1007" i="3"/>
  <c r="E712" i="3"/>
  <c r="E424" i="3"/>
  <c r="E136" i="3"/>
  <c r="E1954" i="3"/>
  <c r="E1666" i="3"/>
  <c r="E1378" i="3"/>
  <c r="E1090" i="3"/>
  <c r="E2277" i="3"/>
  <c r="E1929" i="3"/>
  <c r="E1641" i="3"/>
  <c r="E1353" i="3"/>
  <c r="E1065" i="3"/>
  <c r="E2480" i="3"/>
  <c r="E2192" i="3"/>
  <c r="E1904" i="3"/>
  <c r="E1652" i="3"/>
  <c r="E1388" i="3"/>
  <c r="E1172" i="3"/>
  <c r="E2299" i="3"/>
  <c r="E2095" i="3"/>
  <c r="E1879" i="3"/>
  <c r="E1711" i="3"/>
  <c r="E1543" i="3"/>
  <c r="E1387" i="3"/>
  <c r="E1231" i="3"/>
  <c r="E1063" i="3"/>
  <c r="E900" i="3"/>
  <c r="E941" i="3"/>
  <c r="E790" i="3"/>
  <c r="E646" i="3"/>
  <c r="E502" i="3"/>
  <c r="E358" i="3"/>
  <c r="E214" i="3"/>
  <c r="E70" i="3"/>
  <c r="E940" i="3"/>
  <c r="E789" i="3"/>
  <c r="E501" i="3"/>
  <c r="E213" i="3"/>
  <c r="E783" i="3"/>
  <c r="E351" i="3"/>
  <c r="E866" i="3"/>
  <c r="E434" i="3"/>
  <c r="E1016" i="3"/>
  <c r="E865" i="3"/>
  <c r="E433" i="3"/>
  <c r="E289" i="3"/>
  <c r="E744" i="3"/>
  <c r="E24" i="3"/>
  <c r="E2196" i="3"/>
  <c r="E463" i="3"/>
  <c r="E1684" i="3"/>
  <c r="E1607" i="3"/>
  <c r="E2465" i="3"/>
  <c r="E1654" i="3"/>
  <c r="E1640" i="3"/>
  <c r="E490" i="3"/>
  <c r="E1902" i="3"/>
  <c r="E2199" i="3"/>
  <c r="E512" i="3"/>
  <c r="E1106" i="3"/>
  <c r="E1717" i="3"/>
  <c r="E294" i="3"/>
  <c r="E2346" i="3"/>
  <c r="E2463" i="3"/>
  <c r="E680" i="3"/>
  <c r="E1994" i="3"/>
  <c r="E487" i="3"/>
  <c r="E1861" i="3"/>
  <c r="E378" i="3"/>
  <c r="E1626" i="3"/>
  <c r="E1683" i="3"/>
  <c r="E104" i="3"/>
  <c r="E739" i="3"/>
  <c r="E1369" i="3"/>
  <c r="E1812" i="3"/>
  <c r="E966" i="3"/>
  <c r="E1059" i="3"/>
  <c r="E1790" i="3"/>
  <c r="E2317" i="3"/>
  <c r="E474" i="3"/>
  <c r="E2130" i="3"/>
  <c r="E2355" i="3"/>
  <c r="E536" i="3"/>
  <c r="E1058" i="3"/>
  <c r="E1177" i="3"/>
  <c r="E323" i="3"/>
  <c r="E1396" i="3"/>
  <c r="E2374" i="3"/>
  <c r="E2177" i="3"/>
  <c r="E1942" i="3"/>
  <c r="E1629" i="3"/>
  <c r="E1699" i="3"/>
  <c r="E1051" i="3"/>
  <c r="E1350" i="3"/>
  <c r="E1635" i="3"/>
  <c r="E2246" i="3"/>
  <c r="E427" i="3"/>
  <c r="E1069" i="3"/>
  <c r="E138" i="3"/>
  <c r="E1662" i="3"/>
  <c r="E1983" i="3"/>
  <c r="E140" i="3"/>
  <c r="E1490" i="3"/>
  <c r="E127" i="3"/>
  <c r="E1405" i="3"/>
  <c r="E2148" i="3"/>
  <c r="E1086" i="3"/>
  <c r="E1179" i="3"/>
  <c r="E1898" i="3"/>
  <c r="E91" i="3"/>
  <c r="E738" i="3"/>
  <c r="E2070" i="3"/>
  <c r="E2211" i="3"/>
  <c r="E452" i="3"/>
  <c r="E1202" i="3"/>
  <c r="E1729" i="3"/>
  <c r="E2268" i="3"/>
  <c r="E1506" i="3"/>
  <c r="E1743" i="3"/>
  <c r="E2342" i="3"/>
  <c r="E511" i="3"/>
  <c r="E1189" i="3"/>
  <c r="E2322" i="3"/>
  <c r="E659" i="3"/>
  <c r="E824" i="3"/>
  <c r="E1598" i="3"/>
  <c r="E2365" i="3"/>
  <c r="E582" i="3"/>
  <c r="E515" i="3"/>
  <c r="E227" i="3"/>
  <c r="E2452" i="3"/>
  <c r="E2164" i="3"/>
  <c r="E1876" i="3"/>
  <c r="E1588" i="3"/>
  <c r="E1300" i="3"/>
  <c r="E1740" i="3"/>
  <c r="E1056" i="3"/>
  <c r="E389" i="3"/>
  <c r="E2099" i="3"/>
  <c r="E1427" i="3"/>
  <c r="E2146" i="3"/>
  <c r="E1248" i="3"/>
  <c r="E569" i="3"/>
  <c r="E2219" i="3"/>
  <c r="E1439" i="3"/>
  <c r="E2421" i="3"/>
  <c r="E1290" i="3"/>
  <c r="E1563" i="3"/>
  <c r="E2174" i="3"/>
  <c r="E391" i="3"/>
  <c r="E997" i="3"/>
  <c r="E126" i="3"/>
  <c r="E1590" i="3"/>
  <c r="E1911" i="3"/>
  <c r="E128" i="3"/>
  <c r="E1430" i="3"/>
  <c r="E115" i="3"/>
  <c r="E1345" i="3"/>
  <c r="E2088" i="3"/>
  <c r="E954" i="3"/>
  <c r="E1167" i="3"/>
  <c r="E1814" i="3"/>
  <c r="E2" i="3"/>
  <c r="E678" i="3"/>
  <c r="E2010" i="3"/>
  <c r="E2103" i="3"/>
  <c r="E392" i="3"/>
  <c r="E1118" i="3"/>
  <c r="E1657" i="3"/>
  <c r="E2208" i="3"/>
  <c r="E1434" i="3"/>
  <c r="E1695" i="3"/>
  <c r="E2258" i="3"/>
  <c r="E475" i="3"/>
  <c r="E1117" i="3"/>
  <c r="E2274" i="3"/>
  <c r="E2475" i="3"/>
  <c r="E776" i="3"/>
  <c r="E1526" i="3"/>
  <c r="E2293" i="3"/>
  <c r="E534" i="3"/>
  <c r="E503" i="3"/>
  <c r="E215" i="3"/>
  <c r="E2440" i="3"/>
  <c r="E2152" i="3"/>
  <c r="E1864" i="3"/>
  <c r="E1576" i="3"/>
  <c r="E1288" i="3"/>
  <c r="E1716" i="3"/>
  <c r="E1020" i="3"/>
  <c r="E365" i="3"/>
  <c r="E2063" i="3"/>
  <c r="E1403" i="3"/>
  <c r="E2122" i="3"/>
  <c r="E1212" i="3"/>
  <c r="E533" i="3"/>
  <c r="E2183" i="3"/>
  <c r="E1415" i="3"/>
  <c r="E1752" i="3"/>
  <c r="E245" i="3"/>
  <c r="E1859" i="3"/>
  <c r="E2515" i="3"/>
  <c r="E2357" i="3"/>
  <c r="E2069" i="3"/>
  <c r="E1781" i="3"/>
  <c r="E1493" i="3"/>
  <c r="E1205" i="3"/>
  <c r="E880" i="3"/>
  <c r="E592" i="3"/>
  <c r="E304" i="3"/>
  <c r="E16" i="3"/>
  <c r="E1834" i="3"/>
  <c r="E1546" i="3"/>
  <c r="E1258" i="3"/>
  <c r="E970" i="3"/>
  <c r="E2097" i="3"/>
  <c r="E1809" i="3"/>
  <c r="E1521" i="3"/>
  <c r="E1233" i="3"/>
  <c r="E2397" i="3"/>
  <c r="E2360" i="3"/>
  <c r="E2072" i="3"/>
  <c r="E1796" i="3"/>
  <c r="E1532" i="3"/>
  <c r="E1316" i="3"/>
  <c r="E1064" i="3"/>
  <c r="E2215" i="3"/>
  <c r="E1999" i="3"/>
  <c r="E1819" i="3"/>
  <c r="E1639" i="3"/>
  <c r="E1471" i="3"/>
  <c r="E1315" i="3"/>
  <c r="E1159" i="3"/>
  <c r="E1003" i="3"/>
  <c r="E1025" i="3"/>
  <c r="E874" i="3"/>
  <c r="E730" i="3"/>
  <c r="E586" i="3"/>
  <c r="E442" i="3"/>
  <c r="E298" i="3"/>
  <c r="E154" i="3"/>
  <c r="E10" i="3"/>
  <c r="E873" i="3"/>
  <c r="E729" i="3"/>
  <c r="E585" i="3"/>
  <c r="E441" i="3"/>
  <c r="E297" i="3"/>
  <c r="E153" i="3"/>
  <c r="E9" i="3"/>
  <c r="E723" i="3"/>
  <c r="E579" i="3"/>
  <c r="E435" i="3"/>
  <c r="E291" i="3"/>
  <c r="E147" i="3"/>
  <c r="E3" i="3"/>
  <c r="E806" i="3"/>
  <c r="E662" i="3"/>
  <c r="E518" i="3"/>
  <c r="E374" i="3"/>
  <c r="E230" i="3"/>
  <c r="E86" i="3"/>
  <c r="E956" i="3"/>
  <c r="E805" i="3"/>
  <c r="E661" i="3"/>
  <c r="E517" i="3"/>
  <c r="E373" i="3"/>
  <c r="E229" i="3"/>
  <c r="E85" i="3"/>
  <c r="E828" i="3"/>
  <c r="E684" i="3"/>
  <c r="E540" i="3"/>
  <c r="E396" i="3"/>
  <c r="E252" i="3"/>
  <c r="E108" i="3"/>
  <c r="E402" i="3"/>
  <c r="E479" i="3"/>
  <c r="E2416" i="3"/>
  <c r="E1840" i="3"/>
  <c r="E1552" i="3"/>
  <c r="E1264" i="3"/>
  <c r="E1644" i="3"/>
  <c r="E2015" i="3"/>
  <c r="E1331" i="3"/>
  <c r="E1128" i="3"/>
  <c r="E1656" i="3"/>
  <c r="E2491" i="3"/>
  <c r="E2333" i="3"/>
  <c r="E1469" i="3"/>
  <c r="E1181" i="3"/>
  <c r="E856" i="3"/>
  <c r="E280" i="3"/>
  <c r="E2098" i="3"/>
  <c r="E1234" i="3"/>
  <c r="E946" i="3"/>
  <c r="E2073" i="3"/>
  <c r="E1785" i="3"/>
  <c r="E1497" i="3"/>
  <c r="E1209" i="3"/>
  <c r="E2048" i="3"/>
  <c r="E1520" i="3"/>
  <c r="E1040" i="3"/>
  <c r="E1807" i="3"/>
  <c r="E1615" i="3"/>
  <c r="E1147" i="3"/>
  <c r="E1013" i="3"/>
  <c r="E718" i="3"/>
  <c r="E574" i="3"/>
  <c r="E286" i="3"/>
  <c r="E142" i="3"/>
  <c r="E861" i="3"/>
  <c r="E717" i="3"/>
  <c r="E285" i="3"/>
  <c r="E141" i="3"/>
  <c r="E711" i="3"/>
  <c r="E567" i="3"/>
  <c r="E279" i="3"/>
  <c r="E135" i="3"/>
  <c r="E794" i="3"/>
  <c r="E1146" i="3"/>
  <c r="E1431" i="3"/>
  <c r="E2042" i="3"/>
  <c r="E247" i="3"/>
  <c r="E846" i="3"/>
  <c r="E102" i="3"/>
  <c r="E1458" i="3"/>
  <c r="E1659" i="3"/>
  <c r="E44" i="3"/>
  <c r="E1310" i="3"/>
  <c r="E79" i="3"/>
  <c r="E1213" i="3"/>
  <c r="E1944" i="3"/>
  <c r="E755" i="3"/>
  <c r="E1023" i="3"/>
  <c r="E1670" i="3"/>
  <c r="E2413" i="3"/>
  <c r="E522" i="3"/>
  <c r="E1938" i="3"/>
  <c r="E2019" i="3"/>
  <c r="E296" i="3"/>
  <c r="E974" i="3"/>
  <c r="E1513" i="3"/>
  <c r="E2100" i="3"/>
  <c r="E1338" i="3"/>
  <c r="E1551" i="3"/>
  <c r="E2102" i="3"/>
  <c r="E295" i="3"/>
  <c r="E973" i="3"/>
  <c r="E2202" i="3"/>
  <c r="E2331" i="3"/>
  <c r="E656" i="3"/>
  <c r="E1370" i="3"/>
  <c r="E2137" i="3"/>
  <c r="E191" i="3"/>
  <c r="E2128" i="3"/>
  <c r="E972" i="3"/>
  <c r="E305" i="3"/>
  <c r="E2493" i="3"/>
  <c r="E461" i="3"/>
  <c r="E1355" i="3"/>
  <c r="E173" i="3"/>
  <c r="E1787" i="3"/>
  <c r="E2045" i="3"/>
  <c r="E1757" i="3"/>
  <c r="E568" i="3"/>
  <c r="E1810" i="3"/>
  <c r="E1522" i="3"/>
  <c r="E2361" i="3"/>
  <c r="E1784" i="3"/>
  <c r="E1304" i="3"/>
  <c r="E2179" i="3"/>
  <c r="E1975" i="3"/>
  <c r="E1459" i="3"/>
  <c r="E1303" i="3"/>
  <c r="E991" i="3"/>
  <c r="E862" i="3"/>
  <c r="E430" i="3"/>
  <c r="E1012" i="3"/>
  <c r="E573" i="3"/>
  <c r="E429" i="3"/>
  <c r="E855" i="3"/>
  <c r="E423" i="3"/>
  <c r="E945" i="3"/>
  <c r="E840" i="3"/>
  <c r="E564" i="3"/>
  <c r="E253" i="3"/>
  <c r="E398" i="3"/>
  <c r="E759" i="3"/>
  <c r="E22" i="3"/>
  <c r="E454" i="3"/>
  <c r="E886" i="3"/>
  <c r="E1171" i="3"/>
  <c r="E1663" i="3"/>
  <c r="E2239" i="3"/>
  <c r="E1592" i="3"/>
  <c r="E2372" i="3"/>
  <c r="E1533" i="3"/>
  <c r="E982" i="3"/>
  <c r="E1846" i="3"/>
  <c r="E604" i="3"/>
  <c r="E1505" i="3"/>
  <c r="E2369" i="3"/>
  <c r="E281" i="3"/>
  <c r="E413" i="3"/>
  <c r="E1979" i="3"/>
  <c r="E1252" i="3"/>
  <c r="E2404" i="3"/>
  <c r="E2065" i="3"/>
  <c r="E2106" i="3"/>
  <c r="E1491" i="3"/>
  <c r="E871" i="3"/>
  <c r="E438" i="3"/>
  <c r="E683" i="3"/>
  <c r="E1250" i="3"/>
  <c r="E90" i="3"/>
  <c r="E1371" i="3"/>
  <c r="E885" i="3"/>
  <c r="E1328" i="3"/>
  <c r="E2352" i="3"/>
  <c r="E994" i="3"/>
  <c r="E1858" i="3"/>
  <c r="E616" i="3"/>
  <c r="E1517" i="3"/>
  <c r="E2381" i="3"/>
  <c r="E317" i="3"/>
  <c r="E605" i="3"/>
  <c r="E2135" i="3"/>
  <c r="E1312" i="3"/>
  <c r="E2464" i="3"/>
  <c r="E2437" i="3"/>
  <c r="E2394" i="3"/>
  <c r="E1803" i="3"/>
  <c r="E1286" i="3"/>
  <c r="E822" i="3"/>
  <c r="E1158" i="3"/>
  <c r="E1586" i="3"/>
  <c r="E150" i="3"/>
  <c r="E1707" i="3"/>
  <c r="E165" i="3"/>
  <c r="E1015" i="3"/>
  <c r="E2011" i="3"/>
  <c r="E1104" i="3"/>
  <c r="E686" i="3"/>
  <c r="E51" i="3"/>
  <c r="E609" i="3"/>
  <c r="E288" i="3"/>
  <c r="E864" i="3"/>
  <c r="E265" i="3"/>
  <c r="E553" i="3"/>
  <c r="E122" i="3"/>
  <c r="E698" i="3"/>
  <c r="E309" i="3"/>
  <c r="E621" i="3"/>
  <c r="E466" i="3"/>
  <c r="E898" i="3"/>
  <c r="E1183" i="3"/>
  <c r="E2251" i="3"/>
  <c r="E2384" i="3"/>
  <c r="E12" i="3"/>
  <c r="E588" i="3"/>
  <c r="E876" i="3"/>
  <c r="E277" i="3"/>
  <c r="E565" i="3"/>
  <c r="E853" i="3"/>
  <c r="E134" i="3"/>
  <c r="E422" i="3"/>
  <c r="E710" i="3"/>
  <c r="E159" i="3"/>
  <c r="E471" i="3"/>
  <c r="E843" i="3"/>
  <c r="E321" i="3"/>
  <c r="E633" i="3"/>
  <c r="E46" i="3"/>
  <c r="E478" i="3"/>
  <c r="E910" i="3"/>
  <c r="E1195" i="3"/>
  <c r="E1687" i="3"/>
  <c r="E2263" i="3"/>
  <c r="E1616" i="3"/>
  <c r="E2396" i="3"/>
  <c r="E1557" i="3"/>
  <c r="E1006" i="3"/>
  <c r="E1870" i="3"/>
  <c r="E628" i="3"/>
  <c r="E1529" i="3"/>
  <c r="E2393" i="3"/>
  <c r="E353" i="3"/>
  <c r="E641" i="3"/>
  <c r="E2159" i="3"/>
  <c r="E1324" i="3"/>
  <c r="E2476" i="3"/>
  <c r="E2509" i="3"/>
  <c r="E1764" i="3"/>
  <c r="E1863" i="3"/>
  <c r="E1358" i="3"/>
  <c r="E906" i="3"/>
  <c r="E1242" i="3"/>
  <c r="E1658" i="3"/>
  <c r="E162" i="3"/>
  <c r="E1755" i="3"/>
  <c r="E1004" i="3"/>
  <c r="E315" i="3"/>
  <c r="E2084" i="3"/>
  <c r="E2206" i="3"/>
  <c r="E951" i="3"/>
  <c r="E2066" i="3"/>
  <c r="E925" i="3"/>
  <c r="E804" i="3"/>
  <c r="E793" i="3"/>
  <c r="E650" i="3"/>
  <c r="E909" i="3"/>
  <c r="E334" i="3"/>
  <c r="E2108" i="3"/>
  <c r="E2133" i="3"/>
  <c r="E1241" i="3"/>
  <c r="E1451" i="3"/>
  <c r="E264" i="3"/>
  <c r="E241" i="3"/>
  <c r="E936" i="3"/>
  <c r="E276" i="3"/>
  <c r="E852" i="3"/>
  <c r="E541" i="3"/>
  <c r="E829" i="3"/>
  <c r="E110" i="3"/>
  <c r="E447" i="3"/>
  <c r="E273" i="3"/>
  <c r="E933" i="3"/>
  <c r="E576" i="3"/>
  <c r="E841" i="3"/>
  <c r="E410" i="3"/>
  <c r="E123" i="3"/>
  <c r="E459" i="3"/>
  <c r="E771" i="3"/>
  <c r="E34" i="3"/>
  <c r="E1675" i="3"/>
  <c r="E1604" i="3"/>
  <c r="E1545" i="3"/>
  <c r="E300" i="3"/>
  <c r="E84" i="3"/>
  <c r="E372" i="3"/>
  <c r="E660" i="3"/>
  <c r="E61" i="3"/>
  <c r="E349" i="3"/>
  <c r="E637" i="3"/>
  <c r="E927" i="3"/>
  <c r="E206" i="3"/>
  <c r="E494" i="3"/>
  <c r="E782" i="3"/>
  <c r="E171" i="3"/>
  <c r="E483" i="3"/>
  <c r="E21" i="3"/>
  <c r="E333" i="3"/>
  <c r="E705" i="3"/>
  <c r="E130" i="3"/>
  <c r="E562" i="3"/>
  <c r="E1001" i="3"/>
  <c r="E1291" i="3"/>
  <c r="E1783" i="3"/>
  <c r="E1028" i="3"/>
  <c r="E1760" i="3"/>
  <c r="E2337" i="3"/>
  <c r="E1773" i="3"/>
  <c r="E1222" i="3"/>
  <c r="E2086" i="3"/>
  <c r="E844" i="3"/>
  <c r="E1745" i="3"/>
  <c r="E2479" i="3"/>
  <c r="E1620" i="3"/>
  <c r="E1092" i="3"/>
  <c r="E269" i="3"/>
  <c r="E1540" i="3"/>
  <c r="E179" i="3"/>
  <c r="E1298" i="3"/>
  <c r="E882" i="3"/>
  <c r="E1266" i="3"/>
  <c r="E236" i="3"/>
  <c r="E2341" i="3"/>
  <c r="E1031" i="3"/>
  <c r="E32" i="3"/>
  <c r="E762" i="3"/>
  <c r="E1074" i="3"/>
  <c r="E627" i="3"/>
  <c r="E742" i="3"/>
  <c r="E1483" i="3"/>
  <c r="E2081" i="3"/>
  <c r="E2379" i="3"/>
  <c r="E384" i="3"/>
  <c r="E672" i="3"/>
  <c r="E73" i="3"/>
  <c r="E361" i="3"/>
  <c r="E649" i="3"/>
  <c r="E944" i="3"/>
  <c r="E218" i="3"/>
  <c r="E506" i="3"/>
  <c r="E818" i="3"/>
  <c r="E183" i="3"/>
  <c r="E555" i="3"/>
  <c r="E33" i="3"/>
  <c r="E345" i="3"/>
  <c r="E741" i="3"/>
  <c r="E166" i="3"/>
  <c r="E598" i="3"/>
  <c r="E1037" i="3"/>
  <c r="E1327" i="3"/>
  <c r="E1831" i="3"/>
  <c r="E1076" i="3"/>
  <c r="E1808" i="3"/>
  <c r="E957" i="3"/>
  <c r="E1821" i="3"/>
  <c r="E1270" i="3"/>
  <c r="E28" i="3"/>
  <c r="E892" i="3"/>
  <c r="E1793" i="3"/>
  <c r="E2182" i="3"/>
  <c r="E2505" i="3"/>
  <c r="E1284" i="3"/>
  <c r="E425" i="3"/>
  <c r="E1600" i="3"/>
  <c r="E239" i="3"/>
  <c r="E1682" i="3"/>
  <c r="E1261" i="3"/>
  <c r="E1566" i="3"/>
  <c r="E500" i="3"/>
  <c r="E235" i="3"/>
  <c r="E2220" i="3"/>
  <c r="E212" i="3"/>
  <c r="E1165" i="3"/>
  <c r="E1470" i="3"/>
  <c r="E928" i="3"/>
  <c r="E316" i="3"/>
  <c r="E1900" i="3"/>
  <c r="E2139" i="3"/>
  <c r="E205" i="3"/>
  <c r="E240" i="3"/>
  <c r="E27" i="3"/>
  <c r="E408" i="3"/>
  <c r="E385" i="3"/>
  <c r="E195" i="3"/>
  <c r="E591" i="3"/>
  <c r="E45" i="3"/>
  <c r="E417" i="3"/>
  <c r="E753" i="3"/>
  <c r="E178" i="3"/>
  <c r="E610" i="3"/>
  <c r="E1049" i="3"/>
  <c r="E1339" i="3"/>
  <c r="E1843" i="3"/>
  <c r="E1088" i="3"/>
  <c r="E1820" i="3"/>
  <c r="E969" i="3"/>
  <c r="E1833" i="3"/>
  <c r="E1282" i="3"/>
  <c r="E40" i="3"/>
  <c r="E904" i="3"/>
  <c r="E1805" i="3"/>
  <c r="E2242" i="3"/>
  <c r="E2134" i="3"/>
  <c r="E1320" i="3"/>
  <c r="E449" i="3"/>
  <c r="E1612" i="3"/>
  <c r="E251" i="3"/>
  <c r="E1754" i="3"/>
  <c r="E1333" i="3"/>
  <c r="E1638" i="3"/>
  <c r="E632" i="3"/>
  <c r="E307" i="3"/>
  <c r="E2280" i="3"/>
  <c r="E272" i="3"/>
  <c r="E1249" i="3"/>
  <c r="E1530" i="3"/>
  <c r="E937" i="3"/>
  <c r="D2514" i="3"/>
  <c r="D2508" i="3"/>
  <c r="D2502" i="3"/>
  <c r="D2493" i="3"/>
  <c r="D2487" i="3"/>
  <c r="D2475" i="3"/>
  <c r="D2465" i="3"/>
  <c r="D2464" i="3"/>
  <c r="D2457" i="3"/>
  <c r="D2449" i="3"/>
  <c r="D2439" i="3"/>
  <c r="D2438" i="3"/>
  <c r="D2425" i="3"/>
  <c r="D2424" i="3"/>
  <c r="D2417" i="3"/>
  <c r="D2407" i="3"/>
  <c r="D2406" i="3"/>
  <c r="D2399" i="3"/>
  <c r="D2198" i="3"/>
  <c r="D2177" i="3"/>
  <c r="D2170" i="3"/>
  <c r="D2164" i="3"/>
  <c r="D2148" i="3"/>
  <c r="D2147" i="3"/>
  <c r="D2138" i="3"/>
  <c r="D2137" i="3"/>
  <c r="D2130" i="3"/>
  <c r="D2032" i="3"/>
  <c r="D2031" i="3"/>
  <c r="D2025" i="3"/>
  <c r="D2018" i="3"/>
  <c r="D2009" i="3"/>
  <c r="D2007" i="3"/>
  <c r="D2006" i="3"/>
  <c r="D1996" i="3"/>
  <c r="D1995" i="3"/>
  <c r="D1970" i="3"/>
  <c r="D1969" i="3"/>
  <c r="D1958" i="3"/>
  <c r="D1957" i="3"/>
  <c r="D1951" i="3"/>
  <c r="D1943" i="3"/>
  <c r="D1934" i="3"/>
  <c r="D1933" i="3"/>
  <c r="D1924" i="3"/>
  <c r="D1923" i="3"/>
  <c r="D1905" i="3"/>
  <c r="D1904" i="3"/>
  <c r="D1897" i="3"/>
  <c r="D1890" i="3"/>
  <c r="D1889" i="3"/>
  <c r="D1880" i="3"/>
  <c r="D1874" i="3"/>
  <c r="D1857" i="3"/>
  <c r="D1856" i="3"/>
  <c r="D1849" i="3"/>
  <c r="D1839" i="3"/>
  <c r="D1838" i="3"/>
  <c r="D1829" i="3"/>
  <c r="D1828" i="3"/>
  <c r="D1821" i="3"/>
  <c r="D1812" i="3"/>
  <c r="D1811" i="3"/>
  <c r="D1805" i="3"/>
  <c r="D1804" i="3"/>
  <c r="D1794" i="3"/>
  <c r="D1793" i="3"/>
  <c r="D1779" i="3"/>
  <c r="D1763" i="3"/>
  <c r="D1762" i="3"/>
  <c r="D1757" i="3"/>
  <c r="D1749" i="3"/>
  <c r="D1720" i="3"/>
  <c r="D1711" i="3"/>
  <c r="D1710" i="3"/>
  <c r="D1703" i="3"/>
  <c r="D1694" i="3"/>
  <c r="D1693" i="3"/>
  <c r="D1692" i="3"/>
  <c r="D1683" i="3"/>
  <c r="D1682" i="3"/>
  <c r="D1675" i="3"/>
  <c r="D1665" i="3"/>
  <c r="D1664" i="3"/>
  <c r="D1500" i="3"/>
  <c r="D1494" i="3"/>
  <c r="D1481" i="3"/>
  <c r="D1454" i="3"/>
  <c r="D1438" i="3"/>
  <c r="D1429" i="3"/>
  <c r="D1428" i="3"/>
  <c r="D1411" i="3"/>
  <c r="D1410" i="3"/>
  <c r="D1402" i="3"/>
  <c r="D1394" i="3"/>
  <c r="D1387" i="3"/>
  <c r="D1378" i="3"/>
  <c r="D1377" i="3"/>
  <c r="D1368" i="3"/>
  <c r="D1367" i="3"/>
  <c r="D1357" i="3"/>
  <c r="D1356" i="3"/>
  <c r="D1350" i="3"/>
  <c r="D1341" i="3"/>
  <c r="D1340" i="3"/>
  <c r="D1331" i="3"/>
  <c r="D1330" i="3"/>
  <c r="D1321" i="3"/>
  <c r="D1320" i="3"/>
  <c r="D1302" i="3"/>
  <c r="D1301" i="3"/>
  <c r="D1294" i="3"/>
  <c r="D1285" i="3"/>
  <c r="D1284" i="3"/>
  <c r="D1013" i="3"/>
  <c r="D1007" i="3"/>
  <c r="D995" i="3"/>
  <c r="D977" i="3"/>
  <c r="D976" i="3"/>
  <c r="D969" i="3"/>
  <c r="D960" i="3"/>
  <c r="D959" i="3"/>
  <c r="D954" i="3"/>
  <c r="D945" i="3"/>
  <c r="D944" i="3"/>
  <c r="D862" i="3"/>
  <c r="D856" i="3"/>
  <c r="D833" i="3"/>
  <c r="D826" i="3"/>
  <c r="D812" i="3"/>
  <c r="D803" i="3"/>
  <c r="D802" i="3"/>
  <c r="D793" i="3"/>
  <c r="D792" i="3"/>
  <c r="D775" i="3"/>
  <c r="D774" i="3"/>
  <c r="D773" i="3"/>
  <c r="D764" i="3"/>
  <c r="D763" i="3"/>
  <c r="D762" i="3"/>
  <c r="D753" i="3"/>
  <c r="D752" i="3"/>
  <c r="D743" i="3"/>
  <c r="D734" i="3"/>
  <c r="D733" i="3"/>
  <c r="D725" i="3"/>
  <c r="D717" i="3"/>
  <c r="D708" i="3"/>
  <c r="D707" i="3"/>
  <c r="D706" i="3"/>
  <c r="D697" i="3"/>
  <c r="D696" i="3"/>
  <c r="D686" i="3"/>
  <c r="D676" i="3"/>
  <c r="D675" i="3"/>
  <c r="D668" i="3"/>
  <c r="D660" i="3"/>
  <c r="D629" i="3"/>
  <c r="D628" i="3"/>
  <c r="D627" i="3"/>
  <c r="D619" i="3"/>
  <c r="D604" i="3"/>
  <c r="D597" i="3"/>
  <c r="D591" i="3"/>
  <c r="D577" i="3"/>
  <c r="D565" i="3"/>
  <c r="D556" i="3"/>
  <c r="D555" i="3"/>
  <c r="D545" i="3"/>
  <c r="D544" i="3"/>
  <c r="D535" i="3"/>
  <c r="D522" i="3"/>
  <c r="D515" i="3"/>
  <c r="D491" i="3"/>
  <c r="D490" i="3"/>
  <c r="D483" i="3"/>
  <c r="D464" i="3"/>
  <c r="D463" i="3"/>
  <c r="D427" i="3"/>
  <c r="D426" i="3"/>
  <c r="D417" i="3"/>
  <c r="D416" i="3"/>
  <c r="D409" i="3"/>
  <c r="D399" i="3"/>
  <c r="D398" i="3"/>
  <c r="D390" i="3"/>
  <c r="D368" i="3"/>
  <c r="D367" i="3"/>
  <c r="D358" i="3"/>
  <c r="D357" i="3"/>
  <c r="D343" i="3"/>
  <c r="D336" i="3"/>
  <c r="D327" i="3"/>
  <c r="D317" i="3"/>
  <c r="D316" i="3"/>
  <c r="D310" i="3"/>
  <c r="D292" i="3"/>
  <c r="D291" i="3"/>
  <c r="D284" i="3"/>
  <c r="D272" i="3"/>
  <c r="D257" i="3"/>
  <c r="D256" i="3"/>
  <c r="D246" i="3"/>
  <c r="D245" i="3"/>
  <c r="D238" i="3"/>
  <c r="D229" i="3"/>
  <c r="D228" i="3"/>
  <c r="D196" i="3"/>
  <c r="D195" i="3"/>
  <c r="D186" i="3"/>
  <c r="D185" i="3"/>
  <c r="D168" i="3"/>
  <c r="D152" i="3"/>
  <c r="D148" i="3"/>
  <c r="D146" i="3"/>
  <c r="D137" i="3"/>
  <c r="D136" i="3"/>
  <c r="D119" i="3"/>
  <c r="D110" i="3"/>
  <c r="D109" i="3"/>
  <c r="D72" i="3"/>
  <c r="D71" i="3"/>
  <c r="D18" i="3"/>
  <c r="D3" i="3"/>
  <c r="D4" i="3"/>
  <c r="D5" i="3"/>
  <c r="D6" i="3"/>
  <c r="D7" i="3"/>
  <c r="D8" i="3"/>
  <c r="D25" i="3"/>
  <c r="D27" i="3"/>
  <c r="D28" i="3"/>
  <c r="D29" i="3"/>
  <c r="D30" i="3"/>
  <c r="D31" i="3"/>
  <c r="D32" i="3"/>
  <c r="D33" i="3"/>
  <c r="D73" i="3"/>
  <c r="D74" i="3"/>
  <c r="D75" i="3"/>
  <c r="D76" i="3"/>
  <c r="D77" i="3"/>
  <c r="D78" i="3"/>
  <c r="D79" i="3"/>
  <c r="D80" i="3"/>
  <c r="D82" i="3"/>
  <c r="D83" i="3"/>
  <c r="D84" i="3"/>
  <c r="D85" i="3"/>
  <c r="D86" i="3"/>
  <c r="D88" i="3"/>
  <c r="D89" i="3"/>
  <c r="D90" i="3"/>
  <c r="D91" i="3"/>
  <c r="D92" i="3"/>
  <c r="D93" i="3"/>
  <c r="D95" i="3"/>
  <c r="D96" i="3"/>
  <c r="D97" i="3"/>
  <c r="D99" i="3"/>
  <c r="D100" i="3"/>
  <c r="D103" i="3"/>
  <c r="D104" i="3"/>
  <c r="D106" i="3"/>
  <c r="D107" i="3"/>
  <c r="D108" i="3"/>
  <c r="D111" i="3"/>
  <c r="D112" i="3"/>
  <c r="D113" i="3"/>
  <c r="D114" i="3"/>
  <c r="D115" i="3"/>
  <c r="D116" i="3"/>
  <c r="D117" i="3"/>
  <c r="D118" i="3"/>
  <c r="D120" i="3"/>
  <c r="D121" i="3"/>
  <c r="D122" i="3"/>
  <c r="D123" i="3"/>
  <c r="D124" i="3"/>
  <c r="D125" i="3"/>
  <c r="D128" i="3"/>
  <c r="D129" i="3"/>
  <c r="D130" i="3"/>
  <c r="D132" i="3"/>
  <c r="D133" i="3"/>
  <c r="D138" i="3"/>
  <c r="D139" i="3"/>
  <c r="D140" i="3"/>
  <c r="D141" i="3"/>
  <c r="D142" i="3"/>
  <c r="D143" i="3"/>
  <c r="D144" i="3"/>
  <c r="D145" i="3"/>
  <c r="D153" i="3"/>
  <c r="D154" i="3"/>
  <c r="D155" i="3"/>
  <c r="D156" i="3"/>
  <c r="D157" i="3"/>
  <c r="D158" i="3"/>
  <c r="D159" i="3"/>
  <c r="D160" i="3"/>
  <c r="D162" i="3"/>
  <c r="D163" i="3"/>
  <c r="D164" i="3"/>
  <c r="D165" i="3"/>
  <c r="D166" i="3"/>
  <c r="D169" i="3"/>
  <c r="D170" i="3"/>
  <c r="D171" i="3"/>
  <c r="D172" i="3"/>
  <c r="D173" i="3"/>
  <c r="D174" i="3"/>
  <c r="D175" i="3"/>
  <c r="D176" i="3"/>
  <c r="D179" i="3"/>
  <c r="D180" i="3"/>
  <c r="D181" i="3"/>
  <c r="D182" i="3"/>
  <c r="D183" i="3"/>
  <c r="D184" i="3"/>
  <c r="D187" i="3"/>
  <c r="D188" i="3"/>
  <c r="D189" i="3"/>
  <c r="D190" i="3"/>
  <c r="D191" i="3"/>
  <c r="D193" i="3"/>
  <c r="D194" i="3"/>
  <c r="D197" i="3"/>
  <c r="D198" i="3"/>
  <c r="D199" i="3"/>
  <c r="D200" i="3"/>
  <c r="D201" i="3"/>
  <c r="D202" i="3"/>
  <c r="D203" i="3"/>
  <c r="D204" i="3"/>
  <c r="D206" i="3"/>
  <c r="D207" i="3"/>
  <c r="D208" i="3"/>
  <c r="D210" i="3"/>
  <c r="D212" i="3"/>
  <c r="D213" i="3"/>
  <c r="D214" i="3"/>
  <c r="D215" i="3"/>
  <c r="D216" i="3"/>
  <c r="D218" i="3"/>
  <c r="D219" i="3"/>
  <c r="D220" i="3"/>
  <c r="D221" i="3"/>
  <c r="D222" i="3"/>
  <c r="D223" i="3"/>
  <c r="D225" i="3"/>
  <c r="D226" i="3"/>
  <c r="D227" i="3"/>
  <c r="D230" i="3"/>
  <c r="D231" i="3"/>
  <c r="D233" i="3"/>
  <c r="D234" i="3"/>
  <c r="D235" i="3"/>
  <c r="D236" i="3"/>
  <c r="D237" i="3"/>
  <c r="D239" i="3"/>
  <c r="D240" i="3"/>
  <c r="D242" i="3"/>
  <c r="D243" i="3"/>
  <c r="D244" i="3"/>
  <c r="D247" i="3"/>
  <c r="D248" i="3"/>
  <c r="D249" i="3"/>
  <c r="D250" i="3"/>
  <c r="D251" i="3"/>
  <c r="D253" i="3"/>
  <c r="D254" i="3"/>
  <c r="D258" i="3"/>
  <c r="D259" i="3"/>
  <c r="D261" i="3"/>
  <c r="D262" i="3"/>
  <c r="D263" i="3"/>
  <c r="D264" i="3"/>
  <c r="D265" i="3"/>
  <c r="D267" i="3"/>
  <c r="D268" i="3"/>
  <c r="D269" i="3"/>
  <c r="D270" i="3"/>
  <c r="D271" i="3"/>
  <c r="D273" i="3"/>
  <c r="D274" i="3"/>
  <c r="D275" i="3"/>
  <c r="D276" i="3"/>
  <c r="D279" i="3"/>
  <c r="D280" i="3"/>
  <c r="D281" i="3"/>
  <c r="D282" i="3"/>
  <c r="D283" i="3"/>
  <c r="D285" i="3"/>
  <c r="D286" i="3"/>
  <c r="D287" i="3"/>
  <c r="D288" i="3"/>
  <c r="D289" i="3"/>
  <c r="D290" i="3"/>
  <c r="D293" i="3"/>
  <c r="D294" i="3"/>
  <c r="D295" i="3"/>
  <c r="D296" i="3"/>
  <c r="D298" i="3"/>
  <c r="D299" i="3"/>
  <c r="D300" i="3"/>
  <c r="D301" i="3"/>
  <c r="D303" i="3"/>
  <c r="D304" i="3"/>
  <c r="D305" i="3"/>
  <c r="D306" i="3"/>
  <c r="D307" i="3"/>
  <c r="D308" i="3"/>
  <c r="D311" i="3"/>
  <c r="D312" i="3"/>
  <c r="D313" i="3"/>
  <c r="D314" i="3"/>
  <c r="D315" i="3"/>
  <c r="D318" i="3"/>
  <c r="D319" i="3"/>
  <c r="D320" i="3"/>
  <c r="D321" i="3"/>
  <c r="D322" i="3"/>
  <c r="D323" i="3"/>
  <c r="D325" i="3"/>
  <c r="D326" i="3"/>
  <c r="D337" i="3"/>
  <c r="D338" i="3"/>
  <c r="D339" i="3"/>
  <c r="D340" i="3"/>
  <c r="D341" i="3"/>
  <c r="D344" i="3"/>
  <c r="D345" i="3"/>
  <c r="D346" i="3"/>
  <c r="D347" i="3"/>
  <c r="D348" i="3"/>
  <c r="D349" i="3"/>
  <c r="D351" i="3"/>
  <c r="D352" i="3"/>
  <c r="D353" i="3"/>
  <c r="D354" i="3"/>
  <c r="D355" i="3"/>
  <c r="D356" i="3"/>
  <c r="D359" i="3"/>
  <c r="D360" i="3"/>
  <c r="D361" i="3"/>
  <c r="D362" i="3"/>
  <c r="D363" i="3"/>
  <c r="D364" i="3"/>
  <c r="D365" i="3"/>
  <c r="D366" i="3"/>
  <c r="D369" i="3"/>
  <c r="D370" i="3"/>
  <c r="D371" i="3"/>
  <c r="D372" i="3"/>
  <c r="D374" i="3"/>
  <c r="D375" i="3"/>
  <c r="D376" i="3"/>
  <c r="D379" i="3"/>
  <c r="D380" i="3"/>
  <c r="D381" i="3"/>
  <c r="D382" i="3"/>
  <c r="D383" i="3"/>
  <c r="D385" i="3"/>
  <c r="D386" i="3"/>
  <c r="D387" i="3"/>
  <c r="D388" i="3"/>
  <c r="D389" i="3"/>
  <c r="D391" i="3"/>
  <c r="D392" i="3"/>
  <c r="D393" i="3"/>
  <c r="D394" i="3"/>
  <c r="D396" i="3"/>
  <c r="D397" i="3"/>
  <c r="D400" i="3"/>
  <c r="D401" i="3"/>
  <c r="D402" i="3"/>
  <c r="D403" i="3"/>
  <c r="D404" i="3"/>
  <c r="D405" i="3"/>
  <c r="D406" i="3"/>
  <c r="D407" i="3"/>
  <c r="D410" i="3"/>
  <c r="D411" i="3"/>
  <c r="D412" i="3"/>
  <c r="D413" i="3"/>
  <c r="D414" i="3"/>
  <c r="D415" i="3"/>
  <c r="D419" i="3"/>
  <c r="D420" i="3"/>
  <c r="D421" i="3"/>
  <c r="D422" i="3"/>
  <c r="D423" i="3"/>
  <c r="D424" i="3"/>
  <c r="D425" i="3"/>
  <c r="D428" i="3"/>
  <c r="D429" i="3"/>
  <c r="D430" i="3"/>
  <c r="D431" i="3"/>
  <c r="D432" i="3"/>
  <c r="D433" i="3"/>
  <c r="D434" i="3"/>
  <c r="D435" i="3"/>
  <c r="D448" i="3"/>
  <c r="D449" i="3"/>
  <c r="D450" i="3"/>
  <c r="D451" i="3"/>
  <c r="D465" i="3"/>
  <c r="D466" i="3"/>
  <c r="D467" i="3"/>
  <c r="D468" i="3"/>
  <c r="D469" i="3"/>
  <c r="D470" i="3"/>
  <c r="D471" i="3"/>
  <c r="D472" i="3"/>
  <c r="D476" i="3"/>
  <c r="D477" i="3"/>
  <c r="D478" i="3"/>
  <c r="D479" i="3"/>
  <c r="D480" i="3"/>
  <c r="D484" i="3"/>
  <c r="D485" i="3"/>
  <c r="D486" i="3"/>
  <c r="D487" i="3"/>
  <c r="D488" i="3"/>
  <c r="D489" i="3"/>
  <c r="D492" i="3"/>
  <c r="D493" i="3"/>
  <c r="D494" i="3"/>
  <c r="D495" i="3"/>
  <c r="D496" i="3"/>
  <c r="D497" i="3"/>
  <c r="D498" i="3"/>
  <c r="D499" i="3"/>
  <c r="D501" i="3"/>
  <c r="D502" i="3"/>
  <c r="D503" i="3"/>
  <c r="D504" i="3"/>
  <c r="D505" i="3"/>
  <c r="D506" i="3"/>
  <c r="D507" i="3"/>
  <c r="D509" i="3"/>
  <c r="D510" i="3"/>
  <c r="D512" i="3"/>
  <c r="D513" i="3"/>
  <c r="D514" i="3"/>
  <c r="D517" i="3"/>
  <c r="D518" i="3"/>
  <c r="D519" i="3"/>
  <c r="D520" i="3"/>
  <c r="D521" i="3"/>
  <c r="D523" i="3"/>
  <c r="D524" i="3"/>
  <c r="D526" i="3"/>
  <c r="D527" i="3"/>
  <c r="D528" i="3"/>
  <c r="D529" i="3"/>
  <c r="D531" i="3"/>
  <c r="D532" i="3"/>
  <c r="D533" i="3"/>
  <c r="D534" i="3"/>
  <c r="D536" i="3"/>
  <c r="D537" i="3"/>
  <c r="D538" i="3"/>
  <c r="D540" i="3"/>
  <c r="D541" i="3"/>
  <c r="D542" i="3"/>
  <c r="D546" i="3"/>
  <c r="D547" i="3"/>
  <c r="D548" i="3"/>
  <c r="D549" i="3"/>
  <c r="D551" i="3"/>
  <c r="D552" i="3"/>
  <c r="D553" i="3"/>
  <c r="D554" i="3"/>
  <c r="D557" i="3"/>
  <c r="D558" i="3"/>
  <c r="D559" i="3"/>
  <c r="D560" i="3"/>
  <c r="D561" i="3"/>
  <c r="D562" i="3"/>
  <c r="D563" i="3"/>
  <c r="D564" i="3"/>
  <c r="D566" i="3"/>
  <c r="D567" i="3"/>
  <c r="D568" i="3"/>
  <c r="D569" i="3"/>
  <c r="D570" i="3"/>
  <c r="D572" i="3"/>
  <c r="D573" i="3"/>
  <c r="D574" i="3"/>
  <c r="D575" i="3"/>
  <c r="D576" i="3"/>
  <c r="D578" i="3"/>
  <c r="D579" i="3"/>
  <c r="D580" i="3"/>
  <c r="D581" i="3"/>
  <c r="D582" i="3"/>
  <c r="D583" i="3"/>
  <c r="D584" i="3"/>
  <c r="D587" i="3"/>
  <c r="D588" i="3"/>
  <c r="D589" i="3"/>
  <c r="D592" i="3"/>
  <c r="D593" i="3"/>
  <c r="D595" i="3"/>
  <c r="D596" i="3"/>
  <c r="D599" i="3"/>
  <c r="D600" i="3"/>
  <c r="D601" i="3"/>
  <c r="D602" i="3"/>
  <c r="D603" i="3"/>
  <c r="D605" i="3"/>
  <c r="D607" i="3"/>
  <c r="D608" i="3"/>
  <c r="D609" i="3"/>
  <c r="D610" i="3"/>
  <c r="D622" i="3"/>
  <c r="D623" i="3"/>
  <c r="D624" i="3"/>
  <c r="D625" i="3"/>
  <c r="D626" i="3"/>
  <c r="D631" i="3"/>
  <c r="D632" i="3"/>
  <c r="D633" i="3"/>
  <c r="D634" i="3"/>
  <c r="D636" i="3"/>
  <c r="D637" i="3"/>
  <c r="D639" i="3"/>
  <c r="D640" i="3"/>
  <c r="D641" i="3"/>
  <c r="D642" i="3"/>
  <c r="D643" i="3"/>
  <c r="D645" i="3"/>
  <c r="D647" i="3"/>
  <c r="D648" i="3"/>
  <c r="D649" i="3"/>
  <c r="D652" i="3"/>
  <c r="D661" i="3"/>
  <c r="D662" i="3"/>
  <c r="D663" i="3"/>
  <c r="D664" i="3"/>
  <c r="D665" i="3"/>
  <c r="D666" i="3"/>
  <c r="D667" i="3"/>
  <c r="D669" i="3"/>
  <c r="D670" i="3"/>
  <c r="D671" i="3"/>
  <c r="D672" i="3"/>
  <c r="D673" i="3"/>
  <c r="D674" i="3"/>
  <c r="D677" i="3"/>
  <c r="D678" i="3"/>
  <c r="D680" i="3"/>
  <c r="D681" i="3"/>
  <c r="D682" i="3"/>
  <c r="D683" i="3"/>
  <c r="D684" i="3"/>
  <c r="D685" i="3"/>
  <c r="D692" i="3"/>
  <c r="D694" i="3"/>
  <c r="D698" i="3"/>
  <c r="D699" i="3"/>
  <c r="D700" i="3"/>
  <c r="D701" i="3"/>
  <c r="D702" i="3"/>
  <c r="D703" i="3"/>
  <c r="D704" i="3"/>
  <c r="D705" i="3"/>
  <c r="D709" i="3"/>
  <c r="D710" i="3"/>
  <c r="D711" i="3"/>
  <c r="D712" i="3"/>
  <c r="D713" i="3"/>
  <c r="D714" i="3"/>
  <c r="D715" i="3"/>
  <c r="D716" i="3"/>
  <c r="D719" i="3"/>
  <c r="D720" i="3"/>
  <c r="D721" i="3"/>
  <c r="D722" i="3"/>
  <c r="D724" i="3"/>
  <c r="D726" i="3"/>
  <c r="D727" i="3"/>
  <c r="D728" i="3"/>
  <c r="D729" i="3"/>
  <c r="D730" i="3"/>
  <c r="D731" i="3"/>
  <c r="D732" i="3"/>
  <c r="D735" i="3"/>
  <c r="D736" i="3"/>
  <c r="D737" i="3"/>
  <c r="D738" i="3"/>
  <c r="D739" i="3"/>
  <c r="D741" i="3"/>
  <c r="D742" i="3"/>
  <c r="D745" i="3"/>
  <c r="D747" i="3"/>
  <c r="D748" i="3"/>
  <c r="D749" i="3"/>
  <c r="D751" i="3"/>
  <c r="D754" i="3"/>
  <c r="D755" i="3"/>
  <c r="D756" i="3"/>
  <c r="D757" i="3"/>
  <c r="D758" i="3"/>
  <c r="D759" i="3"/>
  <c r="D760" i="3"/>
  <c r="D761" i="3"/>
  <c r="D765" i="3"/>
  <c r="D766" i="3"/>
  <c r="D767" i="3"/>
  <c r="D768" i="3"/>
  <c r="D769" i="3"/>
  <c r="D770" i="3"/>
  <c r="D771" i="3"/>
  <c r="D772" i="3"/>
  <c r="D776" i="3"/>
  <c r="D777" i="3"/>
  <c r="D778" i="3"/>
  <c r="D779" i="3"/>
  <c r="D781" i="3"/>
  <c r="D783" i="3"/>
  <c r="D787" i="3"/>
  <c r="D788" i="3"/>
  <c r="D789" i="3"/>
  <c r="D790" i="3"/>
  <c r="D791" i="3"/>
  <c r="D794" i="3"/>
  <c r="D796" i="3"/>
  <c r="D797" i="3"/>
  <c r="D798" i="3"/>
  <c r="D799" i="3"/>
  <c r="D800" i="3"/>
  <c r="D801" i="3"/>
  <c r="D804" i="3"/>
  <c r="D805" i="3"/>
  <c r="D806" i="3"/>
  <c r="D807" i="3"/>
  <c r="D808" i="3"/>
  <c r="D809" i="3"/>
  <c r="D810" i="3"/>
  <c r="D811" i="3"/>
  <c r="D813" i="3"/>
  <c r="D815" i="3"/>
  <c r="D816" i="3"/>
  <c r="D817" i="3"/>
  <c r="D818" i="3"/>
  <c r="D820" i="3"/>
  <c r="D821" i="3"/>
  <c r="D822" i="3"/>
  <c r="D824" i="3"/>
  <c r="D825" i="3"/>
  <c r="D827" i="3"/>
  <c r="D828" i="3"/>
  <c r="D830" i="3"/>
  <c r="D831" i="3"/>
  <c r="D832" i="3"/>
  <c r="D834" i="3"/>
  <c r="D836" i="3"/>
  <c r="D837" i="3"/>
  <c r="D839" i="3"/>
  <c r="D840" i="3"/>
  <c r="D841" i="3"/>
  <c r="D843" i="3"/>
  <c r="D844" i="3"/>
  <c r="D845" i="3"/>
  <c r="D846" i="3"/>
  <c r="D847" i="3"/>
  <c r="D849" i="3"/>
  <c r="D850" i="3"/>
  <c r="D851" i="3"/>
  <c r="D852" i="3"/>
  <c r="D853" i="3"/>
  <c r="D854" i="3"/>
  <c r="D855" i="3"/>
  <c r="D857" i="3"/>
  <c r="D858" i="3"/>
  <c r="D859" i="3"/>
  <c r="D861" i="3"/>
  <c r="D863" i="3"/>
  <c r="D864" i="3"/>
  <c r="D865" i="3"/>
  <c r="D867" i="3"/>
  <c r="D868" i="3"/>
  <c r="D870" i="3"/>
  <c r="D871" i="3"/>
  <c r="D872" i="3"/>
  <c r="D874" i="3"/>
  <c r="D875" i="3"/>
  <c r="D946" i="3"/>
  <c r="D947" i="3"/>
  <c r="D948" i="3"/>
  <c r="D949" i="3"/>
  <c r="D950" i="3"/>
  <c r="D952" i="3"/>
  <c r="D955" i="3"/>
  <c r="D956" i="3"/>
  <c r="D957" i="3"/>
  <c r="D961" i="3"/>
  <c r="D962" i="3"/>
  <c r="D963" i="3"/>
  <c r="D964" i="3"/>
  <c r="D965" i="3"/>
  <c r="D966" i="3"/>
  <c r="D967" i="3"/>
  <c r="D968" i="3"/>
  <c r="D971" i="3"/>
  <c r="D972" i="3"/>
  <c r="D974" i="3"/>
  <c r="D975" i="3"/>
  <c r="D978" i="3"/>
  <c r="D979" i="3"/>
  <c r="D980" i="3"/>
  <c r="D981" i="3"/>
  <c r="D982" i="3"/>
  <c r="D983" i="3"/>
  <c r="D984" i="3"/>
  <c r="D985" i="3"/>
  <c r="D987" i="3"/>
  <c r="D988" i="3"/>
  <c r="D989" i="3"/>
  <c r="D990" i="3"/>
  <c r="D991" i="3"/>
  <c r="D992" i="3"/>
  <c r="D993" i="3"/>
  <c r="D994" i="3"/>
  <c r="D996" i="3"/>
  <c r="D997" i="3"/>
  <c r="D998" i="3"/>
  <c r="D999" i="3"/>
  <c r="D1008" i="3"/>
  <c r="D1009" i="3"/>
  <c r="D1010" i="3"/>
  <c r="D1011" i="3"/>
  <c r="D1012" i="3"/>
  <c r="D1014" i="3"/>
  <c r="D1015" i="3"/>
  <c r="D1016" i="3"/>
  <c r="D1017" i="3"/>
  <c r="D1018" i="3"/>
  <c r="D1020" i="3"/>
  <c r="D1021" i="3"/>
  <c r="D1024" i="3"/>
  <c r="D1025" i="3"/>
  <c r="D1027" i="3"/>
  <c r="D1028" i="3"/>
  <c r="D1029" i="3"/>
  <c r="D1030" i="3"/>
  <c r="D1031" i="3"/>
  <c r="D1032" i="3"/>
  <c r="D1279" i="3"/>
  <c r="D1280" i="3"/>
  <c r="D1281" i="3"/>
  <c r="D1282" i="3"/>
  <c r="D1283" i="3"/>
  <c r="D1286" i="3"/>
  <c r="D1287" i="3"/>
  <c r="D1288" i="3"/>
  <c r="D1289" i="3"/>
  <c r="D1290" i="3"/>
  <c r="D1291" i="3"/>
  <c r="D1292" i="3"/>
  <c r="D1293" i="3"/>
  <c r="D1295" i="3"/>
  <c r="D1296" i="3"/>
  <c r="D1297" i="3"/>
  <c r="D1298" i="3"/>
  <c r="D1299" i="3"/>
  <c r="D1300" i="3"/>
  <c r="D1303" i="3"/>
  <c r="D1304" i="3"/>
  <c r="D1305" i="3"/>
  <c r="D1306" i="3"/>
  <c r="D1307" i="3"/>
  <c r="D1308" i="3"/>
  <c r="D1309" i="3"/>
  <c r="D1310" i="3"/>
  <c r="D1312" i="3"/>
  <c r="D1313" i="3"/>
  <c r="D1314" i="3"/>
  <c r="D1315" i="3"/>
  <c r="D1316" i="3"/>
  <c r="D1318" i="3"/>
  <c r="D1319" i="3"/>
  <c r="D1322" i="3"/>
  <c r="D1323" i="3"/>
  <c r="D1324" i="3"/>
  <c r="D1325" i="3"/>
  <c r="D1326" i="3"/>
  <c r="D1327" i="3"/>
  <c r="D1328" i="3"/>
  <c r="D1329" i="3"/>
  <c r="D1332" i="3"/>
  <c r="D1333" i="3"/>
  <c r="D1335" i="3"/>
  <c r="D1337" i="3"/>
  <c r="D1338" i="3"/>
  <c r="D1339" i="3"/>
  <c r="D1342" i="3"/>
  <c r="D1343" i="3"/>
  <c r="D1344" i="3"/>
  <c r="D1345" i="3"/>
  <c r="D1346" i="3"/>
  <c r="D1348" i="3"/>
  <c r="D1349" i="3"/>
  <c r="D1351" i="3"/>
  <c r="D1352" i="3"/>
  <c r="D1353" i="3"/>
  <c r="D1354" i="3"/>
  <c r="D1355" i="3"/>
  <c r="D1358" i="3"/>
  <c r="D1359" i="3"/>
  <c r="D1360" i="3"/>
  <c r="D1362" i="3"/>
  <c r="D1363" i="3"/>
  <c r="D1364" i="3"/>
  <c r="D1365" i="3"/>
  <c r="D1366" i="3"/>
  <c r="D1369" i="3"/>
  <c r="D1370" i="3"/>
  <c r="D1371" i="3"/>
  <c r="D1372" i="3"/>
  <c r="D1374" i="3"/>
  <c r="D1375" i="3"/>
  <c r="D1376" i="3"/>
  <c r="D1379" i="3"/>
  <c r="D1381" i="3"/>
  <c r="D1382" i="3"/>
  <c r="D1383" i="3"/>
  <c r="D1384" i="3"/>
  <c r="D1385" i="3"/>
  <c r="D1386" i="3"/>
  <c r="D1389" i="3"/>
  <c r="D1390" i="3"/>
  <c r="D1391" i="3"/>
  <c r="D1392" i="3"/>
  <c r="D1393" i="3"/>
  <c r="D1395" i="3"/>
  <c r="D1396" i="3"/>
  <c r="D1397" i="3"/>
  <c r="D1398" i="3"/>
  <c r="D1399" i="3"/>
  <c r="D1400" i="3"/>
  <c r="D1401" i="3"/>
  <c r="D1403" i="3"/>
  <c r="D1404" i="3"/>
  <c r="D1406" i="3"/>
  <c r="D1407" i="3"/>
  <c r="D1408" i="3"/>
  <c r="D1409" i="3"/>
  <c r="D1412" i="3"/>
  <c r="D1415" i="3"/>
  <c r="D1416" i="3"/>
  <c r="D1417" i="3"/>
  <c r="D1418" i="3"/>
  <c r="D1419" i="3"/>
  <c r="D1420" i="3"/>
  <c r="D1422" i="3"/>
  <c r="D1423" i="3"/>
  <c r="D1424" i="3"/>
  <c r="D1425" i="3"/>
  <c r="D1426" i="3"/>
  <c r="D1427" i="3"/>
  <c r="D1430" i="3"/>
  <c r="D1431" i="3"/>
  <c r="D1432" i="3"/>
  <c r="D1433" i="3"/>
  <c r="D1434" i="3"/>
  <c r="D1435" i="3"/>
  <c r="D1436" i="3"/>
  <c r="D1437" i="3"/>
  <c r="D1441" i="3"/>
  <c r="D1449" i="3"/>
  <c r="D1450" i="3"/>
  <c r="D1451" i="3"/>
  <c r="D1452" i="3"/>
  <c r="D1453" i="3"/>
  <c r="D1456" i="3"/>
  <c r="D1457" i="3"/>
  <c r="D1458" i="3"/>
  <c r="D1459" i="3"/>
  <c r="D1460" i="3"/>
  <c r="D1462" i="3"/>
  <c r="D1463" i="3"/>
  <c r="D1464" i="3"/>
  <c r="D1465" i="3"/>
  <c r="D1466" i="3"/>
  <c r="D1468" i="3"/>
  <c r="D1469" i="3"/>
  <c r="D1470" i="3"/>
  <c r="D1471" i="3"/>
  <c r="D1472" i="3"/>
  <c r="D1473" i="3"/>
  <c r="D1475" i="3"/>
  <c r="D1476" i="3"/>
  <c r="D1477" i="3"/>
  <c r="D1478" i="3"/>
  <c r="D1479" i="3"/>
  <c r="D1480" i="3"/>
  <c r="D1482" i="3"/>
  <c r="D1483" i="3"/>
  <c r="D1484" i="3"/>
  <c r="D1485" i="3"/>
  <c r="D1486" i="3"/>
  <c r="D1488" i="3"/>
  <c r="D1489" i="3"/>
  <c r="D1490" i="3"/>
  <c r="D1491" i="3"/>
  <c r="D1492" i="3"/>
  <c r="D1493" i="3"/>
  <c r="D1495" i="3"/>
  <c r="D1496" i="3"/>
  <c r="D1498" i="3"/>
  <c r="D1499" i="3"/>
  <c r="D1502" i="3"/>
  <c r="D1506" i="3"/>
  <c r="D1666" i="3"/>
  <c r="D1667" i="3"/>
  <c r="D1668" i="3"/>
  <c r="D1669" i="3"/>
  <c r="D1670" i="3"/>
  <c r="D1671" i="3"/>
  <c r="D1673" i="3"/>
  <c r="D1674" i="3"/>
  <c r="D1676" i="3"/>
  <c r="D1677" i="3"/>
  <c r="D1678" i="3"/>
  <c r="D1679" i="3"/>
  <c r="D1680" i="3"/>
  <c r="D1681" i="3"/>
  <c r="D1684" i="3"/>
  <c r="D1685" i="3"/>
  <c r="D1686" i="3"/>
  <c r="D1687" i="3"/>
  <c r="D1688" i="3"/>
  <c r="D1689" i="3"/>
  <c r="D1690" i="3"/>
  <c r="D1691" i="3"/>
  <c r="D1695" i="3"/>
  <c r="D1696" i="3"/>
  <c r="D1697" i="3"/>
  <c r="D1698" i="3"/>
  <c r="D1699" i="3"/>
  <c r="D1700" i="3"/>
  <c r="D1701" i="3"/>
  <c r="D1702" i="3"/>
  <c r="D1704" i="3"/>
  <c r="D1705" i="3"/>
  <c r="D1706" i="3"/>
  <c r="D1707" i="3"/>
  <c r="D1708" i="3"/>
  <c r="D1709" i="3"/>
  <c r="D1712" i="3"/>
  <c r="D1714" i="3"/>
  <c r="D1715" i="3"/>
  <c r="D1716" i="3"/>
  <c r="D1718" i="3"/>
  <c r="D1719" i="3"/>
  <c r="D1721" i="3"/>
  <c r="D1722" i="3"/>
  <c r="D1723" i="3"/>
  <c r="D1724" i="3"/>
  <c r="D1725" i="3"/>
  <c r="D1728" i="3"/>
  <c r="D1730" i="3"/>
  <c r="D1731" i="3"/>
  <c r="D1732" i="3"/>
  <c r="D1735" i="3"/>
  <c r="D1736" i="3"/>
  <c r="D1737" i="3"/>
  <c r="D1739" i="3"/>
  <c r="D1741" i="3"/>
  <c r="D1742" i="3"/>
  <c r="D1743" i="3"/>
  <c r="D1746" i="3"/>
  <c r="D1747" i="3"/>
  <c r="D1748" i="3"/>
  <c r="D1750" i="3"/>
  <c r="D1751" i="3"/>
  <c r="D1752" i="3"/>
  <c r="D1753" i="3"/>
  <c r="D1754" i="3"/>
  <c r="D1755" i="3"/>
  <c r="D1756" i="3"/>
  <c r="D1758" i="3"/>
  <c r="D1759" i="3"/>
  <c r="D1761" i="3"/>
  <c r="D1764" i="3"/>
  <c r="D1765" i="3"/>
  <c r="D1766" i="3"/>
  <c r="D1767" i="3"/>
  <c r="D1768" i="3"/>
  <c r="D1769" i="3"/>
  <c r="D1770" i="3"/>
  <c r="D1773" i="3"/>
  <c r="D1774" i="3"/>
  <c r="D1775" i="3"/>
  <c r="D1776" i="3"/>
  <c r="D1777" i="3"/>
  <c r="D1778" i="3"/>
  <c r="D1780" i="3"/>
  <c r="D1781" i="3"/>
  <c r="D1782" i="3"/>
  <c r="D1783" i="3"/>
  <c r="D1784" i="3"/>
  <c r="D1785" i="3"/>
  <c r="D1787" i="3"/>
  <c r="D1788" i="3"/>
  <c r="D1789" i="3"/>
  <c r="D1790" i="3"/>
  <c r="D1791" i="3"/>
  <c r="D1795" i="3"/>
  <c r="D1796" i="3"/>
  <c r="D1797" i="3"/>
  <c r="D1798" i="3"/>
  <c r="D1800" i="3"/>
  <c r="D1801" i="3"/>
  <c r="D1803" i="3"/>
  <c r="D1806" i="3"/>
  <c r="D1807" i="3"/>
  <c r="D1808" i="3"/>
  <c r="D1809" i="3"/>
  <c r="D1810" i="3"/>
  <c r="D1813" i="3"/>
  <c r="D1814" i="3"/>
  <c r="D1815" i="3"/>
  <c r="D1816" i="3"/>
  <c r="D1817" i="3"/>
  <c r="D1818" i="3"/>
  <c r="D1819" i="3"/>
  <c r="D1820" i="3"/>
  <c r="D1823" i="3"/>
  <c r="D1824" i="3"/>
  <c r="D1825" i="3"/>
  <c r="D1826" i="3"/>
  <c r="D1827" i="3"/>
  <c r="D1830" i="3"/>
  <c r="D1831" i="3"/>
  <c r="D1832" i="3"/>
  <c r="D1833" i="3"/>
  <c r="D1834" i="3"/>
  <c r="D1836" i="3"/>
  <c r="D1837" i="3"/>
  <c r="D1840" i="3"/>
  <c r="D1842" i="3"/>
  <c r="D1843" i="3"/>
  <c r="D1846" i="3"/>
  <c r="D1847" i="3"/>
  <c r="D1848" i="3"/>
  <c r="D1850" i="3"/>
  <c r="D1851" i="3"/>
  <c r="D1852" i="3"/>
  <c r="D1853" i="3"/>
  <c r="D1854" i="3"/>
  <c r="D1855" i="3"/>
  <c r="D1858" i="3"/>
  <c r="D1859" i="3"/>
  <c r="D1860" i="3"/>
  <c r="D1861" i="3"/>
  <c r="D1862" i="3"/>
  <c r="D1863" i="3"/>
  <c r="D1864" i="3"/>
  <c r="D1865" i="3"/>
  <c r="D1868" i="3"/>
  <c r="D1869" i="3"/>
  <c r="D1870" i="3"/>
  <c r="D1871" i="3"/>
  <c r="D1872" i="3"/>
  <c r="D1875" i="3"/>
  <c r="D1876" i="3"/>
  <c r="D1877" i="3"/>
  <c r="D1878" i="3"/>
  <c r="D1879" i="3"/>
  <c r="D1881" i="3"/>
  <c r="D1883" i="3"/>
  <c r="D1884" i="3"/>
  <c r="D1885" i="3"/>
  <c r="D1887" i="3"/>
  <c r="D1888" i="3"/>
  <c r="D1891" i="3"/>
  <c r="D1892" i="3"/>
  <c r="D1894" i="3"/>
  <c r="D1895" i="3"/>
  <c r="D1896" i="3"/>
  <c r="D1915" i="3"/>
  <c r="D1916" i="3"/>
  <c r="D1918" i="3"/>
  <c r="D1921" i="3"/>
  <c r="D1925" i="3"/>
  <c r="D1926" i="3"/>
  <c r="D1927" i="3"/>
  <c r="D1928" i="3"/>
  <c r="D1929" i="3"/>
  <c r="D1930" i="3"/>
  <c r="D1931" i="3"/>
  <c r="D1932" i="3"/>
  <c r="D1935" i="3"/>
  <c r="D1936" i="3"/>
  <c r="D1937" i="3"/>
  <c r="D1939" i="3"/>
  <c r="D1940" i="3"/>
  <c r="D1941" i="3"/>
  <c r="D1942" i="3"/>
  <c r="D1944" i="3"/>
  <c r="D1946" i="3"/>
  <c r="D1947" i="3"/>
  <c r="D1948" i="3"/>
  <c r="D1949" i="3"/>
  <c r="D1950" i="3"/>
  <c r="D1955" i="3"/>
  <c r="D1956" i="3"/>
  <c r="D1959" i="3"/>
  <c r="D1960" i="3"/>
  <c r="D1962" i="3"/>
  <c r="D1963" i="3"/>
  <c r="D1964" i="3"/>
  <c r="D1965" i="3"/>
  <c r="D1966" i="3"/>
  <c r="D1967" i="3"/>
  <c r="D1971" i="3"/>
  <c r="D1972" i="3"/>
  <c r="D1973" i="3"/>
  <c r="D1974" i="3"/>
  <c r="D1975" i="3"/>
  <c r="D1976" i="3"/>
  <c r="D1977" i="3"/>
  <c r="D1978" i="3"/>
  <c r="D1980" i="3"/>
  <c r="D1981" i="3"/>
  <c r="D1982" i="3"/>
  <c r="D1983" i="3"/>
  <c r="D1984" i="3"/>
  <c r="D1985" i="3"/>
  <c r="D1986" i="3"/>
  <c r="D1987" i="3"/>
  <c r="D1989" i="3"/>
  <c r="D1990" i="3"/>
  <c r="D1991" i="3"/>
  <c r="D1992" i="3"/>
  <c r="D1994" i="3"/>
  <c r="D1997" i="3"/>
  <c r="D1998" i="3"/>
  <c r="D1999" i="3"/>
  <c r="D2001" i="3"/>
  <c r="D2002" i="3"/>
  <c r="D2003" i="3"/>
  <c r="D2004" i="3"/>
  <c r="D2005" i="3"/>
  <c r="D2010" i="3"/>
  <c r="D2011" i="3"/>
  <c r="D2012" i="3"/>
  <c r="D2013" i="3"/>
  <c r="D2014" i="3"/>
  <c r="D2015" i="3"/>
  <c r="D2016" i="3"/>
  <c r="D2019" i="3"/>
  <c r="D2020" i="3"/>
  <c r="D2021" i="3"/>
  <c r="D2022" i="3"/>
  <c r="D2023" i="3"/>
  <c r="D2024" i="3"/>
  <c r="D2026" i="3"/>
  <c r="D2027" i="3"/>
  <c r="D2028" i="3"/>
  <c r="D2029" i="3"/>
  <c r="D2030" i="3"/>
  <c r="D2033" i="3"/>
  <c r="D2034" i="3"/>
  <c r="D2035" i="3"/>
  <c r="D2036" i="3"/>
  <c r="D2037" i="3"/>
  <c r="D2038" i="3"/>
  <c r="D2039" i="3"/>
  <c r="D2040" i="3"/>
  <c r="D2042" i="3"/>
  <c r="D2043" i="3"/>
  <c r="D2044" i="3"/>
  <c r="D2045" i="3"/>
  <c r="D2046" i="3"/>
  <c r="D2047" i="3"/>
  <c r="D2049" i="3"/>
  <c r="D2050" i="3"/>
  <c r="D2051" i="3"/>
  <c r="D2052" i="3"/>
  <c r="D2053" i="3"/>
  <c r="D2056" i="3"/>
  <c r="D2057" i="3"/>
  <c r="D2058" i="3"/>
  <c r="D2059" i="3"/>
  <c r="D2060" i="3"/>
  <c r="D2061" i="3"/>
  <c r="D2131" i="3"/>
  <c r="D2132" i="3"/>
  <c r="D2133" i="3"/>
  <c r="D2134" i="3"/>
  <c r="D2139" i="3"/>
  <c r="D2140" i="3"/>
  <c r="D2141" i="3"/>
  <c r="D2142" i="3"/>
  <c r="D2143" i="3"/>
  <c r="D2145" i="3"/>
  <c r="D2146" i="3"/>
  <c r="D2150" i="3"/>
  <c r="D2151" i="3"/>
  <c r="D2152" i="3"/>
  <c r="D2153" i="3"/>
  <c r="D2154" i="3"/>
  <c r="D2155" i="3"/>
  <c r="D2156" i="3"/>
  <c r="D2158" i="3"/>
  <c r="D2159" i="3"/>
  <c r="D2160" i="3"/>
  <c r="D2161" i="3"/>
  <c r="D2163" i="3"/>
  <c r="D2165" i="3"/>
  <c r="D2166" i="3"/>
  <c r="D2167" i="3"/>
  <c r="D2169" i="3"/>
  <c r="D2171" i="3"/>
  <c r="D2172" i="3"/>
  <c r="D2173" i="3"/>
  <c r="D2174" i="3"/>
  <c r="D2175" i="3"/>
  <c r="D2176" i="3"/>
  <c r="D2178" i="3"/>
  <c r="D2179" i="3"/>
  <c r="D2180" i="3"/>
  <c r="D2181" i="3"/>
  <c r="D2182" i="3"/>
  <c r="D2183" i="3"/>
  <c r="D2185" i="3"/>
  <c r="D2186" i="3"/>
  <c r="D2188" i="3"/>
  <c r="D2189" i="3"/>
  <c r="D2190" i="3"/>
  <c r="D2192" i="3"/>
  <c r="D2193" i="3"/>
  <c r="D2194" i="3"/>
  <c r="D2195" i="3"/>
  <c r="D2196" i="3"/>
  <c r="D2199" i="3"/>
  <c r="D2200" i="3"/>
  <c r="D2201" i="3"/>
  <c r="D2400" i="3"/>
  <c r="D2401" i="3"/>
  <c r="D2402" i="3"/>
  <c r="D2403" i="3"/>
  <c r="D2404" i="3"/>
  <c r="D2405" i="3"/>
  <c r="D2408" i="3"/>
  <c r="D2409" i="3"/>
  <c r="D2410" i="3"/>
  <c r="D2411" i="3"/>
  <c r="D2412" i="3"/>
  <c r="D2414" i="3"/>
  <c r="D2415" i="3"/>
  <c r="D2416" i="3"/>
  <c r="D2418" i="3"/>
  <c r="D2419" i="3"/>
  <c r="D2420" i="3"/>
  <c r="D2421" i="3"/>
  <c r="D2422" i="3"/>
  <c r="D2423" i="3"/>
  <c r="D2426" i="3"/>
  <c r="D2427" i="3"/>
  <c r="D2428" i="3"/>
  <c r="D2429" i="3"/>
  <c r="D2430" i="3"/>
  <c r="D2431" i="3"/>
  <c r="D2432" i="3"/>
  <c r="D2433" i="3"/>
  <c r="D2434" i="3"/>
  <c r="D2435" i="3"/>
  <c r="D2440" i="3"/>
  <c r="D2441" i="3"/>
  <c r="D2442" i="3"/>
  <c r="D2443" i="3"/>
  <c r="D2444" i="3"/>
  <c r="D2445" i="3"/>
  <c r="D2446" i="3"/>
  <c r="D2451" i="3"/>
  <c r="D2452" i="3"/>
  <c r="D2453" i="3"/>
  <c r="D2454" i="3"/>
  <c r="D2455" i="3"/>
  <c r="D2456" i="3"/>
  <c r="D2458" i="3"/>
  <c r="D2459" i="3"/>
  <c r="D2460" i="3"/>
  <c r="D2461" i="3"/>
  <c r="D2462" i="3"/>
  <c r="D2463" i="3"/>
  <c r="D2466" i="3"/>
  <c r="D2467" i="3"/>
  <c r="D2468" i="3"/>
  <c r="D2469" i="3"/>
  <c r="D2470" i="3"/>
  <c r="D2471" i="3"/>
  <c r="D2472" i="3"/>
  <c r="D2474" i="3"/>
  <c r="D2478" i="3"/>
  <c r="D2482" i="3"/>
  <c r="D2484" i="3"/>
  <c r="D2485" i="3"/>
  <c r="D2486" i="3"/>
  <c r="D2488" i="3"/>
  <c r="D2489" i="3"/>
  <c r="D2490" i="3"/>
  <c r="D2491" i="3"/>
  <c r="D2492" i="3"/>
  <c r="D2494" i="3"/>
  <c r="D2495" i="3"/>
  <c r="D2496" i="3"/>
  <c r="D2497" i="3"/>
  <c r="D2498" i="3"/>
  <c r="D2499" i="3"/>
  <c r="D2500" i="3"/>
  <c r="D2501" i="3"/>
  <c r="D2503" i="3"/>
  <c r="D2504" i="3"/>
  <c r="D2505" i="3"/>
  <c r="D2506" i="3"/>
  <c r="D2507" i="3"/>
  <c r="D2" i="3"/>
  <c r="D2515" i="3"/>
  <c r="D2516" i="3"/>
  <c r="D2517" i="3"/>
  <c r="D2518" i="3"/>
  <c r="D2519" i="3"/>
  <c r="D2520" i="3"/>
  <c r="A50" i="25" l="1"/>
  <c r="A48" i="25"/>
  <c r="A47" i="25"/>
  <c r="A45" i="25"/>
  <c r="A44" i="25"/>
  <c r="A41" i="25"/>
  <c r="A40" i="25"/>
  <c r="A36" i="25"/>
  <c r="A34" i="25"/>
  <c r="A31" i="25"/>
  <c r="A30" i="25"/>
  <c r="A27" i="25"/>
  <c r="A26" i="25"/>
  <c r="A24" i="25"/>
  <c r="A23" i="25"/>
  <c r="A21" i="25"/>
  <c r="A18" i="25"/>
  <c r="A17" i="25"/>
  <c r="A14" i="25"/>
  <c r="A13" i="25"/>
  <c r="A11" i="25"/>
  <c r="A9" i="25"/>
  <c r="A8" i="25"/>
  <c r="A5" i="25"/>
  <c r="A4" i="25"/>
  <c r="G4" i="21" l="1"/>
  <c r="H4" i="21"/>
  <c r="G9" i="21"/>
  <c r="H9" i="21"/>
  <c r="G16" i="21"/>
  <c r="H16" i="21"/>
  <c r="G23" i="21"/>
  <c r="H23" i="21"/>
  <c r="G30" i="21"/>
  <c r="H30" i="21"/>
  <c r="G33" i="21"/>
  <c r="H33" i="21"/>
  <c r="G37" i="21"/>
  <c r="H37" i="21"/>
  <c r="G39" i="21"/>
  <c r="H39" i="21"/>
  <c r="G45" i="21"/>
  <c r="H45" i="21"/>
  <c r="G48" i="21"/>
  <c r="H48" i="21"/>
  <c r="G51" i="21"/>
  <c r="H51" i="21"/>
  <c r="G57" i="21"/>
  <c r="H57" i="21"/>
  <c r="G62" i="21"/>
  <c r="H62" i="21"/>
  <c r="G71" i="21"/>
  <c r="H71" i="21"/>
  <c r="G73" i="21"/>
  <c r="H73" i="21"/>
  <c r="G78" i="21"/>
  <c r="H78" i="21"/>
  <c r="G82" i="21"/>
  <c r="H82" i="21"/>
  <c r="G84" i="21"/>
  <c r="H84" i="21"/>
  <c r="G87" i="21"/>
  <c r="H87" i="21"/>
  <c r="G90" i="21"/>
  <c r="H90" i="21"/>
  <c r="G92" i="21"/>
  <c r="H92" i="21"/>
  <c r="G96" i="21"/>
  <c r="H96" i="21"/>
  <c r="G99" i="21"/>
  <c r="H99" i="21"/>
  <c r="G107" i="21"/>
  <c r="H107" i="21"/>
  <c r="G108" i="21"/>
  <c r="H108" i="21"/>
  <c r="G110" i="21"/>
  <c r="H110" i="21"/>
  <c r="G122" i="21"/>
  <c r="H122" i="21"/>
  <c r="G129" i="21"/>
  <c r="H129" i="21"/>
  <c r="G133" i="21"/>
  <c r="H133" i="21"/>
  <c r="G136" i="21"/>
  <c r="H136" i="21"/>
  <c r="G141" i="21"/>
  <c r="H141" i="21"/>
  <c r="G145" i="21"/>
  <c r="H145" i="21"/>
  <c r="G148" i="21"/>
  <c r="H148" i="21"/>
  <c r="G151" i="21"/>
  <c r="H151" i="21"/>
  <c r="G155" i="21"/>
  <c r="H155" i="21"/>
  <c r="G157" i="21"/>
  <c r="H157" i="21"/>
  <c r="G168" i="21"/>
  <c r="H168" i="21"/>
  <c r="G171" i="21"/>
  <c r="H171" i="21"/>
  <c r="G174" i="21"/>
  <c r="H174" i="21"/>
  <c r="G184" i="21"/>
  <c r="H184" i="21"/>
  <c r="G187" i="21"/>
  <c r="H187" i="21"/>
  <c r="G190" i="21"/>
  <c r="H190" i="21"/>
  <c r="G192" i="21"/>
  <c r="H192" i="21"/>
  <c r="G194" i="21"/>
  <c r="H194" i="21"/>
  <c r="G197" i="21"/>
  <c r="H197" i="21"/>
  <c r="G199" i="21"/>
  <c r="H199" i="21"/>
  <c r="G201" i="21"/>
  <c r="H201" i="21"/>
  <c r="G207" i="21"/>
  <c r="H207" i="21"/>
  <c r="G210" i="21"/>
  <c r="H210" i="21"/>
  <c r="G224" i="21"/>
  <c r="H224" i="21"/>
  <c r="G227" i="21"/>
  <c r="H227" i="21"/>
  <c r="G230" i="21"/>
  <c r="H230" i="21"/>
  <c r="G233" i="21"/>
  <c r="H233" i="21"/>
  <c r="G242" i="21"/>
  <c r="H242" i="21"/>
  <c r="G247" i="21"/>
  <c r="H247" i="21"/>
  <c r="G251" i="21"/>
  <c r="H251" i="21"/>
  <c r="G254" i="21"/>
  <c r="H254" i="21"/>
  <c r="G256" i="21"/>
  <c r="H256" i="21"/>
  <c r="G259" i="21"/>
  <c r="H259" i="21"/>
  <c r="G267" i="21"/>
  <c r="H267" i="21"/>
  <c r="G270" i="21"/>
  <c r="H270" i="21"/>
  <c r="G272" i="21"/>
  <c r="H272" i="21"/>
  <c r="G276" i="21"/>
  <c r="H276" i="21"/>
  <c r="G279" i="21"/>
  <c r="H279" i="21"/>
  <c r="G283" i="21"/>
  <c r="H283" i="21"/>
  <c r="G287" i="21"/>
  <c r="H287" i="21"/>
  <c r="G291" i="21"/>
  <c r="H291" i="21"/>
  <c r="G299" i="21"/>
  <c r="H299" i="21"/>
  <c r="G301" i="21"/>
  <c r="H301" i="21"/>
  <c r="G312" i="21"/>
  <c r="H312" i="21"/>
  <c r="G315" i="21"/>
  <c r="H315" i="21"/>
  <c r="G318" i="21"/>
  <c r="H318" i="21"/>
  <c r="G323" i="21"/>
  <c r="H323" i="21"/>
  <c r="G2" i="21"/>
  <c r="H2" i="21"/>
  <c r="G3" i="21"/>
  <c r="H3" i="21"/>
  <c r="G5" i="21"/>
  <c r="H5" i="21"/>
  <c r="G6" i="21"/>
  <c r="H6" i="21"/>
  <c r="G7" i="21"/>
  <c r="H7" i="21"/>
  <c r="G8" i="21"/>
  <c r="H8" i="21"/>
  <c r="G10" i="21"/>
  <c r="H10" i="21"/>
  <c r="G11" i="21"/>
  <c r="H11" i="21"/>
  <c r="G12" i="21"/>
  <c r="H12" i="21"/>
  <c r="H13" i="21"/>
  <c r="G14" i="21"/>
  <c r="H14" i="21"/>
  <c r="G15" i="21"/>
  <c r="H15" i="21"/>
  <c r="G17" i="21"/>
  <c r="H17" i="21"/>
  <c r="G18" i="21"/>
  <c r="H18" i="21"/>
  <c r="G19" i="21"/>
  <c r="H19" i="21"/>
  <c r="G20" i="21"/>
  <c r="H20" i="21"/>
  <c r="G21" i="21"/>
  <c r="H21" i="21"/>
  <c r="G22" i="21"/>
  <c r="H22" i="21"/>
  <c r="G24" i="21"/>
  <c r="H24" i="21"/>
  <c r="G25" i="21"/>
  <c r="H25" i="21"/>
  <c r="G27" i="21"/>
  <c r="H27" i="21"/>
  <c r="G28" i="21"/>
  <c r="H28" i="21"/>
  <c r="G29" i="21"/>
  <c r="H29" i="21"/>
  <c r="G31" i="21"/>
  <c r="H31" i="21"/>
  <c r="G32" i="21"/>
  <c r="H32" i="21"/>
  <c r="G34" i="21"/>
  <c r="H34" i="21"/>
  <c r="G35" i="21"/>
  <c r="H35" i="21"/>
  <c r="G36" i="21"/>
  <c r="H36" i="21"/>
  <c r="G38" i="21"/>
  <c r="H38" i="21"/>
  <c r="G40" i="21"/>
  <c r="H40" i="21"/>
  <c r="G41" i="21"/>
  <c r="H41" i="21"/>
  <c r="G42" i="21"/>
  <c r="H42" i="21"/>
  <c r="G43" i="21"/>
  <c r="H43" i="21"/>
  <c r="G44" i="21"/>
  <c r="H44" i="21"/>
  <c r="G46" i="21"/>
  <c r="H46" i="21"/>
  <c r="G47" i="21"/>
  <c r="H47" i="21"/>
  <c r="G49" i="21"/>
  <c r="H49" i="21"/>
  <c r="G50" i="21"/>
  <c r="H50" i="21"/>
  <c r="G52" i="21"/>
  <c r="H52" i="21"/>
  <c r="G53" i="21"/>
  <c r="H53" i="21"/>
  <c r="G54" i="21"/>
  <c r="H54" i="21"/>
  <c r="G55" i="21"/>
  <c r="H55" i="21"/>
  <c r="G56" i="21"/>
  <c r="H56" i="21"/>
  <c r="G58" i="21"/>
  <c r="H58" i="21"/>
  <c r="G59" i="21"/>
  <c r="H59" i="21"/>
  <c r="G60" i="21"/>
  <c r="H60" i="21"/>
  <c r="G61" i="21"/>
  <c r="H61" i="21"/>
  <c r="G63" i="21"/>
  <c r="H63" i="21"/>
  <c r="G64" i="21"/>
  <c r="H64" i="21"/>
  <c r="G65" i="21"/>
  <c r="H65" i="21"/>
  <c r="G66" i="21"/>
  <c r="H66" i="21"/>
  <c r="G67" i="21"/>
  <c r="H67" i="21"/>
  <c r="G68" i="21"/>
  <c r="H68" i="21"/>
  <c r="G69" i="21"/>
  <c r="H69" i="21"/>
  <c r="G70" i="21"/>
  <c r="H70" i="21"/>
  <c r="G72" i="21"/>
  <c r="H72" i="21"/>
  <c r="G74" i="21"/>
  <c r="H74" i="21"/>
  <c r="G75" i="21"/>
  <c r="H75" i="21"/>
  <c r="G76" i="21"/>
  <c r="H76" i="21"/>
  <c r="G77" i="21"/>
  <c r="H77" i="21"/>
  <c r="G79" i="21"/>
  <c r="H79" i="21"/>
  <c r="G80" i="21"/>
  <c r="H80" i="21"/>
  <c r="G81" i="21"/>
  <c r="H81" i="21"/>
  <c r="G83" i="21"/>
  <c r="H83" i="21"/>
  <c r="G85" i="21"/>
  <c r="H85" i="21"/>
  <c r="G86" i="21"/>
  <c r="H86" i="21"/>
  <c r="G88" i="21"/>
  <c r="H88" i="21"/>
  <c r="G89" i="21"/>
  <c r="H89" i="21"/>
  <c r="G91" i="21"/>
  <c r="H91" i="21"/>
  <c r="G93" i="21"/>
  <c r="H93" i="21"/>
  <c r="G94" i="21"/>
  <c r="H94" i="21"/>
  <c r="G95" i="21"/>
  <c r="H95" i="21"/>
  <c r="G97" i="21"/>
  <c r="H97" i="21"/>
  <c r="G98" i="21"/>
  <c r="H98" i="21"/>
  <c r="G100" i="21"/>
  <c r="H100" i="21"/>
  <c r="G101" i="21"/>
  <c r="H101" i="21"/>
  <c r="G102" i="21"/>
  <c r="H102" i="21"/>
  <c r="G103" i="21"/>
  <c r="H103" i="21"/>
  <c r="G104" i="21"/>
  <c r="H104" i="21"/>
  <c r="G105" i="21"/>
  <c r="H105" i="21"/>
  <c r="G106" i="21"/>
  <c r="H106" i="21"/>
  <c r="G109" i="21"/>
  <c r="H109" i="21"/>
  <c r="G111" i="21"/>
  <c r="H111" i="21"/>
  <c r="G112" i="21"/>
  <c r="H112" i="21"/>
  <c r="G113" i="21"/>
  <c r="H113" i="21"/>
  <c r="G114" i="21"/>
  <c r="H114" i="21"/>
  <c r="G115" i="21"/>
  <c r="H115" i="21"/>
  <c r="G116" i="21"/>
  <c r="H116" i="21"/>
  <c r="G117" i="21"/>
  <c r="H117" i="21"/>
  <c r="G118" i="21"/>
  <c r="H118" i="21"/>
  <c r="G119" i="21"/>
  <c r="H119" i="21"/>
  <c r="G120" i="21"/>
  <c r="H120" i="21"/>
  <c r="G121" i="21"/>
  <c r="H121" i="21"/>
  <c r="G123" i="21"/>
  <c r="H123" i="21"/>
  <c r="G124" i="21"/>
  <c r="H124" i="21"/>
  <c r="G125" i="21"/>
  <c r="H125" i="21"/>
  <c r="G126" i="21"/>
  <c r="H126" i="21"/>
  <c r="G127" i="21"/>
  <c r="H127" i="21"/>
  <c r="G128" i="21"/>
  <c r="H128" i="21"/>
  <c r="G130" i="21"/>
  <c r="H130" i="21"/>
  <c r="G131" i="21"/>
  <c r="H131" i="21"/>
  <c r="G134" i="21"/>
  <c r="H134" i="21"/>
  <c r="G135" i="21"/>
  <c r="H135" i="21"/>
  <c r="G137" i="21"/>
  <c r="H137" i="21"/>
  <c r="G138" i="21"/>
  <c r="H138" i="21"/>
  <c r="G139" i="21"/>
  <c r="H139" i="21"/>
  <c r="H140" i="21"/>
  <c r="G142" i="21"/>
  <c r="H142" i="21"/>
  <c r="G143" i="21"/>
  <c r="H143" i="21"/>
  <c r="G144" i="21"/>
  <c r="H144" i="21"/>
  <c r="G146" i="21"/>
  <c r="H146" i="21"/>
  <c r="G147" i="21"/>
  <c r="H147" i="21"/>
  <c r="G149" i="21"/>
  <c r="H149" i="21"/>
  <c r="G150" i="21"/>
  <c r="H150" i="21"/>
  <c r="G152" i="21"/>
  <c r="H152" i="21"/>
  <c r="G153" i="21"/>
  <c r="H153" i="21"/>
  <c r="G154" i="21"/>
  <c r="H154" i="21"/>
  <c r="G156" i="21"/>
  <c r="H156" i="21"/>
  <c r="G158" i="21"/>
  <c r="H158" i="21"/>
  <c r="G159" i="21"/>
  <c r="H159" i="21"/>
  <c r="G160" i="21"/>
  <c r="H160" i="21"/>
  <c r="G161" i="21"/>
  <c r="H161" i="21"/>
  <c r="G162" i="21"/>
  <c r="H162" i="21"/>
  <c r="G163" i="21"/>
  <c r="H163" i="21"/>
  <c r="G164" i="21"/>
  <c r="H164" i="21"/>
  <c r="G165" i="21"/>
  <c r="H165" i="21"/>
  <c r="G166" i="21"/>
  <c r="H166" i="21"/>
  <c r="G167" i="21"/>
  <c r="H167" i="21"/>
  <c r="G169" i="21"/>
  <c r="H169" i="21"/>
  <c r="G170" i="21"/>
  <c r="H170" i="21"/>
  <c r="G172" i="21"/>
  <c r="H172" i="21"/>
  <c r="H173" i="21"/>
  <c r="G175" i="21"/>
  <c r="H175" i="21"/>
  <c r="G176" i="21"/>
  <c r="H176" i="21"/>
  <c r="G177" i="21"/>
  <c r="H177" i="21"/>
  <c r="G178" i="21"/>
  <c r="H178" i="21"/>
  <c r="G179" i="21"/>
  <c r="H179" i="21"/>
  <c r="G180" i="21"/>
  <c r="H180" i="21"/>
  <c r="G181" i="21"/>
  <c r="H181" i="21"/>
  <c r="G182" i="21"/>
  <c r="H182" i="21"/>
  <c r="G183" i="21"/>
  <c r="H183" i="21"/>
  <c r="G185" i="21"/>
  <c r="H185" i="21"/>
  <c r="G186" i="21"/>
  <c r="H186" i="21"/>
  <c r="G188" i="21"/>
  <c r="H188" i="21"/>
  <c r="G189" i="21"/>
  <c r="H189" i="21"/>
  <c r="G191" i="21"/>
  <c r="H191" i="21"/>
  <c r="G193" i="21"/>
  <c r="H193" i="21"/>
  <c r="G195" i="21"/>
  <c r="H195" i="21"/>
  <c r="G196" i="21"/>
  <c r="H196" i="21"/>
  <c r="G198" i="21"/>
  <c r="H198" i="21"/>
  <c r="G200" i="21"/>
  <c r="H200" i="21"/>
  <c r="G202" i="21"/>
  <c r="H202" i="21"/>
  <c r="G203" i="21"/>
  <c r="H203" i="21"/>
  <c r="G204" i="21"/>
  <c r="H204" i="21"/>
  <c r="G205" i="21"/>
  <c r="H205" i="21"/>
  <c r="G206" i="21"/>
  <c r="H206" i="21"/>
  <c r="G208" i="21"/>
  <c r="H208" i="21"/>
  <c r="G209" i="21"/>
  <c r="H209" i="21"/>
  <c r="G211" i="21"/>
  <c r="H211" i="21"/>
  <c r="G212" i="21"/>
  <c r="H212" i="21"/>
  <c r="G214" i="21"/>
  <c r="H214" i="21"/>
  <c r="G215" i="21"/>
  <c r="H215" i="21"/>
  <c r="G216" i="21"/>
  <c r="H216" i="21"/>
  <c r="G217" i="21"/>
  <c r="H217" i="21"/>
  <c r="G218" i="21"/>
  <c r="H218" i="21"/>
  <c r="G219" i="21"/>
  <c r="H219" i="21"/>
  <c r="G220" i="21"/>
  <c r="H220" i="21"/>
  <c r="G221" i="21"/>
  <c r="H221" i="21"/>
  <c r="G222" i="21"/>
  <c r="H222" i="21"/>
  <c r="G225" i="21"/>
  <c r="H225" i="21"/>
  <c r="G226" i="21"/>
  <c r="H226" i="21"/>
  <c r="G228" i="21"/>
  <c r="H228" i="21"/>
  <c r="G229" i="21"/>
  <c r="H229" i="21"/>
  <c r="G231" i="21"/>
  <c r="H231" i="21"/>
  <c r="G232" i="21"/>
  <c r="H232" i="21"/>
  <c r="G234" i="21"/>
  <c r="H234" i="21"/>
  <c r="G235" i="21"/>
  <c r="H235" i="21"/>
  <c r="G236" i="21"/>
  <c r="H236" i="21"/>
  <c r="G237" i="21"/>
  <c r="H237" i="21"/>
  <c r="G238" i="21"/>
  <c r="H238" i="21"/>
  <c r="G239" i="21"/>
  <c r="H239" i="21"/>
  <c r="G240" i="21"/>
  <c r="H240" i="21"/>
  <c r="G241" i="21"/>
  <c r="H241" i="21"/>
  <c r="G243" i="21"/>
  <c r="H243" i="21"/>
  <c r="G244" i="21"/>
  <c r="H244" i="21"/>
  <c r="G245" i="21"/>
  <c r="H245" i="21"/>
  <c r="G246" i="21"/>
  <c r="H246" i="21"/>
  <c r="G248" i="21"/>
  <c r="H248" i="21"/>
  <c r="G249" i="21"/>
  <c r="H249" i="21"/>
  <c r="G250" i="21"/>
  <c r="H250" i="21"/>
  <c r="G252" i="21"/>
  <c r="H252" i="21"/>
  <c r="G253" i="21"/>
  <c r="H253" i="21"/>
  <c r="G255" i="21"/>
  <c r="H255" i="21"/>
  <c r="G257" i="21"/>
  <c r="H257" i="21"/>
  <c r="G258" i="21"/>
  <c r="H258" i="21"/>
  <c r="G260" i="21"/>
  <c r="H260" i="21"/>
  <c r="G261" i="21"/>
  <c r="H261" i="21"/>
  <c r="G262" i="21"/>
  <c r="H262" i="21"/>
  <c r="G263" i="21"/>
  <c r="H263" i="21"/>
  <c r="G264" i="21"/>
  <c r="H264" i="21"/>
  <c r="G265" i="21"/>
  <c r="H265" i="21"/>
  <c r="G266" i="21"/>
  <c r="H266" i="21"/>
  <c r="G268" i="21"/>
  <c r="H268" i="21"/>
  <c r="G269" i="21"/>
  <c r="H269" i="21"/>
  <c r="G271" i="21"/>
  <c r="H271" i="21"/>
  <c r="G273" i="21"/>
  <c r="H273" i="21"/>
  <c r="G274" i="21"/>
  <c r="H274" i="21"/>
  <c r="G275" i="21"/>
  <c r="H275" i="21"/>
  <c r="G277" i="21"/>
  <c r="H277" i="21"/>
  <c r="G278" i="21"/>
  <c r="H278" i="21"/>
  <c r="G280" i="21"/>
  <c r="H280" i="21"/>
  <c r="G281" i="21"/>
  <c r="H281" i="21"/>
  <c r="G282" i="21"/>
  <c r="H282" i="21"/>
  <c r="G284" i="21"/>
  <c r="H284" i="21"/>
  <c r="G285" i="21"/>
  <c r="H285" i="21"/>
  <c r="G286" i="21"/>
  <c r="H286" i="21"/>
  <c r="G288" i="21"/>
  <c r="H288" i="21"/>
  <c r="G289" i="21"/>
  <c r="H289" i="21"/>
  <c r="G290" i="21"/>
  <c r="H290" i="21"/>
  <c r="G292" i="21"/>
  <c r="H292" i="21"/>
  <c r="G293" i="21"/>
  <c r="H293" i="21"/>
  <c r="G294" i="21"/>
  <c r="H294" i="21"/>
  <c r="G295" i="21"/>
  <c r="H295" i="21"/>
  <c r="G296" i="21"/>
  <c r="H296" i="21"/>
  <c r="G297" i="21"/>
  <c r="H297" i="21"/>
  <c r="G298" i="21"/>
  <c r="H298" i="21"/>
  <c r="G300" i="21"/>
  <c r="H300" i="21"/>
  <c r="G302" i="21"/>
  <c r="H302" i="21"/>
  <c r="G303" i="21"/>
  <c r="H303" i="21"/>
  <c r="G304" i="21"/>
  <c r="H304" i="21"/>
  <c r="G305" i="21"/>
  <c r="H305" i="21"/>
  <c r="G306" i="21"/>
  <c r="H306" i="21"/>
  <c r="G307" i="21"/>
  <c r="H307" i="21"/>
  <c r="G308" i="21"/>
  <c r="H308" i="21"/>
  <c r="G309" i="21"/>
  <c r="H309" i="21"/>
  <c r="G310" i="21"/>
  <c r="H310" i="21"/>
  <c r="G311" i="21"/>
  <c r="H311" i="21"/>
  <c r="G313" i="21"/>
  <c r="H313" i="21"/>
  <c r="G314" i="21"/>
  <c r="H314" i="21"/>
  <c r="G316" i="21"/>
  <c r="H316" i="21"/>
  <c r="G317" i="21"/>
  <c r="H317" i="21"/>
  <c r="G319" i="21"/>
  <c r="H319" i="21"/>
  <c r="G320" i="21"/>
  <c r="H320" i="21"/>
  <c r="G321" i="21"/>
  <c r="H321" i="21"/>
  <c r="G322" i="21"/>
  <c r="H322" i="21"/>
  <c r="G324" i="21"/>
  <c r="H324" i="21"/>
  <c r="G325" i="21"/>
  <c r="H325" i="21"/>
  <c r="G326" i="21"/>
  <c r="H326" i="21"/>
  <c r="G327" i="21"/>
  <c r="H327" i="21"/>
  <c r="G328" i="21"/>
  <c r="H328" i="21"/>
  <c r="G329" i="21"/>
  <c r="H329" i="21"/>
  <c r="G330" i="21"/>
  <c r="H330" i="21"/>
  <c r="G331" i="21"/>
  <c r="H331" i="21"/>
  <c r="G332" i="21"/>
  <c r="H332" i="21"/>
  <c r="G333" i="21"/>
  <c r="H333" i="21"/>
  <c r="G26" i="21"/>
  <c r="H26" i="21"/>
  <c r="G132" i="21"/>
  <c r="H132" i="21"/>
  <c r="G213" i="21"/>
  <c r="H213" i="21"/>
  <c r="G223" i="21"/>
  <c r="H223" i="21"/>
  <c r="AG71" i="3"/>
  <c r="AG109" i="3"/>
  <c r="AG136" i="3"/>
  <c r="AG151" i="3"/>
  <c r="AG167" i="3"/>
  <c r="AG185" i="3"/>
  <c r="AG195" i="3"/>
  <c r="AG228" i="3"/>
  <c r="AG245" i="3"/>
  <c r="AG256" i="3"/>
  <c r="AG291" i="3"/>
  <c r="AG316" i="3"/>
  <c r="AG357" i="3"/>
  <c r="AG367" i="3"/>
  <c r="AG398" i="3"/>
  <c r="AG416" i="3"/>
  <c r="AG426" i="3"/>
  <c r="AG437" i="3"/>
  <c r="AG453" i="3"/>
  <c r="AG463" i="3"/>
  <c r="AG481" i="3"/>
  <c r="AG490" i="3"/>
  <c r="AG544" i="3"/>
  <c r="AG555" i="3"/>
  <c r="AG628" i="3"/>
  <c r="AG675" i="3"/>
  <c r="AG696" i="3"/>
  <c r="AG707" i="3"/>
  <c r="AG733" i="3"/>
  <c r="AG752" i="3"/>
  <c r="AG763" i="3"/>
  <c r="AG773" i="3"/>
  <c r="AG774" i="3"/>
  <c r="AG792" i="3"/>
  <c r="AG802" i="3"/>
  <c r="AG944" i="3"/>
  <c r="AG959" i="3"/>
  <c r="AG976" i="3"/>
  <c r="AG1284" i="3"/>
  <c r="AG1301" i="3"/>
  <c r="AG1320" i="3"/>
  <c r="AG1330" i="3"/>
  <c r="AG1340" i="3"/>
  <c r="AG1356" i="3"/>
  <c r="AG1367" i="3"/>
  <c r="AG1377" i="3"/>
  <c r="AG1410" i="3"/>
  <c r="AG1428" i="3"/>
  <c r="AG1664" i="3"/>
  <c r="AG1682" i="3"/>
  <c r="AG1693" i="3"/>
  <c r="AG1710" i="3"/>
  <c r="AG1762" i="3"/>
  <c r="AG1793" i="3"/>
  <c r="AG1811" i="3"/>
  <c r="AG1828" i="3"/>
  <c r="AG1838" i="3"/>
  <c r="AG1856" i="3"/>
  <c r="AG1904" i="3"/>
  <c r="AG1923" i="3"/>
  <c r="AG1933" i="3"/>
  <c r="AG1957" i="3"/>
  <c r="AG1969" i="3"/>
  <c r="AG1995" i="3"/>
  <c r="AG2008" i="3"/>
  <c r="AG2031" i="3"/>
  <c r="AG2137" i="3"/>
  <c r="AG2147" i="3"/>
  <c r="AG2406" i="3"/>
  <c r="AG2424" i="3"/>
  <c r="AG2438" i="3"/>
  <c r="AG2464" i="3"/>
  <c r="AG2" i="3"/>
  <c r="AG9" i="3"/>
  <c r="AG19" i="3"/>
  <c r="AG24" i="3"/>
  <c r="AG35" i="3"/>
  <c r="AG34" i="3"/>
  <c r="AG72" i="3"/>
  <c r="AG81" i="3"/>
  <c r="AG87" i="3"/>
  <c r="AG94" i="3"/>
  <c r="AG102" i="3"/>
  <c r="AG110" i="3"/>
  <c r="AG119" i="3"/>
  <c r="AG126" i="3"/>
  <c r="AG127" i="3"/>
  <c r="AG134" i="3"/>
  <c r="AG135" i="3"/>
  <c r="AG137" i="3"/>
  <c r="AG148" i="3"/>
  <c r="AG149" i="3"/>
  <c r="AG150" i="3"/>
  <c r="AG152" i="3"/>
  <c r="AG161" i="3"/>
  <c r="AG168" i="3"/>
  <c r="AG177" i="3"/>
  <c r="AG178" i="3"/>
  <c r="AG186" i="3"/>
  <c r="AG196" i="3"/>
  <c r="AG205" i="3"/>
  <c r="AG211" i="3"/>
  <c r="AG217" i="3"/>
  <c r="AG224" i="3"/>
  <c r="AG229" i="3"/>
  <c r="AG238" i="3"/>
  <c r="AG246" i="3"/>
  <c r="AG255" i="3"/>
  <c r="AG257" i="3"/>
  <c r="AG266" i="3"/>
  <c r="AG272" i="3"/>
  <c r="AG278" i="3"/>
  <c r="AG284" i="3"/>
  <c r="AG292" i="3"/>
  <c r="AG302" i="3"/>
  <c r="AG309" i="3"/>
  <c r="AG310" i="3"/>
  <c r="AG317" i="3"/>
  <c r="AG327" i="3"/>
  <c r="AG328" i="3"/>
  <c r="AG335" i="3"/>
  <c r="AG336" i="3"/>
  <c r="AG342" i="3"/>
  <c r="AG343" i="3"/>
  <c r="AG350" i="3"/>
  <c r="AG358" i="3"/>
  <c r="AG368" i="3"/>
  <c r="AG146" i="3"/>
  <c r="AG377" i="3"/>
  <c r="AG384" i="3"/>
  <c r="AG390" i="3"/>
  <c r="AG399" i="3"/>
  <c r="AG408" i="3"/>
  <c r="AG409" i="3"/>
  <c r="AG417" i="3"/>
  <c r="AG427" i="3"/>
  <c r="AG436" i="3"/>
  <c r="AG438" i="3"/>
  <c r="AG447" i="3"/>
  <c r="AG454" i="3"/>
  <c r="AG464" i="3"/>
  <c r="AG473" i="3"/>
  <c r="AG474" i="3"/>
  <c r="AG482" i="3"/>
  <c r="AG483" i="3"/>
  <c r="AG491" i="3"/>
  <c r="AG500" i="3"/>
  <c r="AG508" i="3"/>
  <c r="AG515" i="3"/>
  <c r="AG522" i="3"/>
  <c r="AG530" i="3"/>
  <c r="AG535" i="3"/>
  <c r="AG101" i="3"/>
  <c r="AG543" i="3"/>
  <c r="AG545" i="3"/>
  <c r="AG556" i="3"/>
  <c r="AG565" i="3"/>
  <c r="AG571" i="3"/>
  <c r="AG577" i="3"/>
  <c r="AG586" i="3"/>
  <c r="AG591" i="3"/>
  <c r="AG597" i="3"/>
  <c r="AG604" i="3"/>
  <c r="AG611" i="3"/>
  <c r="AG619" i="3"/>
  <c r="AG627" i="3"/>
  <c r="AG629" i="3"/>
  <c r="AG638" i="3"/>
  <c r="AG644" i="3"/>
  <c r="AG651" i="3"/>
  <c r="AG660" i="3"/>
  <c r="AG668" i="3"/>
  <c r="AG676" i="3"/>
  <c r="AG686" i="3"/>
  <c r="AG697" i="3"/>
  <c r="AG706" i="3"/>
  <c r="AG708" i="3"/>
  <c r="AG717" i="3"/>
  <c r="AG718" i="3"/>
  <c r="AG725" i="3"/>
  <c r="AG734" i="3"/>
  <c r="AG743" i="3"/>
  <c r="AG744" i="3"/>
  <c r="AG753" i="3"/>
  <c r="AG762" i="3"/>
  <c r="AG764" i="3"/>
  <c r="AG775" i="3"/>
  <c r="AG784" i="3"/>
  <c r="AG785" i="3"/>
  <c r="AG793" i="3"/>
  <c r="AG803" i="3"/>
  <c r="AG812" i="3"/>
  <c r="AG819" i="3"/>
  <c r="AG826" i="3"/>
  <c r="AG833" i="3"/>
  <c r="AG842" i="3"/>
  <c r="AG848" i="3"/>
  <c r="AG856" i="3"/>
  <c r="AG862" i="3"/>
  <c r="AG869" i="3"/>
  <c r="AG945" i="3"/>
  <c r="AG954" i="3"/>
  <c r="AG960" i="3"/>
  <c r="AG969" i="3"/>
  <c r="AG977" i="3"/>
  <c r="AG986" i="3"/>
  <c r="AG995" i="3"/>
  <c r="AG1001" i="3"/>
  <c r="AG1007" i="3"/>
  <c r="AG1013" i="3"/>
  <c r="AG1019" i="3"/>
  <c r="AG1026" i="3"/>
  <c r="AG1278" i="3"/>
  <c r="AG1285" i="3"/>
  <c r="AG1294" i="3"/>
  <c r="AG1302" i="3"/>
  <c r="AG1311" i="3"/>
  <c r="AG1321" i="3"/>
  <c r="AG1331" i="3"/>
  <c r="AG1341" i="3"/>
  <c r="AG1350" i="3"/>
  <c r="AG1357" i="3"/>
  <c r="AG1368" i="3"/>
  <c r="AG1378" i="3"/>
  <c r="AG1387" i="3"/>
  <c r="AG1388" i="3"/>
  <c r="AG1394" i="3"/>
  <c r="AG1402" i="3"/>
  <c r="AG1411" i="3"/>
  <c r="AG1421" i="3"/>
  <c r="AG1429" i="3"/>
  <c r="AG1438" i="3"/>
  <c r="AG1448" i="3"/>
  <c r="AG1454" i="3"/>
  <c r="AG1461" i="3"/>
  <c r="AG1467" i="3"/>
  <c r="AG1474" i="3"/>
  <c r="AG1481" i="3"/>
  <c r="AG1487" i="3"/>
  <c r="AG1494" i="3"/>
  <c r="AG1500" i="3"/>
  <c r="AG1665" i="3"/>
  <c r="AG1675" i="3"/>
  <c r="AG1683" i="3"/>
  <c r="AG1692" i="3"/>
  <c r="AG1694" i="3"/>
  <c r="AG1703" i="3"/>
  <c r="AG1711" i="3"/>
  <c r="AG1720" i="3"/>
  <c r="AG1726" i="3"/>
  <c r="AG1733" i="3"/>
  <c r="AG1734" i="3"/>
  <c r="AG1740" i="3"/>
  <c r="AG1749" i="3"/>
  <c r="AG1757" i="3"/>
  <c r="AG1763" i="3"/>
  <c r="AG1772" i="3"/>
  <c r="AG1779" i="3"/>
  <c r="AG1786" i="3"/>
  <c r="AG1794" i="3"/>
  <c r="AG1804" i="3"/>
  <c r="AG1805" i="3"/>
  <c r="AG1812" i="3"/>
  <c r="AG1821" i="3"/>
  <c r="AG1829" i="3"/>
  <c r="AG1839" i="3"/>
  <c r="AG1849" i="3"/>
  <c r="AG1857" i="3"/>
  <c r="AG1866" i="3"/>
  <c r="AG1874" i="3"/>
  <c r="AG1880" i="3"/>
  <c r="AG1889" i="3"/>
  <c r="AG1890" i="3"/>
  <c r="AG1897" i="3"/>
  <c r="AG1905" i="3"/>
  <c r="AG1914" i="3"/>
  <c r="AG1924" i="3"/>
  <c r="AG1934" i="3"/>
  <c r="AG1943" i="3"/>
  <c r="AG1951" i="3"/>
  <c r="AG1958" i="3"/>
  <c r="AG1968" i="3"/>
  <c r="AG1970" i="3"/>
  <c r="AG1979" i="3"/>
  <c r="AG1988" i="3"/>
  <c r="AG1996" i="3"/>
  <c r="AG2006" i="3"/>
  <c r="AG2007" i="3"/>
  <c r="AG2009" i="3"/>
  <c r="AG2018" i="3"/>
  <c r="AG2025" i="3"/>
  <c r="AG2032" i="3"/>
  <c r="AG2041" i="3"/>
  <c r="AG2048" i="3"/>
  <c r="AG2055" i="3"/>
  <c r="AG2062" i="3"/>
  <c r="AG2130" i="3"/>
  <c r="AG2136" i="3"/>
  <c r="AG2138" i="3"/>
  <c r="AG2148" i="3"/>
  <c r="AG2157" i="3"/>
  <c r="AG2164" i="3"/>
  <c r="AG2170" i="3"/>
  <c r="AG2177" i="3"/>
  <c r="AG2184" i="3"/>
  <c r="AG2191" i="3"/>
  <c r="AG2197" i="3"/>
  <c r="AG2198" i="3"/>
  <c r="AG2399" i="3"/>
  <c r="AG2407" i="3"/>
  <c r="AG2417" i="3"/>
  <c r="AG2425" i="3"/>
  <c r="AG2437" i="3"/>
  <c r="AG2439" i="3"/>
  <c r="AG2448" i="3"/>
  <c r="AG2449" i="3"/>
  <c r="AG2457" i="3"/>
  <c r="AG2465" i="3"/>
  <c r="AG2475" i="3"/>
  <c r="AG2476" i="3"/>
  <c r="AG2477" i="3"/>
  <c r="AG2483" i="3"/>
  <c r="AG2487" i="3"/>
  <c r="AG2493" i="3"/>
  <c r="AG2502" i="3"/>
  <c r="AG2508" i="3"/>
  <c r="AG2514" i="3"/>
  <c r="AG1439" i="3"/>
  <c r="AG147" i="3"/>
  <c r="AG687" i="3"/>
  <c r="AG1501" i="3"/>
  <c r="AE71" i="3"/>
  <c r="AE109" i="3"/>
  <c r="AE136" i="3"/>
  <c r="AE151" i="3"/>
  <c r="AE167" i="3"/>
  <c r="AE185" i="3"/>
  <c r="AE195" i="3"/>
  <c r="AE228" i="3"/>
  <c r="AE245" i="3"/>
  <c r="AE256" i="3"/>
  <c r="AE291" i="3"/>
  <c r="AE316" i="3"/>
  <c r="AE357" i="3"/>
  <c r="AE367" i="3"/>
  <c r="AE398" i="3"/>
  <c r="AE416" i="3"/>
  <c r="AE426" i="3"/>
  <c r="AE437" i="3"/>
  <c r="AE453" i="3"/>
  <c r="AE463" i="3"/>
  <c r="AE481" i="3"/>
  <c r="AE490" i="3"/>
  <c r="AE544" i="3"/>
  <c r="AE555" i="3"/>
  <c r="AE628" i="3"/>
  <c r="AE675" i="3"/>
  <c r="AE696" i="3"/>
  <c r="AE707" i="3"/>
  <c r="AE733" i="3"/>
  <c r="AE752" i="3"/>
  <c r="AE763" i="3"/>
  <c r="AE773" i="3"/>
  <c r="AE774" i="3"/>
  <c r="AE792" i="3"/>
  <c r="AE802" i="3"/>
  <c r="AE944" i="3"/>
  <c r="AE959" i="3"/>
  <c r="AE976" i="3"/>
  <c r="AE1284" i="3"/>
  <c r="AE1301" i="3"/>
  <c r="AE1320" i="3"/>
  <c r="AE1330" i="3"/>
  <c r="AE1340" i="3"/>
  <c r="AE1356" i="3"/>
  <c r="AE1367" i="3"/>
  <c r="AE1377" i="3"/>
  <c r="AE1410" i="3"/>
  <c r="AE1428" i="3"/>
  <c r="AE1664" i="3"/>
  <c r="AE1682" i="3"/>
  <c r="AE1693" i="3"/>
  <c r="AE1710" i="3"/>
  <c r="AE1762" i="3"/>
  <c r="AE1793" i="3"/>
  <c r="AE1811" i="3"/>
  <c r="AE1828" i="3"/>
  <c r="AE1838" i="3"/>
  <c r="AE1856" i="3"/>
  <c r="AE1904" i="3"/>
  <c r="AE1923" i="3"/>
  <c r="AE1933" i="3"/>
  <c r="AE1957" i="3"/>
  <c r="AE1969" i="3"/>
  <c r="AE1995" i="3"/>
  <c r="AE2008" i="3"/>
  <c r="AE2031" i="3"/>
  <c r="AE2137" i="3"/>
  <c r="AE2147" i="3"/>
  <c r="AE2406" i="3"/>
  <c r="AE2424" i="3"/>
  <c r="AE2438" i="3"/>
  <c r="AE2464" i="3"/>
  <c r="AE2" i="3"/>
  <c r="AE9" i="3"/>
  <c r="AE19" i="3"/>
  <c r="AE24" i="3"/>
  <c r="AE35" i="3"/>
  <c r="AE34" i="3"/>
  <c r="AE72" i="3"/>
  <c r="AE81" i="3"/>
  <c r="AE87" i="3"/>
  <c r="AE102" i="3"/>
  <c r="AE110" i="3"/>
  <c r="AE119" i="3"/>
  <c r="AE126" i="3"/>
  <c r="AE127" i="3"/>
  <c r="AE134" i="3"/>
  <c r="AE135" i="3"/>
  <c r="AE137" i="3"/>
  <c r="AE148" i="3"/>
  <c r="AE149" i="3"/>
  <c r="AE150" i="3"/>
  <c r="AE152" i="3"/>
  <c r="AE161" i="3"/>
  <c r="AE168" i="3"/>
  <c r="AE177" i="3"/>
  <c r="AE178" i="3"/>
  <c r="AE186" i="3"/>
  <c r="AE196" i="3"/>
  <c r="AE205" i="3"/>
  <c r="AE211" i="3"/>
  <c r="AE217" i="3"/>
  <c r="AE224" i="3"/>
  <c r="AE229" i="3"/>
  <c r="AE238" i="3"/>
  <c r="AE246" i="3"/>
  <c r="AE255" i="3"/>
  <c r="AE257" i="3"/>
  <c r="AE266" i="3"/>
  <c r="AE272" i="3"/>
  <c r="AE278" i="3"/>
  <c r="AE284" i="3"/>
  <c r="AE292" i="3"/>
  <c r="AE302" i="3"/>
  <c r="AE309" i="3"/>
  <c r="AE310" i="3"/>
  <c r="AE317" i="3"/>
  <c r="AE327" i="3"/>
  <c r="AE328" i="3"/>
  <c r="AE335" i="3"/>
  <c r="AE336" i="3"/>
  <c r="AE342" i="3"/>
  <c r="AE343" i="3"/>
  <c r="AE350" i="3"/>
  <c r="AE358" i="3"/>
  <c r="AE368" i="3"/>
  <c r="AE146" i="3"/>
  <c r="AE377" i="3"/>
  <c r="AE384" i="3"/>
  <c r="AE390" i="3"/>
  <c r="AE399" i="3"/>
  <c r="AE408" i="3"/>
  <c r="AE409" i="3"/>
  <c r="AE417" i="3"/>
  <c r="AE427" i="3"/>
  <c r="AE436" i="3"/>
  <c r="AE438" i="3"/>
  <c r="AE447" i="3"/>
  <c r="AE454" i="3"/>
  <c r="AE464" i="3"/>
  <c r="AE473" i="3"/>
  <c r="AE474" i="3"/>
  <c r="AE482" i="3"/>
  <c r="AE483" i="3"/>
  <c r="AE491" i="3"/>
  <c r="AE500" i="3"/>
  <c r="AE508" i="3"/>
  <c r="AE515" i="3"/>
  <c r="AE522" i="3"/>
  <c r="AE530" i="3"/>
  <c r="AE535" i="3"/>
  <c r="AE101" i="3"/>
  <c r="AE543" i="3"/>
  <c r="AE545" i="3"/>
  <c r="AE556" i="3"/>
  <c r="AE565" i="3"/>
  <c r="AE571" i="3"/>
  <c r="AE577" i="3"/>
  <c r="AE586" i="3"/>
  <c r="AE591" i="3"/>
  <c r="AE597" i="3"/>
  <c r="AE604" i="3"/>
  <c r="AE611" i="3"/>
  <c r="AE619" i="3"/>
  <c r="AE627" i="3"/>
  <c r="AE629" i="3"/>
  <c r="AE638" i="3"/>
  <c r="AE644" i="3"/>
  <c r="AE651" i="3"/>
  <c r="AE660" i="3"/>
  <c r="AE668" i="3"/>
  <c r="AE676" i="3"/>
  <c r="AE686" i="3"/>
  <c r="AE697" i="3"/>
  <c r="AE706" i="3"/>
  <c r="AE708" i="3"/>
  <c r="AE717" i="3"/>
  <c r="AE718" i="3"/>
  <c r="AE734" i="3"/>
  <c r="AE743" i="3"/>
  <c r="AE744" i="3"/>
  <c r="AE753" i="3"/>
  <c r="AE762" i="3"/>
  <c r="AE764" i="3"/>
  <c r="AE775" i="3"/>
  <c r="AE784" i="3"/>
  <c r="AE785" i="3"/>
  <c r="AE793" i="3"/>
  <c r="AE803" i="3"/>
  <c r="AE812" i="3"/>
  <c r="AE819" i="3"/>
  <c r="AE826" i="3"/>
  <c r="AE833" i="3"/>
  <c r="AE842" i="3"/>
  <c r="AE848" i="3"/>
  <c r="AE856" i="3"/>
  <c r="AE862" i="3"/>
  <c r="AE869" i="3"/>
  <c r="AE945" i="3"/>
  <c r="AE954" i="3"/>
  <c r="AE960" i="3"/>
  <c r="AE977" i="3"/>
  <c r="AE986" i="3"/>
  <c r="AE995" i="3"/>
  <c r="AE1001" i="3"/>
  <c r="AE1007" i="3"/>
  <c r="AE1013" i="3"/>
  <c r="AE1019" i="3"/>
  <c r="AE1026" i="3"/>
  <c r="AE1278" i="3"/>
  <c r="AE1285" i="3"/>
  <c r="AE1294" i="3"/>
  <c r="AE1302" i="3"/>
  <c r="AE1311" i="3"/>
  <c r="AE1321" i="3"/>
  <c r="AE1331" i="3"/>
  <c r="AE1341" i="3"/>
  <c r="AE1350" i="3"/>
  <c r="AE1357" i="3"/>
  <c r="AE1368" i="3"/>
  <c r="AE1378" i="3"/>
  <c r="AE1387" i="3"/>
  <c r="AE1388" i="3"/>
  <c r="AE1394" i="3"/>
  <c r="AE1402" i="3"/>
  <c r="AE1411" i="3"/>
  <c r="AE1421" i="3"/>
  <c r="AE1429" i="3"/>
  <c r="AE1438" i="3"/>
  <c r="AE1448" i="3"/>
  <c r="AE1454" i="3"/>
  <c r="AE1461" i="3"/>
  <c r="AE1467" i="3"/>
  <c r="AE1474" i="3"/>
  <c r="AE1481" i="3"/>
  <c r="AE1487" i="3"/>
  <c r="AE1494" i="3"/>
  <c r="AE1500" i="3"/>
  <c r="AE1665" i="3"/>
  <c r="AE1675" i="3"/>
  <c r="AE1683" i="3"/>
  <c r="AE1692" i="3"/>
  <c r="AE1694" i="3"/>
  <c r="AE1703" i="3"/>
  <c r="AE1711" i="3"/>
  <c r="AE1720" i="3"/>
  <c r="AE1726" i="3"/>
  <c r="AE1733" i="3"/>
  <c r="AE1734" i="3"/>
  <c r="AE1740" i="3"/>
  <c r="AE1749" i="3"/>
  <c r="AE1757" i="3"/>
  <c r="AE1763" i="3"/>
  <c r="AE1772" i="3"/>
  <c r="AE1779" i="3"/>
  <c r="AE1786" i="3"/>
  <c r="AE1794" i="3"/>
  <c r="AE1804" i="3"/>
  <c r="AE1805" i="3"/>
  <c r="AE1812" i="3"/>
  <c r="AE1821" i="3"/>
  <c r="AE1829" i="3"/>
  <c r="AE1839" i="3"/>
  <c r="AE1849" i="3"/>
  <c r="AE1857" i="3"/>
  <c r="AE1866" i="3"/>
  <c r="AE1874" i="3"/>
  <c r="AE1880" i="3"/>
  <c r="AE1889" i="3"/>
  <c r="AE1890" i="3"/>
  <c r="AE1897" i="3"/>
  <c r="AE1905" i="3"/>
  <c r="AE1914" i="3"/>
  <c r="AE1924" i="3"/>
  <c r="AE1934" i="3"/>
  <c r="AE1943" i="3"/>
  <c r="AE1951" i="3"/>
  <c r="AE1958" i="3"/>
  <c r="AE1968" i="3"/>
  <c r="AE1970" i="3"/>
  <c r="AE1979" i="3"/>
  <c r="AE1988" i="3"/>
  <c r="AE1996" i="3"/>
  <c r="AE2006" i="3"/>
  <c r="AE2007" i="3"/>
  <c r="AE2009" i="3"/>
  <c r="AE2018" i="3"/>
  <c r="AE2025" i="3"/>
  <c r="AE2032" i="3"/>
  <c r="AE2041" i="3"/>
  <c r="AE2048" i="3"/>
  <c r="AE2055" i="3"/>
  <c r="AE2062" i="3"/>
  <c r="AE2130" i="3"/>
  <c r="AE2136" i="3"/>
  <c r="AE2138" i="3"/>
  <c r="AE2148" i="3"/>
  <c r="AE2157" i="3"/>
  <c r="AE2164" i="3"/>
  <c r="AE2170" i="3"/>
  <c r="AE2177" i="3"/>
  <c r="AE2184" i="3"/>
  <c r="AE2191" i="3"/>
  <c r="AE2197" i="3"/>
  <c r="AE2198" i="3"/>
  <c r="AE2399" i="3"/>
  <c r="AE2407" i="3"/>
  <c r="AE2417" i="3"/>
  <c r="AE2425" i="3"/>
  <c r="AE2437" i="3"/>
  <c r="AE2439" i="3"/>
  <c r="AE2448" i="3"/>
  <c r="AE2449" i="3"/>
  <c r="AE2457" i="3"/>
  <c r="AE2465" i="3"/>
  <c r="AE2475" i="3"/>
  <c r="AE2476" i="3"/>
  <c r="AE2477" i="3"/>
  <c r="AE2483" i="3"/>
  <c r="AE2487" i="3"/>
  <c r="AE2493" i="3"/>
  <c r="AE2502" i="3"/>
  <c r="AE2508" i="3"/>
  <c r="AE2514" i="3"/>
  <c r="AE1439" i="3"/>
  <c r="AE147" i="3"/>
  <c r="AE687" i="3"/>
  <c r="AE1501" i="3"/>
  <c r="AG18" i="3"/>
  <c r="AE18" i="3"/>
  <c r="Z32" i="3"/>
  <c r="Z33" i="3"/>
  <c r="Z25" i="3"/>
  <c r="Z2" i="3"/>
  <c r="Z4" i="3"/>
  <c r="Z5" i="3"/>
  <c r="Z6" i="3"/>
  <c r="Z7" i="3"/>
  <c r="Z8" i="3"/>
  <c r="Z10" i="3"/>
  <c r="Z11" i="3"/>
  <c r="Z22" i="3"/>
  <c r="Z34" i="3"/>
  <c r="Z78" i="3"/>
  <c r="Z89" i="3"/>
  <c r="Z95" i="3"/>
  <c r="Z94" i="3"/>
  <c r="Z123" i="3"/>
  <c r="Z124" i="3"/>
  <c r="Z125" i="3"/>
  <c r="Z140" i="3"/>
  <c r="Z141" i="3"/>
  <c r="Z142" i="3"/>
  <c r="Z149" i="3"/>
  <c r="Z153" i="3"/>
  <c r="Z151" i="3"/>
  <c r="Z155" i="3"/>
  <c r="Z156" i="3"/>
  <c r="Z160" i="3"/>
  <c r="Z162" i="3"/>
  <c r="Z166" i="3"/>
  <c r="Z172" i="3"/>
  <c r="Z179" i="3"/>
  <c r="Z182" i="3"/>
  <c r="Z183" i="3"/>
  <c r="Z193" i="3"/>
  <c r="Z205" i="3"/>
  <c r="Z211" i="3"/>
  <c r="Z213" i="3"/>
  <c r="Z220" i="3"/>
  <c r="Z231" i="3"/>
  <c r="Z233" i="3"/>
  <c r="Z236" i="3"/>
  <c r="Z240" i="3"/>
  <c r="Z242" i="3"/>
  <c r="Z243" i="3"/>
  <c r="Z251" i="3"/>
  <c r="Z255" i="3"/>
  <c r="Z269" i="3"/>
  <c r="Z274" i="3"/>
  <c r="Z285" i="3"/>
  <c r="Z286" i="3"/>
  <c r="Z288" i="3"/>
  <c r="Z295" i="3"/>
  <c r="Z291" i="3"/>
  <c r="Z296" i="3"/>
  <c r="Z299" i="3"/>
  <c r="Z313" i="3"/>
  <c r="Z314" i="3"/>
  <c r="Z315" i="3"/>
  <c r="Z319" i="3"/>
  <c r="Z321" i="3"/>
  <c r="Z322" i="3"/>
  <c r="Z326" i="3"/>
  <c r="Z336" i="3"/>
  <c r="Z337" i="3"/>
  <c r="Z338" i="3"/>
  <c r="Z340" i="3"/>
  <c r="Z341" i="3"/>
  <c r="Z343" i="3"/>
  <c r="Z346" i="3"/>
  <c r="Z348" i="3"/>
  <c r="Z349" i="3"/>
  <c r="Z357" i="3"/>
  <c r="Z360" i="3"/>
  <c r="Z362" i="3"/>
  <c r="Z364" i="3"/>
  <c r="Z365" i="3"/>
  <c r="Z376" i="3"/>
  <c r="Z382" i="3"/>
  <c r="Z383" i="3"/>
  <c r="Z392" i="3"/>
  <c r="Z395" i="3"/>
  <c r="Z396" i="3"/>
  <c r="Z397" i="3"/>
  <c r="Z398" i="3"/>
  <c r="Z405" i="3"/>
  <c r="Z406" i="3"/>
  <c r="Z407" i="3"/>
  <c r="Z410" i="3"/>
  <c r="Z411" i="3"/>
  <c r="Z415" i="3"/>
  <c r="Z420" i="3"/>
  <c r="Z426" i="3"/>
  <c r="Z428" i="3"/>
  <c r="Z431" i="3"/>
  <c r="Z434" i="3"/>
  <c r="Z437" i="3"/>
  <c r="Z440" i="3"/>
  <c r="Z445" i="3"/>
  <c r="Z446" i="3"/>
  <c r="Z447" i="3"/>
  <c r="Z450" i="3"/>
  <c r="Z473" i="3"/>
  <c r="Z479" i="3"/>
  <c r="Z484" i="3"/>
  <c r="Z485" i="3"/>
  <c r="Z488" i="3"/>
  <c r="Z503" i="3"/>
  <c r="Z514" i="3"/>
  <c r="Z517" i="3"/>
  <c r="Z523" i="3"/>
  <c r="Z524" i="3"/>
  <c r="Z528" i="3"/>
  <c r="Z529" i="3"/>
  <c r="Z530" i="3"/>
  <c r="Z537" i="3"/>
  <c r="Z538" i="3"/>
  <c r="Z539" i="3"/>
  <c r="Z541" i="3"/>
  <c r="Z546" i="3"/>
  <c r="Z544" i="3"/>
  <c r="Z548" i="3"/>
  <c r="Z551" i="3"/>
  <c r="Z564" i="3"/>
  <c r="Z566" i="3"/>
  <c r="Z568" i="3"/>
  <c r="Z572" i="3"/>
  <c r="Z579" i="3"/>
  <c r="Z580" i="3"/>
  <c r="Z587" i="3"/>
  <c r="Z592" i="3"/>
  <c r="Z593" i="3"/>
  <c r="Z594" i="3"/>
  <c r="Z603" i="3"/>
  <c r="Z608" i="3"/>
  <c r="Z609" i="3"/>
  <c r="Z613" i="3"/>
  <c r="Z622" i="3"/>
  <c r="Z624" i="3"/>
  <c r="Z625" i="3"/>
  <c r="Z626" i="3"/>
  <c r="Z635" i="3"/>
  <c r="Z637" i="3"/>
  <c r="Z642" i="3"/>
  <c r="Z648" i="3"/>
  <c r="Z652" i="3"/>
  <c r="Z653" i="3"/>
  <c r="Z661" i="3"/>
  <c r="Z662" i="3"/>
  <c r="Z663" i="3"/>
  <c r="Z664" i="3"/>
  <c r="Z667" i="3"/>
  <c r="Z669" i="3"/>
  <c r="Z670" i="3"/>
  <c r="Z674" i="3"/>
  <c r="Z675" i="3"/>
  <c r="Z677" i="3"/>
  <c r="Z682" i="3"/>
  <c r="Z683" i="3"/>
  <c r="Z692" i="3"/>
  <c r="Z694" i="3"/>
  <c r="Z698" i="3"/>
  <c r="Z702" i="3"/>
  <c r="Z705" i="3"/>
  <c r="Z711" i="3"/>
  <c r="Z730" i="3"/>
  <c r="Z731" i="3"/>
  <c r="Z739" i="3"/>
  <c r="Z749" i="3"/>
  <c r="Z770" i="3"/>
  <c r="Z773" i="3"/>
  <c r="Z774" i="3"/>
  <c r="Z776" i="3"/>
  <c r="Z778" i="3"/>
  <c r="Z782" i="3"/>
  <c r="Z791" i="3"/>
  <c r="Z794" i="3"/>
  <c r="Z792" i="3"/>
  <c r="Z795" i="3"/>
  <c r="Z796" i="3"/>
  <c r="Z799" i="3"/>
  <c r="Z808" i="3"/>
  <c r="Z813" i="3"/>
  <c r="Z817" i="3"/>
  <c r="Z818" i="3"/>
  <c r="Z826" i="3"/>
  <c r="Z828" i="3"/>
  <c r="Z831" i="3"/>
  <c r="Z832" i="3"/>
  <c r="Z839" i="3"/>
  <c r="Z840" i="3"/>
  <c r="Z857" i="3"/>
  <c r="Z856" i="3"/>
  <c r="Z859" i="3"/>
  <c r="Z861" i="3"/>
  <c r="Z863" i="3"/>
  <c r="Z864" i="3"/>
  <c r="Z868" i="3"/>
  <c r="Z872" i="3"/>
  <c r="Z880" i="3"/>
  <c r="Z889" i="3"/>
  <c r="Z890" i="3"/>
  <c r="Z892" i="3"/>
  <c r="Z893" i="3"/>
  <c r="Z894" i="3"/>
  <c r="Z897" i="3"/>
  <c r="Z898" i="3"/>
  <c r="Z899" i="3"/>
  <c r="Z901" i="3"/>
  <c r="Z902" i="3"/>
  <c r="Z903" i="3"/>
  <c r="Z907" i="3"/>
  <c r="Z911" i="3"/>
  <c r="Z928" i="3"/>
  <c r="Z929" i="3"/>
  <c r="Z931" i="3"/>
  <c r="Z932" i="3"/>
  <c r="Z933" i="3"/>
  <c r="Z937" i="3"/>
  <c r="Z939" i="3"/>
  <c r="Z941" i="3"/>
  <c r="Z955" i="3"/>
  <c r="Z963" i="3"/>
  <c r="Z970" i="3"/>
  <c r="Z991" i="3"/>
  <c r="Z996" i="3"/>
  <c r="Z997" i="3"/>
  <c r="Z1008" i="3"/>
  <c r="Z1010" i="3"/>
  <c r="Z1011" i="3"/>
  <c r="Z1015" i="3"/>
  <c r="Z1016" i="3"/>
  <c r="Z1017" i="3"/>
  <c r="Z1024" i="3"/>
  <c r="Z1030" i="3"/>
  <c r="Z1061" i="3"/>
  <c r="Z1062" i="3"/>
  <c r="Z1063" i="3"/>
  <c r="Z1064" i="3"/>
  <c r="Z1065" i="3"/>
  <c r="Z1066" i="3"/>
  <c r="Z1067" i="3"/>
  <c r="Z1068" i="3"/>
  <c r="Z1069" i="3"/>
  <c r="Z1070" i="3"/>
  <c r="Z1071" i="3"/>
  <c r="Z1072" i="3"/>
  <c r="Z1073" i="3"/>
  <c r="Z1074" i="3"/>
  <c r="Z1082" i="3"/>
  <c r="Z1083" i="3"/>
  <c r="Z1084" i="3"/>
  <c r="Z1085" i="3"/>
  <c r="Z1086" i="3"/>
  <c r="Z1087" i="3"/>
  <c r="Z1088" i="3"/>
  <c r="Z1089" i="3"/>
  <c r="Z1090" i="3"/>
  <c r="Z1091" i="3"/>
  <c r="Z1092" i="3"/>
  <c r="Z1093" i="3"/>
  <c r="Z1094" i="3"/>
  <c r="Z1095" i="3"/>
  <c r="Z1096" i="3"/>
  <c r="Z1097" i="3"/>
  <c r="Z1098" i="3"/>
  <c r="Z1099" i="3"/>
  <c r="Z1100" i="3"/>
  <c r="Z1101" i="3"/>
  <c r="Z1102" i="3"/>
  <c r="Z1103" i="3"/>
  <c r="Z1104" i="3"/>
  <c r="Z1105" i="3"/>
  <c r="Z1106" i="3"/>
  <c r="Z1107" i="3"/>
  <c r="Z1108" i="3"/>
  <c r="Z1109" i="3"/>
  <c r="Z1110" i="3"/>
  <c r="Z1111" i="3"/>
  <c r="Z1112" i="3"/>
  <c r="Z1113" i="3"/>
  <c r="Z1114" i="3"/>
  <c r="Z1115" i="3"/>
  <c r="Z1116" i="3"/>
  <c r="Z1117" i="3"/>
  <c r="Z1118" i="3"/>
  <c r="Z1119" i="3"/>
  <c r="Z1120" i="3"/>
  <c r="Z1121" i="3"/>
  <c r="Z1122" i="3"/>
  <c r="Z1123" i="3"/>
  <c r="Z1124" i="3"/>
  <c r="Z1125" i="3"/>
  <c r="Z1126" i="3"/>
  <c r="Z1127" i="3"/>
  <c r="Z1128" i="3"/>
  <c r="Z1129" i="3"/>
  <c r="Z1130" i="3"/>
  <c r="Z1138" i="3"/>
  <c r="Z1139" i="3"/>
  <c r="Z1140" i="3"/>
  <c r="Z1141" i="3"/>
  <c r="Z1142" i="3"/>
  <c r="Z1143" i="3"/>
  <c r="Z1144" i="3"/>
  <c r="Z1145" i="3"/>
  <c r="Z1146" i="3"/>
  <c r="Z1147" i="3"/>
  <c r="Z1148" i="3"/>
  <c r="Z1149" i="3"/>
  <c r="Z1150" i="3"/>
  <c r="Z1151" i="3"/>
  <c r="Z1152" i="3"/>
  <c r="Z1153" i="3"/>
  <c r="Z1154" i="3"/>
  <c r="Z1155" i="3"/>
  <c r="Z1156" i="3"/>
  <c r="Z1157" i="3"/>
  <c r="Z1158" i="3"/>
  <c r="Z1193" i="3"/>
  <c r="Z1194" i="3"/>
  <c r="Z1195" i="3"/>
  <c r="Z1196" i="3"/>
  <c r="Z1197" i="3"/>
  <c r="Z1216" i="3"/>
  <c r="Z1217" i="3"/>
  <c r="Z1218" i="3"/>
  <c r="Z1219" i="3"/>
  <c r="Z1220" i="3"/>
  <c r="Z1261" i="3"/>
  <c r="Z1262" i="3"/>
  <c r="Z1263" i="3"/>
  <c r="Z1264" i="3"/>
  <c r="Z1265" i="3"/>
  <c r="Z1296" i="3"/>
  <c r="Z1298" i="3"/>
  <c r="Z1299" i="3"/>
  <c r="Z1308" i="3"/>
  <c r="Z1310" i="3"/>
  <c r="Z1315" i="3"/>
  <c r="Z1317" i="3"/>
  <c r="Z1318" i="3"/>
  <c r="Z1322" i="3"/>
  <c r="Z1328" i="3"/>
  <c r="Z1333" i="3"/>
  <c r="Z1283" i="3"/>
  <c r="Z1350" i="3"/>
  <c r="Z1351" i="3"/>
  <c r="Z1354" i="3"/>
  <c r="Z1355" i="3"/>
  <c r="Z1360" i="3"/>
  <c r="Z1374" i="3"/>
  <c r="Z1397" i="3"/>
  <c r="Z1398" i="3"/>
  <c r="Z1401" i="3"/>
  <c r="Z1403" i="3"/>
  <c r="Z1409" i="3"/>
  <c r="Z1412" i="3"/>
  <c r="Z1417" i="3"/>
  <c r="Z1418" i="3"/>
  <c r="Z1425" i="3"/>
  <c r="Z1430" i="3"/>
  <c r="Z1432" i="3"/>
  <c r="Z1433" i="3"/>
  <c r="Z1434" i="3"/>
  <c r="Z1437" i="3"/>
  <c r="Z1443" i="3"/>
  <c r="Z1453" i="3"/>
  <c r="Z1459" i="3"/>
  <c r="Z1465" i="3"/>
  <c r="Z1485" i="3"/>
  <c r="Z1486" i="3"/>
  <c r="Z1491" i="3"/>
  <c r="Z1495" i="3"/>
  <c r="Z1497" i="3"/>
  <c r="Z1498" i="3"/>
  <c r="Z1499" i="3"/>
  <c r="Z1506" i="3"/>
  <c r="Z1514" i="3"/>
  <c r="Z1515" i="3"/>
  <c r="Z1516" i="3"/>
  <c r="Z1517" i="3"/>
  <c r="Z1518" i="3"/>
  <c r="Z1519" i="3"/>
  <c r="Z1520" i="3"/>
  <c r="Z1521" i="3"/>
  <c r="Z1522" i="3"/>
  <c r="Z1523" i="3"/>
  <c r="Z1524" i="3"/>
  <c r="Z1525" i="3"/>
  <c r="Z1526" i="3"/>
  <c r="Z1527" i="3"/>
  <c r="Z1528" i="3"/>
  <c r="Z1529" i="3"/>
  <c r="Z1530" i="3"/>
  <c r="Z1531" i="3"/>
  <c r="Z1533" i="3"/>
  <c r="Z1535" i="3"/>
  <c r="Z1537" i="3"/>
  <c r="Z1539" i="3"/>
  <c r="Z1545" i="3"/>
  <c r="Z1546" i="3"/>
  <c r="Z1547" i="3"/>
  <c r="Z1548" i="3"/>
  <c r="Z1549" i="3"/>
  <c r="Z1550" i="3"/>
  <c r="Z1551" i="3"/>
  <c r="Z1552" i="3"/>
  <c r="Z1553" i="3"/>
  <c r="Z1554" i="3"/>
  <c r="Z1555" i="3"/>
  <c r="Z1556" i="3"/>
  <c r="Z1557" i="3"/>
  <c r="Z1558" i="3"/>
  <c r="Z1559" i="3"/>
  <c r="Z1560" i="3"/>
  <c r="Z1561" i="3"/>
  <c r="Z1562" i="3"/>
  <c r="Z1564" i="3"/>
  <c r="Z1565" i="3"/>
  <c r="Z1566" i="3"/>
  <c r="Z1569" i="3"/>
  <c r="Z1574" i="3"/>
  <c r="Z1578" i="3"/>
  <c r="Z1579" i="3"/>
  <c r="Z1580" i="3"/>
  <c r="Z1581" i="3"/>
  <c r="Z1582" i="3"/>
  <c r="Z1583" i="3"/>
  <c r="Z1584" i="3"/>
  <c r="Z1585" i="3"/>
  <c r="Z1586" i="3"/>
  <c r="Z1587" i="3"/>
  <c r="Z1588" i="3"/>
  <c r="Z1589" i="3"/>
  <c r="Z1590" i="3"/>
  <c r="Z1591" i="3"/>
  <c r="Z1592" i="3"/>
  <c r="Z1593" i="3"/>
  <c r="Z1594" i="3"/>
  <c r="Z1595" i="3"/>
  <c r="Z1596" i="3"/>
  <c r="Z1597" i="3"/>
  <c r="Z1601" i="3"/>
  <c r="Z1602" i="3"/>
  <c r="Z1605" i="3"/>
  <c r="Z1610" i="3"/>
  <c r="Z1611" i="3"/>
  <c r="Z1612" i="3"/>
  <c r="Z1614" i="3"/>
  <c r="Z1615" i="3"/>
  <c r="Z1616" i="3"/>
  <c r="Z1617" i="3"/>
  <c r="Z1618" i="3"/>
  <c r="Z1620" i="3"/>
  <c r="Z1622" i="3"/>
  <c r="Z1624" i="3"/>
  <c r="Z1628" i="3"/>
  <c r="Z1629" i="3"/>
  <c r="Z1632" i="3"/>
  <c r="Z1633" i="3"/>
  <c r="Z1634" i="3"/>
  <c r="Z1635" i="3"/>
  <c r="Z1636" i="3"/>
  <c r="Z1637" i="3"/>
  <c r="Z1638" i="3"/>
  <c r="Z1639" i="3"/>
  <c r="Z1640" i="3"/>
  <c r="Z1641" i="3"/>
  <c r="Z1642" i="3"/>
  <c r="Z1643" i="3"/>
  <c r="Z1644" i="3"/>
  <c r="Z1645" i="3"/>
  <c r="Z1646" i="3"/>
  <c r="Z1647" i="3"/>
  <c r="Z1649" i="3"/>
  <c r="Z1650" i="3"/>
  <c r="Z1651" i="3"/>
  <c r="Z1652" i="3"/>
  <c r="Z1653" i="3"/>
  <c r="Z1657" i="3"/>
  <c r="Z1661" i="3"/>
  <c r="Z1666" i="3"/>
  <c r="Z1664" i="3"/>
  <c r="Z1669" i="3"/>
  <c r="Z1674" i="3"/>
  <c r="Z1677" i="3"/>
  <c r="Z1679" i="3"/>
  <c r="Z1681" i="3"/>
  <c r="Z1687" i="3"/>
  <c r="Z1692" i="3"/>
  <c r="Z1697" i="3"/>
  <c r="Z1700" i="3"/>
  <c r="Z1701" i="3"/>
  <c r="Z1704" i="3"/>
  <c r="Z1706" i="3"/>
  <c r="Z1709" i="3"/>
  <c r="Z1712" i="3"/>
  <c r="Z1718" i="3"/>
  <c r="Z1721" i="3"/>
  <c r="Z1722" i="3"/>
  <c r="Z1724" i="3"/>
  <c r="Z1725" i="3"/>
  <c r="Z1739" i="3"/>
  <c r="Z1743" i="3"/>
  <c r="Z1756" i="3"/>
  <c r="Z1759" i="3"/>
  <c r="Z1761" i="3"/>
  <c r="Z1764" i="3"/>
  <c r="Z1765" i="3"/>
  <c r="Z1762" i="3"/>
  <c r="Z1766" i="3"/>
  <c r="Z1767" i="3"/>
  <c r="Z1769" i="3"/>
  <c r="Z1780" i="3"/>
  <c r="Z1781" i="3"/>
  <c r="Z1788" i="3"/>
  <c r="Z1793" i="3"/>
  <c r="Z1795" i="3"/>
  <c r="Z1796" i="3"/>
  <c r="Z1800" i="3"/>
  <c r="Z1801" i="3"/>
  <c r="Z1802" i="3"/>
  <c r="Z1804" i="3"/>
  <c r="Z1810" i="3"/>
  <c r="Z1814" i="3"/>
  <c r="Z1811" i="3"/>
  <c r="Z1815" i="3"/>
  <c r="Z1816" i="3"/>
  <c r="Z1818" i="3"/>
  <c r="Z1820" i="3"/>
  <c r="Z1823" i="3"/>
  <c r="Z1824" i="3"/>
  <c r="Z1826" i="3"/>
  <c r="Z1831" i="3"/>
  <c r="Z1848" i="3"/>
  <c r="Z1850" i="3"/>
  <c r="Z1851" i="3"/>
  <c r="Z1854" i="3"/>
  <c r="Z1858" i="3"/>
  <c r="Z1861" i="3"/>
  <c r="Z1865" i="3"/>
  <c r="Z1871" i="3"/>
  <c r="Z1872" i="3"/>
  <c r="Z1875" i="3"/>
  <c r="Z1877" i="3"/>
  <c r="Z1878" i="3"/>
  <c r="Z1881" i="3"/>
  <c r="Z1882" i="3"/>
  <c r="Z1887" i="3"/>
  <c r="Z1888" i="3"/>
  <c r="Z1892" i="3"/>
  <c r="Z1894" i="3"/>
  <c r="Z1900" i="3"/>
  <c r="Z1902" i="3"/>
  <c r="Z1903" i="3"/>
  <c r="Z1906" i="3"/>
  <c r="Z1911" i="3"/>
  <c r="Z1915" i="3"/>
  <c r="Z1917" i="3"/>
  <c r="Z1921" i="3"/>
  <c r="Z1925" i="3"/>
  <c r="Z1932" i="3"/>
  <c r="Z1935" i="3"/>
  <c r="Z1936" i="3"/>
  <c r="Z1938" i="3"/>
  <c r="Z1939" i="3"/>
  <c r="Z1941" i="3"/>
  <c r="Z1944" i="3"/>
  <c r="Z1946" i="3"/>
  <c r="Z1948" i="3"/>
  <c r="Z1951" i="3"/>
  <c r="Z1952" i="3"/>
  <c r="Z1954" i="3"/>
  <c r="Z1960" i="3"/>
  <c r="Z1962" i="3"/>
  <c r="Z1965" i="3"/>
  <c r="Z1971" i="3"/>
  <c r="Z1969" i="3"/>
  <c r="Z1972" i="3"/>
  <c r="Z1975" i="3"/>
  <c r="Z1976" i="3"/>
  <c r="Z1977" i="3"/>
  <c r="Z1978" i="3"/>
  <c r="Z1983" i="3"/>
  <c r="Z1985" i="3"/>
  <c r="Z1997" i="3"/>
  <c r="Z1995" i="3"/>
  <c r="Z1999" i="3"/>
  <c r="Z2001" i="3"/>
  <c r="Z2002" i="3"/>
  <c r="Z2005" i="3"/>
  <c r="Z2007" i="3"/>
  <c r="Z2010" i="3"/>
  <c r="Z2017" i="3"/>
  <c r="Z2018" i="3"/>
  <c r="Z2020" i="3"/>
  <c r="Z2027" i="3"/>
  <c r="Z2028" i="3"/>
  <c r="Z2030" i="3"/>
  <c r="Z2034" i="3"/>
  <c r="Z2035" i="3"/>
  <c r="Z2068" i="3"/>
  <c r="Z2073" i="3"/>
  <c r="Z2080" i="3"/>
  <c r="Z2081" i="3"/>
  <c r="Z2082" i="3"/>
  <c r="Z2083" i="3"/>
  <c r="Z2084" i="3"/>
  <c r="Z2085" i="3"/>
  <c r="Z2086" i="3"/>
  <c r="Z2087" i="3"/>
  <c r="Z2088" i="3"/>
  <c r="Z2089" i="3"/>
  <c r="Z2090" i="3"/>
  <c r="Z2091" i="3"/>
  <c r="Z2092" i="3"/>
  <c r="Z2093" i="3"/>
  <c r="Z2094" i="3"/>
  <c r="Z2095" i="3"/>
  <c r="Z2096" i="3"/>
  <c r="Z2097" i="3"/>
  <c r="Z2098" i="3"/>
  <c r="Z2099" i="3"/>
  <c r="Z2100" i="3"/>
  <c r="Z2101" i="3"/>
  <c r="Z2102" i="3"/>
  <c r="Z2103" i="3"/>
  <c r="Z2104" i="3"/>
  <c r="Z2105" i="3"/>
  <c r="Z2106" i="3"/>
  <c r="Z2107" i="3"/>
  <c r="Z2108" i="3"/>
  <c r="Z2109" i="3"/>
  <c r="Z2110" i="3"/>
  <c r="Z2111" i="3"/>
  <c r="Z2112" i="3"/>
  <c r="Z2113" i="3"/>
  <c r="Z2114" i="3"/>
  <c r="Z2115" i="3"/>
  <c r="Z2116" i="3"/>
  <c r="Z2117" i="3"/>
  <c r="Z2118" i="3"/>
  <c r="Z2119" i="3"/>
  <c r="Z2120" i="3"/>
  <c r="Z2121" i="3"/>
  <c r="Z2122" i="3"/>
  <c r="Z2123" i="3"/>
  <c r="Z2124" i="3"/>
  <c r="Z2125" i="3"/>
  <c r="Z2126" i="3"/>
  <c r="Z2127" i="3"/>
  <c r="Z2128" i="3"/>
  <c r="Z2129" i="3"/>
  <c r="Z2132" i="3"/>
  <c r="Z2134" i="3"/>
  <c r="Z2135" i="3"/>
  <c r="Z2140" i="3"/>
  <c r="Z2137" i="3"/>
  <c r="Z2145" i="3"/>
  <c r="Z2146" i="3"/>
  <c r="Z2147" i="3"/>
  <c r="Z2150" i="3"/>
  <c r="Z2151" i="3"/>
  <c r="Z2153" i="3"/>
  <c r="Z2155" i="3"/>
  <c r="Z2162" i="3"/>
  <c r="Z2165" i="3"/>
  <c r="Z2166" i="3"/>
  <c r="Z2167" i="3"/>
  <c r="Z2168" i="3"/>
  <c r="Z2171" i="3"/>
  <c r="Z2173" i="3"/>
  <c r="Z2175" i="3"/>
  <c r="Z2176" i="3"/>
  <c r="Z2178" i="3"/>
  <c r="Z2183" i="3"/>
  <c r="Z2187" i="3"/>
  <c r="Z2199" i="3"/>
  <c r="Z2202" i="3"/>
  <c r="Z2203" i="3"/>
  <c r="Z2204" i="3"/>
  <c r="Z2205" i="3"/>
  <c r="Z2206" i="3"/>
  <c r="Z2207" i="3"/>
  <c r="Z2209" i="3"/>
  <c r="Z2210" i="3"/>
  <c r="Z2211" i="3"/>
  <c r="Z2212" i="3"/>
  <c r="Z2213" i="3"/>
  <c r="Z2214" i="3"/>
  <c r="Z2215" i="3"/>
  <c r="Z2216" i="3"/>
  <c r="Z2217" i="3"/>
  <c r="Z2218" i="3"/>
  <c r="Z2219" i="3"/>
  <c r="Z2220" i="3"/>
  <c r="Z2221" i="3"/>
  <c r="Z2224" i="3"/>
  <c r="Z2226" i="3"/>
  <c r="Z2227" i="3"/>
  <c r="Z2228" i="3"/>
  <c r="Z2229" i="3"/>
  <c r="Z2230" i="3"/>
  <c r="Z2231" i="3"/>
  <c r="Z2232" i="3"/>
  <c r="Z2233" i="3"/>
  <c r="Z2234" i="3"/>
  <c r="Z2237" i="3"/>
  <c r="Z2238" i="3"/>
  <c r="Z2239" i="3"/>
  <c r="Z2240" i="3"/>
  <c r="Z2241" i="3"/>
  <c r="Z2242" i="3"/>
  <c r="Z2243" i="3"/>
  <c r="Z2244" i="3"/>
  <c r="Z2247" i="3"/>
  <c r="Z2249" i="3"/>
  <c r="Z2250" i="3"/>
  <c r="Z2251" i="3"/>
  <c r="Z2252" i="3"/>
  <c r="Z2253" i="3"/>
  <c r="Z2254" i="3"/>
  <c r="Z2255" i="3"/>
  <c r="Z2256" i="3"/>
  <c r="Z2260" i="3"/>
  <c r="Z2262" i="3"/>
  <c r="Z2265" i="3"/>
  <c r="Z2266" i="3"/>
  <c r="Z2267" i="3"/>
  <c r="Z2268" i="3"/>
  <c r="Z2269" i="3"/>
  <c r="Z2270" i="3"/>
  <c r="Z2272" i="3"/>
  <c r="Z2278" i="3"/>
  <c r="Z2282" i="3"/>
  <c r="Z2283" i="3"/>
  <c r="Z2286" i="3"/>
  <c r="Z2287" i="3"/>
  <c r="Z2289" i="3"/>
  <c r="Z2290" i="3"/>
  <c r="Z2291" i="3"/>
  <c r="Z2294" i="3"/>
  <c r="Z2295" i="3"/>
  <c r="Z2296" i="3"/>
  <c r="Z2298" i="3"/>
  <c r="Z2300" i="3"/>
  <c r="Z2301" i="3"/>
  <c r="Z2303" i="3"/>
  <c r="Z2304" i="3"/>
  <c r="Z2305" i="3"/>
  <c r="Z2309" i="3"/>
  <c r="Z2310" i="3"/>
  <c r="Z2311" i="3"/>
  <c r="Z2312" i="3"/>
  <c r="Z2313" i="3"/>
  <c r="Z2314" i="3"/>
  <c r="Z2318" i="3"/>
  <c r="Z2321" i="3"/>
  <c r="Z2323" i="3"/>
  <c r="Z2326" i="3"/>
  <c r="Z2327" i="3"/>
  <c r="Z2328" i="3"/>
  <c r="Z2329" i="3"/>
  <c r="Z2332" i="3"/>
  <c r="Z2334" i="3"/>
  <c r="Z2337" i="3"/>
  <c r="Z2339" i="3"/>
  <c r="Z2340" i="3"/>
  <c r="Z2342" i="3"/>
  <c r="Z2343" i="3"/>
  <c r="Z2344" i="3"/>
  <c r="Z2348" i="3"/>
  <c r="Z2349" i="3"/>
  <c r="Z2352" i="3"/>
  <c r="Z2353" i="3"/>
  <c r="Z2354" i="3"/>
  <c r="Z2355" i="3"/>
  <c r="Z2356" i="3"/>
  <c r="Z2359" i="3"/>
  <c r="Z2360" i="3"/>
  <c r="Z2361" i="3"/>
  <c r="Z2362" i="3"/>
  <c r="Z2363" i="3"/>
  <c r="Z2365" i="3"/>
  <c r="Z2367" i="3"/>
  <c r="Z2368" i="3"/>
  <c r="Z2369" i="3"/>
  <c r="Z2370" i="3"/>
  <c r="Z2375" i="3"/>
  <c r="Z2376" i="3"/>
  <c r="Z2379" i="3"/>
  <c r="Z2380" i="3"/>
  <c r="Z2381" i="3"/>
  <c r="Z2382" i="3"/>
  <c r="Z2383" i="3"/>
  <c r="Z2384" i="3"/>
  <c r="Z2385" i="3"/>
  <c r="Z2386" i="3"/>
  <c r="Z2387" i="3"/>
  <c r="Z2388" i="3"/>
  <c r="Z2389" i="3"/>
  <c r="Z2391" i="3"/>
  <c r="Z2393" i="3"/>
  <c r="Z2397" i="3"/>
  <c r="Z2400" i="3"/>
  <c r="Z2401" i="3"/>
  <c r="Z2409" i="3"/>
  <c r="Z2411" i="3"/>
  <c r="Z2419" i="3"/>
  <c r="Z2421" i="3"/>
  <c r="Z2422" i="3"/>
  <c r="Z2427" i="3"/>
  <c r="Z2429" i="3"/>
  <c r="Z2432" i="3"/>
  <c r="Z2438" i="3"/>
  <c r="Z2441" i="3"/>
  <c r="Z2442" i="3"/>
  <c r="Z2443" i="3"/>
  <c r="Z2450" i="3"/>
  <c r="Z2451" i="3"/>
  <c r="Z2452" i="3"/>
  <c r="Z2454" i="3"/>
  <c r="Z2455" i="3"/>
  <c r="Z2462" i="3"/>
  <c r="Z2463" i="3"/>
  <c r="Z2468" i="3"/>
  <c r="Z2480" i="3"/>
  <c r="Z2488" i="3"/>
  <c r="Z2490" i="3"/>
  <c r="Z2491" i="3"/>
  <c r="Z2492" i="3"/>
  <c r="Z2497" i="3"/>
  <c r="Z2499" i="3"/>
  <c r="Z2503" i="3"/>
  <c r="Z2505" i="3"/>
  <c r="Z2509" i="3"/>
  <c r="Z2511" i="3"/>
  <c r="Z2512" i="3"/>
  <c r="Z2516" i="3"/>
  <c r="Z3" i="3"/>
  <c r="Z9" i="3"/>
  <c r="Z24" i="3"/>
  <c r="Z39" i="3"/>
  <c r="Z41" i="3"/>
  <c r="Z42" i="3"/>
  <c r="Z43" i="3"/>
  <c r="Z47" i="3"/>
  <c r="Z49" i="3"/>
  <c r="Z52" i="3"/>
  <c r="Z54" i="3"/>
  <c r="Z55" i="3"/>
  <c r="Z56" i="3"/>
  <c r="Z57" i="3"/>
  <c r="Z58" i="3"/>
  <c r="Z59" i="3"/>
  <c r="Z60" i="3"/>
  <c r="Z61" i="3"/>
  <c r="Z62" i="3"/>
  <c r="Z63" i="3"/>
  <c r="Z65" i="3"/>
  <c r="Z66" i="3"/>
  <c r="Z67" i="3"/>
  <c r="Z68" i="3"/>
  <c r="Z69" i="3"/>
  <c r="Z70" i="3"/>
  <c r="Z71" i="3"/>
  <c r="Z77" i="3"/>
  <c r="Z84" i="3"/>
  <c r="Z90" i="3"/>
  <c r="Z91" i="3"/>
  <c r="Z92" i="3"/>
  <c r="Z98" i="3"/>
  <c r="Z99" i="3"/>
  <c r="Z103" i="3"/>
  <c r="Z105" i="3"/>
  <c r="Z107" i="3"/>
  <c r="Z110" i="3"/>
  <c r="Z119" i="3"/>
  <c r="Z121" i="3"/>
  <c r="Z127" i="3"/>
  <c r="Z129" i="3"/>
  <c r="Z132" i="3"/>
  <c r="Z133" i="3"/>
  <c r="Z137" i="3"/>
  <c r="Z152" i="3"/>
  <c r="Z158" i="3"/>
  <c r="Z167" i="3"/>
  <c r="Z168" i="3"/>
  <c r="Z181" i="3"/>
  <c r="Z178" i="3"/>
  <c r="Z187" i="3"/>
  <c r="Z186" i="3"/>
  <c r="Z189" i="3"/>
  <c r="Z196" i="3"/>
  <c r="Z202" i="3"/>
  <c r="Z208" i="3"/>
  <c r="Z218" i="3"/>
  <c r="Z219" i="3"/>
  <c r="Z221" i="3"/>
  <c r="Z225" i="3"/>
  <c r="Z227" i="3"/>
  <c r="Z230" i="3"/>
  <c r="Z229" i="3"/>
  <c r="Z235" i="3"/>
  <c r="Z238" i="3"/>
  <c r="Z241" i="3"/>
  <c r="Z245" i="3"/>
  <c r="Z254" i="3"/>
  <c r="Z256" i="3"/>
  <c r="Z257" i="3"/>
  <c r="Z266" i="3"/>
  <c r="Z276" i="3"/>
  <c r="Z277" i="3"/>
  <c r="Z279" i="3"/>
  <c r="Z289" i="3"/>
  <c r="Z290" i="3"/>
  <c r="Z293" i="3"/>
  <c r="Z292" i="3"/>
  <c r="Z300" i="3"/>
  <c r="Z301" i="3"/>
  <c r="Z302" i="3"/>
  <c r="Z306" i="3"/>
  <c r="Z307" i="3"/>
  <c r="Z308" i="3"/>
  <c r="Z310" i="3"/>
  <c r="Z312" i="3"/>
  <c r="Z317" i="3"/>
  <c r="Z320" i="3"/>
  <c r="Z329" i="3"/>
  <c r="Z331" i="3"/>
  <c r="Z334" i="3"/>
  <c r="Z339" i="3"/>
  <c r="Z344" i="3"/>
  <c r="Z345" i="3"/>
  <c r="Z350" i="3"/>
  <c r="Z351" i="3"/>
  <c r="Z353" i="3"/>
  <c r="Z356" i="3"/>
  <c r="Z358" i="3"/>
  <c r="Z361" i="3"/>
  <c r="Z368" i="3"/>
  <c r="Z146" i="3"/>
  <c r="Z147" i="3"/>
  <c r="Z377" i="3"/>
  <c r="Z378" i="3"/>
  <c r="Z379" i="3"/>
  <c r="Z384" i="3"/>
  <c r="Z391" i="3"/>
  <c r="Z393" i="3"/>
  <c r="Z400" i="3"/>
  <c r="Z399" i="3"/>
  <c r="Z404" i="3"/>
  <c r="Z412" i="3"/>
  <c r="Z413" i="3"/>
  <c r="Z414" i="3"/>
  <c r="Z417" i="3"/>
  <c r="Z421" i="3"/>
  <c r="Z424" i="3"/>
  <c r="Z433" i="3"/>
  <c r="Z435" i="3"/>
  <c r="Z436" i="3"/>
  <c r="Z438" i="3"/>
  <c r="Z442" i="3"/>
  <c r="Z454" i="3"/>
  <c r="Z460" i="3"/>
  <c r="Z464" i="3"/>
  <c r="Z468" i="3"/>
  <c r="Z475" i="3"/>
  <c r="Z476" i="3"/>
  <c r="Z477" i="3"/>
  <c r="Z483" i="3"/>
  <c r="Z487" i="3"/>
  <c r="Z490" i="3"/>
  <c r="Z491" i="3"/>
  <c r="Z494" i="3"/>
  <c r="Z500" i="3"/>
  <c r="Z509" i="3"/>
  <c r="Z511" i="3"/>
  <c r="Z513" i="3"/>
  <c r="Z515" i="3"/>
  <c r="Z518" i="3"/>
  <c r="Z521" i="3"/>
  <c r="Z527" i="3"/>
  <c r="Z535" i="3"/>
  <c r="Z542" i="3"/>
  <c r="Z547" i="3"/>
  <c r="Z545" i="3"/>
  <c r="Z549" i="3"/>
  <c r="Z555" i="3"/>
  <c r="Z556" i="3"/>
  <c r="Z569" i="3"/>
  <c r="Z570" i="3"/>
  <c r="Z596" i="3"/>
  <c r="Z598" i="3"/>
  <c r="Z597" i="3"/>
  <c r="Z600" i="3"/>
  <c r="Z605" i="3"/>
  <c r="Z610" i="3"/>
  <c r="Z620" i="3"/>
  <c r="Z621" i="3"/>
  <c r="Z631" i="3"/>
  <c r="Z629" i="3"/>
  <c r="Z632" i="3"/>
  <c r="Z645" i="3"/>
  <c r="Z647" i="3"/>
  <c r="Z651" i="3"/>
  <c r="Z659" i="3"/>
  <c r="Z660" i="3"/>
  <c r="Z668" i="3"/>
  <c r="Z672" i="3"/>
  <c r="Z685" i="3"/>
  <c r="Z686" i="3"/>
  <c r="Z687" i="3"/>
  <c r="Z697" i="3"/>
  <c r="Z699" i="3"/>
  <c r="Z703" i="3"/>
  <c r="Z704" i="3"/>
  <c r="Z706" i="3"/>
  <c r="Z707" i="3"/>
  <c r="Z708" i="3"/>
  <c r="Z712" i="3"/>
  <c r="Z715" i="3"/>
  <c r="Z718" i="3"/>
  <c r="Z720" i="3"/>
  <c r="Z722" i="3"/>
  <c r="Z724" i="3"/>
  <c r="Z725" i="3"/>
  <c r="Z729" i="3"/>
  <c r="Z734" i="3"/>
  <c r="Z736" i="3"/>
  <c r="Z741" i="3"/>
  <c r="Z744" i="3"/>
  <c r="Z752" i="3"/>
  <c r="Z753" i="3"/>
  <c r="Z757" i="3"/>
  <c r="Z763" i="3"/>
  <c r="Z766" i="3"/>
  <c r="Z768" i="3"/>
  <c r="Z771" i="3"/>
  <c r="Z775" i="3"/>
  <c r="Z783" i="3"/>
  <c r="Z784" i="3"/>
  <c r="Z786" i="3"/>
  <c r="Z785" i="3"/>
  <c r="Z788" i="3"/>
  <c r="Z790" i="3"/>
  <c r="Z793" i="3"/>
  <c r="Z797" i="3"/>
  <c r="Z803" i="3"/>
  <c r="Z807" i="3"/>
  <c r="Z814" i="3"/>
  <c r="Z816" i="3"/>
  <c r="Z820" i="3"/>
  <c r="Z821" i="3"/>
  <c r="Z824" i="3"/>
  <c r="Z829" i="3"/>
  <c r="Z830" i="3"/>
  <c r="Z834" i="3"/>
  <c r="Z833" i="3"/>
  <c r="Z841" i="3"/>
  <c r="Z844" i="3"/>
  <c r="Z846" i="3"/>
  <c r="Z848" i="3"/>
  <c r="Z860" i="3"/>
  <c r="Z865" i="3"/>
  <c r="Z866" i="3"/>
  <c r="Z870" i="3"/>
  <c r="Z871" i="3"/>
  <c r="Z873" i="3"/>
  <c r="Z876" i="3"/>
  <c r="Z885" i="3"/>
  <c r="Z888" i="3"/>
  <c r="Z900" i="3"/>
  <c r="Z904" i="3"/>
  <c r="Z906" i="3"/>
  <c r="Z909" i="3"/>
  <c r="Z910" i="3"/>
  <c r="Z917" i="3"/>
  <c r="Z921" i="3"/>
  <c r="Z922" i="3"/>
  <c r="Z925" i="3"/>
  <c r="Z926" i="3"/>
  <c r="Z930" i="3"/>
  <c r="Z945" i="3"/>
  <c r="Z953" i="3"/>
  <c r="Z954" i="3"/>
  <c r="Z956" i="3"/>
  <c r="Z957" i="3"/>
  <c r="Z959" i="3"/>
  <c r="Z960" i="3"/>
  <c r="Z966" i="3"/>
  <c r="Z967" i="3"/>
  <c r="Z973" i="3"/>
  <c r="Z975" i="3"/>
  <c r="Z977" i="3"/>
  <c r="Z985" i="3"/>
  <c r="Z986" i="3"/>
  <c r="Z995" i="3"/>
  <c r="Z999" i="3"/>
  <c r="Z1004" i="3"/>
  <c r="Z1007" i="3"/>
  <c r="Z1009" i="3"/>
  <c r="Z1018" i="3"/>
  <c r="Z1020" i="3"/>
  <c r="Z1022" i="3"/>
  <c r="Z1027" i="3"/>
  <c r="Z1028" i="3"/>
  <c r="Z1031" i="3"/>
  <c r="Z1047" i="3"/>
  <c r="Z1048" i="3"/>
  <c r="Z1049" i="3"/>
  <c r="Z1050" i="3"/>
  <c r="Z1051" i="3"/>
  <c r="Z1052" i="3"/>
  <c r="Z1053" i="3"/>
  <c r="Z1134" i="3"/>
  <c r="Z1166" i="3"/>
  <c r="Z1167" i="3"/>
  <c r="Z1168" i="3"/>
  <c r="Z1169" i="3"/>
  <c r="Z1170" i="3"/>
  <c r="Z1171" i="3"/>
  <c r="Z1172" i="3"/>
  <c r="Z1173" i="3"/>
  <c r="Z1174" i="3"/>
  <c r="Z1175" i="3"/>
  <c r="Z1176" i="3"/>
  <c r="Z1177" i="3"/>
  <c r="Z1180" i="3"/>
  <c r="Z1183" i="3"/>
  <c r="Z1187" i="3"/>
  <c r="Z1188" i="3"/>
  <c r="Z1189" i="3"/>
  <c r="Z1190" i="3"/>
  <c r="Z1191" i="3"/>
  <c r="Z1192" i="3"/>
  <c r="Z1198" i="3"/>
  <c r="Z1199" i="3"/>
  <c r="Z1200" i="3"/>
  <c r="Z1201" i="3"/>
  <c r="Z1202" i="3"/>
  <c r="Z1203" i="3"/>
  <c r="Z1204" i="3"/>
  <c r="Z1205" i="3"/>
  <c r="Z1206" i="3"/>
  <c r="Z1207" i="3"/>
  <c r="Z1208" i="3"/>
  <c r="Z1209" i="3"/>
  <c r="Z1210" i="3"/>
  <c r="Z1211" i="3"/>
  <c r="Z1212" i="3"/>
  <c r="Z1213" i="3"/>
  <c r="Z1214" i="3"/>
  <c r="Z1215" i="3"/>
  <c r="Z1221" i="3"/>
  <c r="Z1222" i="3"/>
  <c r="Z1223" i="3"/>
  <c r="Z1224" i="3"/>
  <c r="Z1225" i="3"/>
  <c r="Z1226" i="3"/>
  <c r="Z1238" i="3"/>
  <c r="Z1240" i="3"/>
  <c r="Z1243" i="3"/>
  <c r="Z1244" i="3"/>
  <c r="Z1245" i="3"/>
  <c r="Z1246" i="3"/>
  <c r="Z1247" i="3"/>
  <c r="Z1248" i="3"/>
  <c r="Z1250" i="3"/>
  <c r="Z1254" i="3"/>
  <c r="Z1255" i="3"/>
  <c r="Z1256" i="3"/>
  <c r="Z1257" i="3"/>
  <c r="Z1258" i="3"/>
  <c r="Z1259" i="3"/>
  <c r="Z1260" i="3"/>
  <c r="Z1267" i="3"/>
  <c r="Z1270" i="3"/>
  <c r="Z1272" i="3"/>
  <c r="Z1273" i="3"/>
  <c r="Z1274" i="3"/>
  <c r="Z1275" i="3"/>
  <c r="Z1276" i="3"/>
  <c r="Z1277" i="3"/>
  <c r="Z1293" i="3"/>
  <c r="Z1300" i="3"/>
  <c r="Z1303" i="3"/>
  <c r="Z1302" i="3"/>
  <c r="Z1304" i="3"/>
  <c r="Z1321" i="3"/>
  <c r="Z1325" i="3"/>
  <c r="Z1327" i="3"/>
  <c r="Z1330" i="3"/>
  <c r="Z1342" i="3"/>
  <c r="Z1345" i="3"/>
  <c r="Z1349" i="3"/>
  <c r="Z1352" i="3"/>
  <c r="Z1353" i="3"/>
  <c r="Z1367" i="3"/>
  <c r="Z1375" i="3"/>
  <c r="Z1376" i="3"/>
  <c r="Z1377" i="3"/>
  <c r="Z1378" i="3"/>
  <c r="Z1387" i="3"/>
  <c r="Z1388" i="3"/>
  <c r="Z1394" i="3"/>
  <c r="Z1402" i="3"/>
  <c r="Z1411" i="3"/>
  <c r="Z1415" i="3"/>
  <c r="Z1420" i="3"/>
  <c r="Z1421" i="3"/>
  <c r="Z1422" i="3"/>
  <c r="Z1426" i="3"/>
  <c r="Z1427" i="3"/>
  <c r="Z1429" i="3"/>
  <c r="Z1436" i="3"/>
  <c r="Z1438" i="3"/>
  <c r="Z1439" i="3"/>
  <c r="Z1448" i="3"/>
  <c r="Z1456" i="3"/>
  <c r="Z1460" i="3"/>
  <c r="Z1461" i="3"/>
  <c r="Z1469" i="3"/>
  <c r="Z1471" i="3"/>
  <c r="Z1473" i="3"/>
  <c r="Z1474" i="3"/>
  <c r="Z1478" i="3"/>
  <c r="Z1479" i="3"/>
  <c r="Z1480" i="3"/>
  <c r="Z1482" i="3"/>
  <c r="Z1483" i="3"/>
  <c r="Z1488" i="3"/>
  <c r="Z1487" i="3"/>
  <c r="Z1489" i="3"/>
  <c r="Z1500" i="3"/>
  <c r="Z1501" i="3"/>
  <c r="Z1511" i="3"/>
  <c r="Z1541" i="3"/>
  <c r="Z1543" i="3"/>
  <c r="Z1571" i="3"/>
  <c r="Z1577" i="3"/>
  <c r="Z1603" i="3"/>
  <c r="Z1607" i="3"/>
  <c r="Z1608" i="3"/>
  <c r="Z1619" i="3"/>
  <c r="Z1626" i="3"/>
  <c r="Z1627" i="3"/>
  <c r="Z1658" i="3"/>
  <c r="Z1663" i="3"/>
  <c r="Z1665" i="3"/>
  <c r="Z1668" i="3"/>
  <c r="Z1671" i="3"/>
  <c r="Z1673" i="3"/>
  <c r="Z1676" i="3"/>
  <c r="Z1680" i="3"/>
  <c r="Z1682" i="3"/>
  <c r="Z1683" i="3"/>
  <c r="Z1688" i="3"/>
  <c r="Z1690" i="3"/>
  <c r="Z1694" i="3"/>
  <c r="Z1696" i="3"/>
  <c r="Z1699" i="3"/>
  <c r="Z1702" i="3"/>
  <c r="Z1707" i="3"/>
  <c r="Z1708" i="3"/>
  <c r="Z1711" i="3"/>
  <c r="Z1713" i="3"/>
  <c r="Z1717" i="3"/>
  <c r="Z1723" i="3"/>
  <c r="Z1726" i="3"/>
  <c r="Z1727" i="3"/>
  <c r="Z1731" i="3"/>
  <c r="Z1732" i="3"/>
  <c r="Z1734" i="3"/>
  <c r="Z1740" i="3"/>
  <c r="Z1746" i="3"/>
  <c r="Z1749" i="3"/>
  <c r="Z1757" i="3"/>
  <c r="Z1758" i="3"/>
  <c r="Z1763" i="3"/>
  <c r="Z1770" i="3"/>
  <c r="Z1772" i="3"/>
  <c r="Z1774" i="3"/>
  <c r="Z1777" i="3"/>
  <c r="Z1778" i="3"/>
  <c r="Z1779" i="3"/>
  <c r="Z1783" i="3"/>
  <c r="Z1784" i="3"/>
  <c r="Z1787" i="3"/>
  <c r="Z1789" i="3"/>
  <c r="Z1792" i="3"/>
  <c r="Z1794" i="3"/>
  <c r="Z1797" i="3"/>
  <c r="Z1798" i="3"/>
  <c r="Z1806" i="3"/>
  <c r="Z1807" i="3"/>
  <c r="Z1808" i="3"/>
  <c r="Z1813" i="3"/>
  <c r="Z1812" i="3"/>
  <c r="Z1821" i="3"/>
  <c r="Z1827" i="3"/>
  <c r="Z1830" i="3"/>
  <c r="Z1829" i="3"/>
  <c r="Z1839" i="3"/>
  <c r="Z1843" i="3"/>
  <c r="Z1844" i="3"/>
  <c r="Z1845" i="3"/>
  <c r="Z1852" i="3"/>
  <c r="Z1853" i="3"/>
  <c r="Z1857" i="3"/>
  <c r="Z1859" i="3"/>
  <c r="Z1862" i="3"/>
  <c r="Z1864" i="3"/>
  <c r="Z1866" i="3"/>
  <c r="Z1876" i="3"/>
  <c r="Z1879" i="3"/>
  <c r="Z1891" i="3"/>
  <c r="Z1893" i="3"/>
  <c r="Z1899" i="3"/>
  <c r="Z1901" i="3"/>
  <c r="Z1904" i="3"/>
  <c r="Z1905" i="3"/>
  <c r="Z1909" i="3"/>
  <c r="Z1913" i="3"/>
  <c r="Z1914" i="3"/>
  <c r="Z1928" i="3"/>
  <c r="Z1931" i="3"/>
  <c r="Z1934" i="3"/>
  <c r="Z1937" i="3"/>
  <c r="Z1940" i="3"/>
  <c r="Z1943" i="3"/>
  <c r="Z1945" i="3"/>
  <c r="Z1947" i="3"/>
  <c r="Z1953" i="3"/>
  <c r="Z1955" i="3"/>
  <c r="Z1957" i="3"/>
  <c r="Z1964" i="3"/>
  <c r="Z1966" i="3"/>
  <c r="Z1968" i="3"/>
  <c r="Z1973" i="3"/>
  <c r="Z1974" i="3"/>
  <c r="Z1979" i="3"/>
  <c r="Z1986" i="3"/>
  <c r="Z1989" i="3"/>
  <c r="Z1988" i="3"/>
  <c r="Z1993" i="3"/>
  <c r="Z1994" i="3"/>
  <c r="Z1996" i="3"/>
  <c r="Z1998" i="3"/>
  <c r="Z2003" i="3"/>
  <c r="Z2004" i="3"/>
  <c r="Z2009" i="3"/>
  <c r="Z2011" i="3"/>
  <c r="Z2019" i="3"/>
  <c r="Z2023" i="3"/>
  <c r="Z2026" i="3"/>
  <c r="Z2029" i="3"/>
  <c r="Z2033" i="3"/>
  <c r="Z2032" i="3"/>
  <c r="Z2039" i="3"/>
  <c r="Z2041" i="3"/>
  <c r="Z2042" i="3"/>
  <c r="Z2045" i="3"/>
  <c r="Z2046" i="3"/>
  <c r="Z2048" i="3"/>
  <c r="Z2049" i="3"/>
  <c r="Z2050" i="3"/>
  <c r="Z2054" i="3"/>
  <c r="Z2055" i="3"/>
  <c r="Z2057" i="3"/>
  <c r="Z2060" i="3"/>
  <c r="Z2061" i="3"/>
  <c r="Z2064" i="3"/>
  <c r="Z2066" i="3"/>
  <c r="Z2067" i="3"/>
  <c r="Z2071" i="3"/>
  <c r="Z2074" i="3"/>
  <c r="Z2075" i="3"/>
  <c r="Z2076" i="3"/>
  <c r="Z2078" i="3"/>
  <c r="Z2131" i="3"/>
  <c r="Z2133" i="3"/>
  <c r="Z2138" i="3"/>
  <c r="Z2143" i="3"/>
  <c r="Z2144" i="3"/>
  <c r="Z2154" i="3"/>
  <c r="Z2158" i="3"/>
  <c r="Z2159" i="3"/>
  <c r="Z2163" i="3"/>
  <c r="Z2169" i="3"/>
  <c r="Z2172" i="3"/>
  <c r="Z2174" i="3"/>
  <c r="Z2177" i="3"/>
  <c r="Z2179" i="3"/>
  <c r="Z2180" i="3"/>
  <c r="Z2184" i="3"/>
  <c r="Z2190" i="3"/>
  <c r="Z2191" i="3"/>
  <c r="Z2192" i="3"/>
  <c r="Z2200" i="3"/>
  <c r="Z2201" i="3"/>
  <c r="Z2208" i="3"/>
  <c r="Z2222" i="3"/>
  <c r="Z2235" i="3"/>
  <c r="Z2245" i="3"/>
  <c r="Z2261" i="3"/>
  <c r="Z2285" i="3"/>
  <c r="Z2288" i="3"/>
  <c r="Z2306" i="3"/>
  <c r="Z2319" i="3"/>
  <c r="Z2322" i="3"/>
  <c r="Z2325" i="3"/>
  <c r="Z2330" i="3"/>
  <c r="Z2331" i="3"/>
  <c r="Z2333" i="3"/>
  <c r="Z2335" i="3"/>
  <c r="Z2341" i="3"/>
  <c r="Z2345" i="3"/>
  <c r="Z2346" i="3"/>
  <c r="Z2347" i="3"/>
  <c r="Z2350" i="3"/>
  <c r="Z2358" i="3"/>
  <c r="Z2372" i="3"/>
  <c r="Z2373" i="3"/>
  <c r="Z2374" i="3"/>
  <c r="Z2377" i="3"/>
  <c r="Z2402" i="3"/>
  <c r="Z2404" i="3"/>
  <c r="Z2405" i="3"/>
  <c r="Z2408" i="3"/>
  <c r="Z2406" i="3"/>
  <c r="Z2407" i="3"/>
  <c r="Z2414" i="3"/>
  <c r="Z2416" i="3"/>
  <c r="Z2417" i="3"/>
  <c r="Z2423" i="3"/>
  <c r="Z2425" i="3"/>
  <c r="Z2431" i="3"/>
  <c r="Z2434" i="3"/>
  <c r="Z2435" i="3"/>
  <c r="Z2440" i="3"/>
  <c r="Z2439" i="3"/>
  <c r="Z2449" i="3"/>
  <c r="Z2457" i="3"/>
  <c r="Z2460" i="3"/>
  <c r="Z2464" i="3"/>
  <c r="Z2465" i="3"/>
  <c r="Z2474" i="3"/>
  <c r="Z2475" i="3"/>
  <c r="Z2477" i="3"/>
  <c r="Z2485" i="3"/>
  <c r="Z2486" i="3"/>
  <c r="Z2493" i="3"/>
  <c r="Z2502" i="3"/>
  <c r="Z2504" i="3"/>
  <c r="Z2507" i="3"/>
  <c r="Z2513" i="3"/>
  <c r="Z2514" i="3"/>
  <c r="Z2517" i="3"/>
  <c r="Z12" i="3"/>
  <c r="Z14" i="3"/>
  <c r="Z16" i="3"/>
  <c r="Z17" i="3"/>
  <c r="Z20" i="3"/>
  <c r="Z21" i="3"/>
  <c r="Z26" i="3"/>
  <c r="Z27" i="3"/>
  <c r="Z28" i="3"/>
  <c r="Z31" i="3"/>
  <c r="Z35" i="3"/>
  <c r="Z73" i="3"/>
  <c r="Z74" i="3"/>
  <c r="Z75" i="3"/>
  <c r="Z76" i="3"/>
  <c r="Z79" i="3"/>
  <c r="Z82" i="3"/>
  <c r="Z81" i="3"/>
  <c r="Z83" i="3"/>
  <c r="Z85" i="3"/>
  <c r="Z88" i="3"/>
  <c r="Z96" i="3"/>
  <c r="Z97" i="3"/>
  <c r="Z100" i="3"/>
  <c r="Z104" i="3"/>
  <c r="Z106" i="3"/>
  <c r="Z111" i="3"/>
  <c r="Z112" i="3"/>
  <c r="Z113" i="3"/>
  <c r="Z120" i="3"/>
  <c r="Z122" i="3"/>
  <c r="Z126" i="3"/>
  <c r="Z128" i="3"/>
  <c r="Z130" i="3"/>
  <c r="Z138" i="3"/>
  <c r="Z139" i="3"/>
  <c r="Z143" i="3"/>
  <c r="Z144" i="3"/>
  <c r="Z136" i="3"/>
  <c r="Z145" i="3"/>
  <c r="Z148" i="3"/>
  <c r="Z154" i="3"/>
  <c r="Z157" i="3"/>
  <c r="Z161" i="3"/>
  <c r="Z163" i="3"/>
  <c r="Z164" i="3"/>
  <c r="Z171" i="3"/>
  <c r="Z173" i="3"/>
  <c r="Z176" i="3"/>
  <c r="Z180" i="3"/>
  <c r="Z184" i="3"/>
  <c r="Z188" i="3"/>
  <c r="Z185" i="3"/>
  <c r="Z190" i="3"/>
  <c r="Z191" i="3"/>
  <c r="Z192" i="3"/>
  <c r="Z194" i="3"/>
  <c r="Z197" i="3"/>
  <c r="Z198" i="3"/>
  <c r="Z203" i="3"/>
  <c r="Z206" i="3"/>
  <c r="Z207" i="3"/>
  <c r="Z209" i="3"/>
  <c r="Z210" i="3"/>
  <c r="Z214" i="3"/>
  <c r="Z215" i="3"/>
  <c r="Z216" i="3"/>
  <c r="Z223" i="3"/>
  <c r="Z226" i="3"/>
  <c r="Z232" i="3"/>
  <c r="Z228" i="3"/>
  <c r="Z234" i="3"/>
  <c r="Z239" i="3"/>
  <c r="Z244" i="3"/>
  <c r="Z248" i="3"/>
  <c r="Z249" i="3"/>
  <c r="Z252" i="3"/>
  <c r="Z253" i="3"/>
  <c r="Z258" i="3"/>
  <c r="Z259" i="3"/>
  <c r="Z260" i="3"/>
  <c r="Z261" i="3"/>
  <c r="Z263" i="3"/>
  <c r="Z264" i="3"/>
  <c r="Z265" i="3"/>
  <c r="Z271" i="3"/>
  <c r="Z273" i="3"/>
  <c r="Z272" i="3"/>
  <c r="Z275" i="3"/>
  <c r="Z278" i="3"/>
  <c r="Z280" i="3"/>
  <c r="Z283" i="3"/>
  <c r="Z284" i="3"/>
  <c r="Z287" i="3"/>
  <c r="Z298" i="3"/>
  <c r="Z303" i="3"/>
  <c r="Z305" i="3"/>
  <c r="Z311" i="3"/>
  <c r="Z316" i="3"/>
  <c r="Z318" i="3"/>
  <c r="Z323" i="3"/>
  <c r="Z325" i="3"/>
  <c r="Z327" i="3"/>
  <c r="Z328" i="3"/>
  <c r="Z330" i="3"/>
  <c r="Z347" i="3"/>
  <c r="Z354" i="3"/>
  <c r="Z359" i="3"/>
  <c r="Z366" i="3"/>
  <c r="Z370" i="3"/>
  <c r="Z372" i="3"/>
  <c r="Z373" i="3"/>
  <c r="Z380" i="3"/>
  <c r="Z381" i="3"/>
  <c r="Z385" i="3"/>
  <c r="Z386" i="3"/>
  <c r="Z387" i="3"/>
  <c r="Z390" i="3"/>
  <c r="Z394" i="3"/>
  <c r="Z401" i="3"/>
  <c r="Z402" i="3"/>
  <c r="Z408" i="3"/>
  <c r="Z409" i="3"/>
  <c r="Z418" i="3"/>
  <c r="Z419" i="3"/>
  <c r="Z416" i="3"/>
  <c r="Z422" i="3"/>
  <c r="Z423" i="3"/>
  <c r="Z425" i="3"/>
  <c r="Z432" i="3"/>
  <c r="Z439" i="3"/>
  <c r="Z441" i="3"/>
  <c r="Z449" i="3"/>
  <c r="Z451" i="3"/>
  <c r="Z455" i="3"/>
  <c r="Z458" i="3"/>
  <c r="Z465" i="3"/>
  <c r="Z466" i="3"/>
  <c r="Z467" i="3"/>
  <c r="Z471" i="3"/>
  <c r="Z478" i="3"/>
  <c r="Z486" i="3"/>
  <c r="Z489" i="3"/>
  <c r="Z492" i="3"/>
  <c r="Z493" i="3"/>
  <c r="Z495" i="3"/>
  <c r="Z497" i="3"/>
  <c r="Z498" i="3"/>
  <c r="Z499" i="3"/>
  <c r="Z501" i="3"/>
  <c r="Z502" i="3"/>
  <c r="Z504" i="3"/>
  <c r="Z506" i="3"/>
  <c r="Z507" i="3"/>
  <c r="Z510" i="3"/>
  <c r="Z508" i="3"/>
  <c r="Z516" i="3"/>
  <c r="Z519" i="3"/>
  <c r="Z520" i="3"/>
  <c r="Z522" i="3"/>
  <c r="Z525" i="3"/>
  <c r="Z531" i="3"/>
  <c r="Z532" i="3"/>
  <c r="Z533" i="3"/>
  <c r="Z540" i="3"/>
  <c r="Z552" i="3"/>
  <c r="Z553" i="3"/>
  <c r="Z554" i="3"/>
  <c r="Z558" i="3"/>
  <c r="Z559" i="3"/>
  <c r="Z562" i="3"/>
  <c r="Z565" i="3"/>
  <c r="Z567" i="3"/>
  <c r="Z571" i="3"/>
  <c r="Z573" i="3"/>
  <c r="Z576" i="3"/>
  <c r="Z577" i="3"/>
  <c r="Z578" i="3"/>
  <c r="Z583" i="3"/>
  <c r="Z584" i="3"/>
  <c r="Z585" i="3"/>
  <c r="Z586" i="3"/>
  <c r="Z588" i="3"/>
  <c r="Z591" i="3"/>
  <c r="Z595" i="3"/>
  <c r="Z599" i="3"/>
  <c r="Z601" i="3"/>
  <c r="Z602" i="3"/>
  <c r="Z604" i="3"/>
  <c r="Z606" i="3"/>
  <c r="Z607" i="3"/>
  <c r="Z614" i="3"/>
  <c r="Z615" i="3"/>
  <c r="Z616" i="3"/>
  <c r="Z618" i="3"/>
  <c r="Z619" i="3"/>
  <c r="Z623" i="3"/>
  <c r="Z627" i="3"/>
  <c r="Z630" i="3"/>
  <c r="Z628" i="3"/>
  <c r="Z633" i="3"/>
  <c r="Z634" i="3"/>
  <c r="Z636" i="3"/>
  <c r="Z638" i="3"/>
  <c r="Z641" i="3"/>
  <c r="Z644" i="3"/>
  <c r="Z646" i="3"/>
  <c r="Z649" i="3"/>
  <c r="Z655" i="3"/>
  <c r="Z658" i="3"/>
  <c r="Z665" i="3"/>
  <c r="Z666" i="3"/>
  <c r="Z671" i="3"/>
  <c r="Z673" i="3"/>
  <c r="Z676" i="3"/>
  <c r="Z678" i="3"/>
  <c r="Z680" i="3"/>
  <c r="Z681" i="3"/>
  <c r="Z696" i="3"/>
  <c r="Z701" i="3"/>
  <c r="Z709" i="3"/>
  <c r="Z710" i="3"/>
  <c r="Z713" i="3"/>
  <c r="Z714" i="3"/>
  <c r="Z716" i="3"/>
  <c r="Z717" i="3"/>
  <c r="Z719" i="3"/>
  <c r="Z723" i="3"/>
  <c r="Z728" i="3"/>
  <c r="Z737" i="3"/>
  <c r="Z740" i="3"/>
  <c r="Z743" i="3"/>
  <c r="Z747" i="3"/>
  <c r="Z748" i="3"/>
  <c r="Z751" i="3"/>
  <c r="Z754" i="3"/>
  <c r="Z755" i="3"/>
  <c r="Z756" i="3"/>
  <c r="Z758" i="3"/>
  <c r="Z759" i="3"/>
  <c r="Z760" i="3"/>
  <c r="Z761" i="3"/>
  <c r="Z762" i="3"/>
  <c r="Z765" i="3"/>
  <c r="Z767" i="3"/>
  <c r="Z769" i="3"/>
  <c r="Z772" i="3"/>
  <c r="Z777" i="3"/>
  <c r="Z779" i="3"/>
  <c r="Z780" i="3"/>
  <c r="Z781" i="3"/>
  <c r="Z787" i="3"/>
  <c r="Z800" i="3"/>
  <c r="Z801" i="3"/>
  <c r="Z805" i="3"/>
  <c r="Z806" i="3"/>
  <c r="Z809" i="3"/>
  <c r="Z812" i="3"/>
  <c r="Z815" i="3"/>
  <c r="Z819" i="3"/>
  <c r="Z822" i="3"/>
  <c r="Z823" i="3"/>
  <c r="Z827" i="3"/>
  <c r="Z835" i="3"/>
  <c r="Z837" i="3"/>
  <c r="Z842" i="3"/>
  <c r="Z843" i="3"/>
  <c r="Z845" i="3"/>
  <c r="Z850" i="3"/>
  <c r="Z851" i="3"/>
  <c r="Z852" i="3"/>
  <c r="Z855" i="3"/>
  <c r="Z858" i="3"/>
  <c r="Z862" i="3"/>
  <c r="Z867" i="3"/>
  <c r="Z869" i="3"/>
  <c r="Z875" i="3"/>
  <c r="Z877" i="3"/>
  <c r="Z879" i="3"/>
  <c r="Z881" i="3"/>
  <c r="Z882" i="3"/>
  <c r="Z883" i="3"/>
  <c r="Z884" i="3"/>
  <c r="Z886" i="3"/>
  <c r="Z887" i="3"/>
  <c r="Z891" i="3"/>
  <c r="Z895" i="3"/>
  <c r="Z896" i="3"/>
  <c r="Z905" i="3"/>
  <c r="Z908" i="3"/>
  <c r="Z912" i="3"/>
  <c r="Z913" i="3"/>
  <c r="Z914" i="3"/>
  <c r="Z916" i="3"/>
  <c r="Z918" i="3"/>
  <c r="Z919" i="3"/>
  <c r="Z920" i="3"/>
  <c r="Z923" i="3"/>
  <c r="Z927" i="3"/>
  <c r="Z934" i="3"/>
  <c r="Z935" i="3"/>
  <c r="Z936" i="3"/>
  <c r="Z938" i="3"/>
  <c r="Z940" i="3"/>
  <c r="Z942" i="3"/>
  <c r="Z943" i="3"/>
  <c r="Z946" i="3"/>
  <c r="Z948" i="3"/>
  <c r="Z958" i="3"/>
  <c r="Z961" i="3"/>
  <c r="Z962" i="3"/>
  <c r="Z964" i="3"/>
  <c r="Z968" i="3"/>
  <c r="Z971" i="3"/>
  <c r="Z972" i="3"/>
  <c r="Z974" i="3"/>
  <c r="Z980" i="3"/>
  <c r="Z982" i="3"/>
  <c r="Z987" i="3"/>
  <c r="Z988" i="3"/>
  <c r="Z992" i="3"/>
  <c r="Z993" i="3"/>
  <c r="Z994" i="3"/>
  <c r="Z998" i="3"/>
  <c r="Z1001" i="3"/>
  <c r="Z1003" i="3"/>
  <c r="Z1006" i="3"/>
  <c r="Z1012" i="3"/>
  <c r="Z1013" i="3"/>
  <c r="Z1014" i="3"/>
  <c r="Z1019" i="3"/>
  <c r="Z1025" i="3"/>
  <c r="Z1026" i="3"/>
  <c r="Z1032" i="3"/>
  <c r="Z1033" i="3"/>
  <c r="Z1034" i="3"/>
  <c r="Z1035" i="3"/>
  <c r="Z1036" i="3"/>
  <c r="Z1037" i="3"/>
  <c r="Z1038" i="3"/>
  <c r="Z1039" i="3"/>
  <c r="Z1040" i="3"/>
  <c r="Z1041" i="3"/>
  <c r="Z1042" i="3"/>
  <c r="Z1043" i="3"/>
  <c r="Z1044" i="3"/>
  <c r="Z1045" i="3"/>
  <c r="Z1046" i="3"/>
  <c r="Z1054" i="3"/>
  <c r="Z1055" i="3"/>
  <c r="Z1056" i="3"/>
  <c r="Z1057" i="3"/>
  <c r="Z1058" i="3"/>
  <c r="Z1059" i="3"/>
  <c r="Z1060" i="3"/>
  <c r="Z1075" i="3"/>
  <c r="Z1076" i="3"/>
  <c r="Z1077" i="3"/>
  <c r="Z1078" i="3"/>
  <c r="Z1079" i="3"/>
  <c r="Z1080" i="3"/>
  <c r="Z1081" i="3"/>
  <c r="Z1131" i="3"/>
  <c r="Z1132" i="3"/>
  <c r="Z1133" i="3"/>
  <c r="Z1135" i="3"/>
  <c r="Z1136" i="3"/>
  <c r="Z1137" i="3"/>
  <c r="Z1159" i="3"/>
  <c r="Z1160" i="3"/>
  <c r="Z1161" i="3"/>
  <c r="Z1162" i="3"/>
  <c r="Z1163" i="3"/>
  <c r="Z1164" i="3"/>
  <c r="Z1165" i="3"/>
  <c r="Z1227" i="3"/>
  <c r="Z1228" i="3"/>
  <c r="Z1229" i="3"/>
  <c r="Z1230" i="3"/>
  <c r="Z1231" i="3"/>
  <c r="Z1232" i="3"/>
  <c r="Z1233" i="3"/>
  <c r="Z1234" i="3"/>
  <c r="Z1235" i="3"/>
  <c r="Z1236" i="3"/>
  <c r="Z1237" i="3"/>
  <c r="Z1239" i="3"/>
  <c r="Z1241" i="3"/>
  <c r="Z1242" i="3"/>
  <c r="Z1249" i="3"/>
  <c r="Z1251" i="3"/>
  <c r="Z1252" i="3"/>
  <c r="Z1253" i="3"/>
  <c r="Z1266" i="3"/>
  <c r="Z1268" i="3"/>
  <c r="Z1269" i="3"/>
  <c r="Z1271" i="3"/>
  <c r="Z1287" i="3"/>
  <c r="Z1285" i="3"/>
  <c r="Z1288" i="3"/>
  <c r="Z1289" i="3"/>
  <c r="Z1294" i="3"/>
  <c r="Z1295" i="3"/>
  <c r="Z1301" i="3"/>
  <c r="Z1305" i="3"/>
  <c r="Z1306" i="3"/>
  <c r="Z1307" i="3"/>
  <c r="Z1309" i="3"/>
  <c r="Z1313" i="3"/>
  <c r="Z1314" i="3"/>
  <c r="Z1319" i="3"/>
  <c r="Z1323" i="3"/>
  <c r="Z1320" i="3"/>
  <c r="Z1324" i="3"/>
  <c r="Z1326" i="3"/>
  <c r="Z1332" i="3"/>
  <c r="Z1334" i="3"/>
  <c r="Z1335" i="3"/>
  <c r="Z1336" i="3"/>
  <c r="Z1337" i="3"/>
  <c r="Z1338" i="3"/>
  <c r="Z1339" i="3"/>
  <c r="Z1280" i="3"/>
  <c r="Z1278" i="3"/>
  <c r="Z1282" i="3"/>
  <c r="Z1348" i="3"/>
  <c r="Z1357" i="3"/>
  <c r="Z1362" i="3"/>
  <c r="Z1363" i="3"/>
  <c r="Z1368" i="3"/>
  <c r="Z1369" i="3"/>
  <c r="Z1370" i="3"/>
  <c r="Z1371" i="3"/>
  <c r="Z1372" i="3"/>
  <c r="Z1373" i="3"/>
  <c r="Z1379" i="3"/>
  <c r="Z1383" i="3"/>
  <c r="Z1386" i="3"/>
  <c r="Z1390" i="3"/>
  <c r="Z1391" i="3"/>
  <c r="Z1393" i="3"/>
  <c r="Z1396" i="3"/>
  <c r="Z1400" i="3"/>
  <c r="Z1405" i="3"/>
  <c r="Z1406" i="3"/>
  <c r="Z1407" i="3"/>
  <c r="Z1408" i="3"/>
  <c r="Z1413" i="3"/>
  <c r="Z1410" i="3"/>
  <c r="Z1419" i="3"/>
  <c r="Z1423" i="3"/>
  <c r="Z1424" i="3"/>
  <c r="Z1428" i="3"/>
  <c r="Z1449" i="3"/>
  <c r="Z1450" i="3"/>
  <c r="Z1455" i="3"/>
  <c r="Z1454" i="3"/>
  <c r="Z1457" i="3"/>
  <c r="Z1458" i="3"/>
  <c r="Z1463" i="3"/>
  <c r="Z1464" i="3"/>
  <c r="Z1467" i="3"/>
  <c r="Z1470" i="3"/>
  <c r="Z1472" i="3"/>
  <c r="Z1475" i="3"/>
  <c r="Z1477" i="3"/>
  <c r="Z1481" i="3"/>
  <c r="Z1493" i="3"/>
  <c r="Z1494" i="3"/>
  <c r="Z1496" i="3"/>
  <c r="Z1502" i="3"/>
  <c r="Z1512" i="3"/>
  <c r="Z1532" i="3"/>
  <c r="Z1534" i="3"/>
  <c r="Z1536" i="3"/>
  <c r="Z1538" i="3"/>
  <c r="Z1540" i="3"/>
  <c r="Z1544" i="3"/>
  <c r="Z1563" i="3"/>
  <c r="Z1567" i="3"/>
  <c r="Z1568" i="3"/>
  <c r="Z1572" i="3"/>
  <c r="Z1573" i="3"/>
  <c r="Z1576" i="3"/>
  <c r="Z1598" i="3"/>
  <c r="Z1599" i="3"/>
  <c r="Z1600" i="3"/>
  <c r="Z1604" i="3"/>
  <c r="Z1606" i="3"/>
  <c r="Z1613" i="3"/>
  <c r="Z1623" i="3"/>
  <c r="Z1625" i="3"/>
  <c r="Z1648" i="3"/>
  <c r="Z1654" i="3"/>
  <c r="Z1655" i="3"/>
  <c r="Z1656" i="3"/>
  <c r="Z1659" i="3"/>
  <c r="Z1660" i="3"/>
  <c r="Z1670" i="3"/>
  <c r="Z1675" i="3"/>
  <c r="Z1678" i="3"/>
  <c r="Z1684" i="3"/>
  <c r="Z1686" i="3"/>
  <c r="Z1689" i="3"/>
  <c r="Z1691" i="3"/>
  <c r="Z1693" i="3"/>
  <c r="Z1695" i="3"/>
  <c r="Z1698" i="3"/>
  <c r="Z1705" i="3"/>
  <c r="Z1703" i="3"/>
  <c r="Z1710" i="3"/>
  <c r="Z1715" i="3"/>
  <c r="Z1716" i="3"/>
  <c r="Z1719" i="3"/>
  <c r="Z1720" i="3"/>
  <c r="Z1728" i="3"/>
  <c r="Z1730" i="3"/>
  <c r="Z1736" i="3"/>
  <c r="Z1738" i="3"/>
  <c r="Z1741" i="3"/>
  <c r="Z1742" i="3"/>
  <c r="Z1745" i="3"/>
  <c r="Z1751" i="3"/>
  <c r="Z1752" i="3"/>
  <c r="Z1753" i="3"/>
  <c r="Z1755" i="3"/>
  <c r="Z1760" i="3"/>
  <c r="Z1768" i="3"/>
  <c r="Z1773" i="3"/>
  <c r="Z1775" i="3"/>
  <c r="Z1782" i="3"/>
  <c r="Z1785" i="3"/>
  <c r="Z1786" i="3"/>
  <c r="Z1790" i="3"/>
  <c r="Z1803" i="3"/>
  <c r="Z1805" i="3"/>
  <c r="Z1809" i="3"/>
  <c r="Z1817" i="3"/>
  <c r="Z1819" i="3"/>
  <c r="Z1822" i="3"/>
  <c r="Z1825" i="3"/>
  <c r="Z1834" i="3"/>
  <c r="Z1842" i="3"/>
  <c r="Z1846" i="3"/>
  <c r="Z1849" i="3"/>
  <c r="Z1855" i="3"/>
  <c r="Z1856" i="3"/>
  <c r="Z1860" i="3"/>
  <c r="Z1863" i="3"/>
  <c r="Z1869" i="3"/>
  <c r="Z1870" i="3"/>
  <c r="Z1873" i="3"/>
  <c r="Z1874" i="3"/>
  <c r="Z1880" i="3"/>
  <c r="Z1884" i="3"/>
  <c r="Z1885" i="3"/>
  <c r="Z1890" i="3"/>
  <c r="Z1895" i="3"/>
  <c r="Z1896" i="3"/>
  <c r="Z1897" i="3"/>
  <c r="Z1898" i="3"/>
  <c r="Z1908" i="3"/>
  <c r="Z1910" i="3"/>
  <c r="Z1916" i="3"/>
  <c r="Z1919" i="3"/>
  <c r="Z1924" i="3"/>
  <c r="Z1926" i="3"/>
  <c r="Z1930" i="3"/>
  <c r="Z1933" i="3"/>
  <c r="Z1942" i="3"/>
  <c r="Z1949" i="3"/>
  <c r="Z1950" i="3"/>
  <c r="Z1956" i="3"/>
  <c r="Z1959" i="3"/>
  <c r="Z1963" i="3"/>
  <c r="Z1967" i="3"/>
  <c r="Z1970" i="3"/>
  <c r="Z1981" i="3"/>
  <c r="Z1982" i="3"/>
  <c r="Z1984" i="3"/>
  <c r="Z1990" i="3"/>
  <c r="Z1992" i="3"/>
  <c r="Z2006" i="3"/>
  <c r="Z2012" i="3"/>
  <c r="Z2013" i="3"/>
  <c r="Z2021" i="3"/>
  <c r="Z2022" i="3"/>
  <c r="Z2024" i="3"/>
  <c r="Z2025" i="3"/>
  <c r="Z2044" i="3"/>
  <c r="Z2047" i="3"/>
  <c r="Z2051" i="3"/>
  <c r="Z2052" i="3"/>
  <c r="Z2056" i="3"/>
  <c r="Z2058" i="3"/>
  <c r="Z2062" i="3"/>
  <c r="Z2063" i="3"/>
  <c r="Z2077" i="3"/>
  <c r="Z2130" i="3"/>
  <c r="Z2139" i="3"/>
  <c r="Z2141" i="3"/>
  <c r="Z2142" i="3"/>
  <c r="Z2149" i="3"/>
  <c r="Z2152" i="3"/>
  <c r="Z2157" i="3"/>
  <c r="Z2160" i="3"/>
  <c r="Z2164" i="3"/>
  <c r="Z2170" i="3"/>
  <c r="Z2181" i="3"/>
  <c r="Z2182" i="3"/>
  <c r="Z2185" i="3"/>
  <c r="Z2186" i="3"/>
  <c r="Z2193" i="3"/>
  <c r="Z2194" i="3"/>
  <c r="Z2198" i="3"/>
  <c r="Z2223" i="3"/>
  <c r="Z2225" i="3"/>
  <c r="Z2236" i="3"/>
  <c r="Z2246" i="3"/>
  <c r="Z2248" i="3"/>
  <c r="Z2259" i="3"/>
  <c r="Z2263" i="3"/>
  <c r="Z2264" i="3"/>
  <c r="Z2271" i="3"/>
  <c r="Z2273" i="3"/>
  <c r="Z2274" i="3"/>
  <c r="Z2275" i="3"/>
  <c r="Z2276" i="3"/>
  <c r="Z2277" i="3"/>
  <c r="Z2279" i="3"/>
  <c r="Z2280" i="3"/>
  <c r="Z2281" i="3"/>
  <c r="Z2284" i="3"/>
  <c r="Z2292" i="3"/>
  <c r="Z2293" i="3"/>
  <c r="Z2297" i="3"/>
  <c r="Z2299" i="3"/>
  <c r="Z2302" i="3"/>
  <c r="Z2307" i="3"/>
  <c r="Z2308" i="3"/>
  <c r="Z2315" i="3"/>
  <c r="Z2316" i="3"/>
  <c r="Z2317" i="3"/>
  <c r="Z2320" i="3"/>
  <c r="Z2324" i="3"/>
  <c r="Z2336" i="3"/>
  <c r="Z2338" i="3"/>
  <c r="Z2351" i="3"/>
  <c r="Z2357" i="3"/>
  <c r="Z2364" i="3"/>
  <c r="Z2366" i="3"/>
  <c r="Z2371" i="3"/>
  <c r="Z2378" i="3"/>
  <c r="Z2390" i="3"/>
  <c r="Z2392" i="3"/>
  <c r="Z2394" i="3"/>
  <c r="Z2395" i="3"/>
  <c r="Z2396" i="3"/>
  <c r="Z2398" i="3"/>
  <c r="Z2399" i="3"/>
  <c r="Z2403" i="3"/>
  <c r="Z2410" i="3"/>
  <c r="Z2412" i="3"/>
  <c r="Z2415" i="3"/>
  <c r="Z2418" i="3"/>
  <c r="Z2426" i="3"/>
  <c r="Z2428" i="3"/>
  <c r="Z2424" i="3"/>
  <c r="Z2430" i="3"/>
  <c r="Z2433" i="3"/>
  <c r="Z2436" i="3"/>
  <c r="Z2445" i="3"/>
  <c r="Z2446" i="3"/>
  <c r="Z2447" i="3"/>
  <c r="Z2458" i="3"/>
  <c r="Z2461" i="3"/>
  <c r="Z2466" i="3"/>
  <c r="Z2469" i="3"/>
  <c r="Z2470" i="3"/>
  <c r="Z2471" i="3"/>
  <c r="Z2472" i="3"/>
  <c r="Z2481" i="3"/>
  <c r="Z2484" i="3"/>
  <c r="Z2489" i="3"/>
  <c r="Z2487" i="3"/>
  <c r="Z2494" i="3"/>
  <c r="Z2496" i="3"/>
  <c r="Z2498" i="3"/>
  <c r="Z2501" i="3"/>
  <c r="Z2506" i="3"/>
  <c r="Z2510" i="3"/>
  <c r="Z2508" i="3"/>
  <c r="Z2515" i="3"/>
  <c r="Z2518" i="3"/>
  <c r="Z2520" i="3"/>
  <c r="Z13" i="3"/>
  <c r="Z15" i="3"/>
  <c r="Z18" i="3"/>
  <c r="Z19" i="3"/>
  <c r="Z23" i="3"/>
  <c r="Z29" i="3"/>
  <c r="Z30" i="3"/>
  <c r="Z37" i="3"/>
  <c r="Z45" i="3"/>
  <c r="Z48" i="3"/>
  <c r="Z51" i="3"/>
  <c r="Z64" i="3"/>
  <c r="Z72" i="3"/>
  <c r="Z80" i="3"/>
  <c r="Z86" i="3"/>
  <c r="Z87" i="3"/>
  <c r="Z93" i="3"/>
  <c r="Z102" i="3"/>
  <c r="Z108" i="3"/>
  <c r="Z109" i="3"/>
  <c r="Z114" i="3"/>
  <c r="Z115" i="3"/>
  <c r="Z116" i="3"/>
  <c r="Z117" i="3"/>
  <c r="Z118" i="3"/>
  <c r="Z131" i="3"/>
  <c r="Z159" i="3"/>
  <c r="Z165" i="3"/>
  <c r="Z169" i="3"/>
  <c r="Z170" i="3"/>
  <c r="Z174" i="3"/>
  <c r="Z175" i="3"/>
  <c r="Z177" i="3"/>
  <c r="Z199" i="3"/>
  <c r="Z200" i="3"/>
  <c r="Z195" i="3"/>
  <c r="Z201" i="3"/>
  <c r="Z204" i="3"/>
  <c r="Z212" i="3"/>
  <c r="Z217" i="3"/>
  <c r="Z222" i="3"/>
  <c r="Z224" i="3"/>
  <c r="Z237" i="3"/>
  <c r="Z247" i="3"/>
  <c r="Z250" i="3"/>
  <c r="Z246" i="3"/>
  <c r="Z262" i="3"/>
  <c r="Z267" i="3"/>
  <c r="Z268" i="3"/>
  <c r="Z270" i="3"/>
  <c r="Z281" i="3"/>
  <c r="Z282" i="3"/>
  <c r="Z294" i="3"/>
  <c r="Z304" i="3"/>
  <c r="Z332" i="3"/>
  <c r="Z333" i="3"/>
  <c r="Z342" i="3"/>
  <c r="Z352" i="3"/>
  <c r="Z355" i="3"/>
  <c r="Z363" i="3"/>
  <c r="Z369" i="3"/>
  <c r="Z371" i="3"/>
  <c r="Z367" i="3"/>
  <c r="Z374" i="3"/>
  <c r="Z375" i="3"/>
  <c r="Z388" i="3"/>
  <c r="Z389" i="3"/>
  <c r="Z403" i="3"/>
  <c r="Z427" i="3"/>
  <c r="Z429" i="3"/>
  <c r="Z430" i="3"/>
  <c r="Z444" i="3"/>
  <c r="Z448" i="3"/>
  <c r="Z452" i="3"/>
  <c r="Z453" i="3"/>
  <c r="Z456" i="3"/>
  <c r="Z457" i="3"/>
  <c r="Z459" i="3"/>
  <c r="Z461" i="3"/>
  <c r="Z462" i="3"/>
  <c r="Z463" i="3"/>
  <c r="Z469" i="3"/>
  <c r="Z470" i="3"/>
  <c r="Z472" i="3"/>
  <c r="Z474" i="3"/>
  <c r="Z480" i="3"/>
  <c r="Z482" i="3"/>
  <c r="Z496" i="3"/>
  <c r="Z505" i="3"/>
  <c r="Z512" i="3"/>
  <c r="Z526" i="3"/>
  <c r="Z534" i="3"/>
  <c r="Z536" i="3"/>
  <c r="Z101" i="3"/>
  <c r="Z543" i="3"/>
  <c r="Z557" i="3"/>
  <c r="Z560" i="3"/>
  <c r="Z561" i="3"/>
  <c r="Z563" i="3"/>
  <c r="Z574" i="3"/>
  <c r="Z575" i="3"/>
  <c r="Z581" i="3"/>
  <c r="Z582" i="3"/>
  <c r="Z589" i="3"/>
  <c r="Z590" i="3"/>
  <c r="Z611" i="3"/>
  <c r="Z612" i="3"/>
  <c r="Z617" i="3"/>
  <c r="Z639" i="3"/>
  <c r="Z640" i="3"/>
  <c r="Z643" i="3"/>
  <c r="Z650" i="3"/>
  <c r="Z654" i="3"/>
  <c r="Z656" i="3"/>
  <c r="Z657" i="3"/>
  <c r="Z684" i="3"/>
  <c r="Z688" i="3"/>
  <c r="Z689" i="3"/>
  <c r="Z690" i="3"/>
  <c r="Z691" i="3"/>
  <c r="Z693" i="3"/>
  <c r="Z695" i="3"/>
  <c r="Z700" i="3"/>
  <c r="Z721" i="3"/>
  <c r="Z726" i="3"/>
  <c r="Z727" i="3"/>
  <c r="Z732" i="3"/>
  <c r="Z735" i="3"/>
  <c r="Z733" i="3"/>
  <c r="Z738" i="3"/>
  <c r="Z742" i="3"/>
  <c r="Z745" i="3"/>
  <c r="Z746" i="3"/>
  <c r="Z750" i="3"/>
  <c r="Z764" i="3"/>
  <c r="Z789" i="3"/>
  <c r="Z798" i="3"/>
  <c r="Z804" i="3"/>
  <c r="Z802" i="3"/>
  <c r="Z810" i="3"/>
  <c r="Z811" i="3"/>
  <c r="Z825" i="3"/>
  <c r="Z836" i="3"/>
  <c r="Z838" i="3"/>
  <c r="Z847" i="3"/>
  <c r="Z849" i="3"/>
  <c r="Z853" i="3"/>
  <c r="Z854" i="3"/>
  <c r="Z874" i="3"/>
  <c r="Z878" i="3"/>
  <c r="Z924" i="3"/>
  <c r="Z944" i="3"/>
  <c r="Z947" i="3"/>
  <c r="Z949" i="3"/>
  <c r="Z950" i="3"/>
  <c r="Z951" i="3"/>
  <c r="Z952" i="3"/>
  <c r="Z965" i="3"/>
  <c r="Z969" i="3"/>
  <c r="Z978" i="3"/>
  <c r="Z976" i="3"/>
  <c r="Z979" i="3"/>
  <c r="Z981" i="3"/>
  <c r="Z983" i="3"/>
  <c r="Z984" i="3"/>
  <c r="Z989" i="3"/>
  <c r="Z990" i="3"/>
  <c r="Z1002" i="3"/>
  <c r="Z1005" i="3"/>
  <c r="Z1021" i="3"/>
  <c r="Z1023" i="3"/>
  <c r="Z1029" i="3"/>
  <c r="Z1179" i="3"/>
  <c r="Z1181" i="3"/>
  <c r="Z1182" i="3"/>
  <c r="Z1184" i="3"/>
  <c r="Z1185" i="3"/>
  <c r="Z1186" i="3"/>
  <c r="Z1286" i="3"/>
  <c r="Z1284" i="3"/>
  <c r="Z1290" i="3"/>
  <c r="Z1291" i="3"/>
  <c r="Z1292" i="3"/>
  <c r="Z1297" i="3"/>
  <c r="Z1312" i="3"/>
  <c r="Z1311" i="3"/>
  <c r="Z1316" i="3"/>
  <c r="Z1329" i="3"/>
  <c r="Z1331" i="3"/>
  <c r="Z1279" i="3"/>
  <c r="Z1281" i="3"/>
  <c r="Z1340" i="3"/>
  <c r="Z1341" i="3"/>
  <c r="Z1343" i="3"/>
  <c r="Z1344" i="3"/>
  <c r="Z1346" i="3"/>
  <c r="Z1347" i="3"/>
  <c r="Z1358" i="3"/>
  <c r="Z1356" i="3"/>
  <c r="Z1359" i="3"/>
  <c r="Z1364" i="3"/>
  <c r="Z1365" i="3"/>
  <c r="Z1366" i="3"/>
  <c r="Z1380" i="3"/>
  <c r="Z1381" i="3"/>
  <c r="Z1382" i="3"/>
  <c r="Z1384" i="3"/>
  <c r="Z1385" i="3"/>
  <c r="Z1389" i="3"/>
  <c r="Z1392" i="3"/>
  <c r="Z1395" i="3"/>
  <c r="Z1399" i="3"/>
  <c r="Z1404" i="3"/>
  <c r="Z1416" i="3"/>
  <c r="Z1431" i="3"/>
  <c r="Z1435" i="3"/>
  <c r="Z1440" i="3"/>
  <c r="Z1441" i="3"/>
  <c r="Z1442" i="3"/>
  <c r="Z1444" i="3"/>
  <c r="Z1445" i="3"/>
  <c r="Z1446" i="3"/>
  <c r="Z1447" i="3"/>
  <c r="Z1451" i="3"/>
  <c r="Z1452" i="3"/>
  <c r="Z1462" i="3"/>
  <c r="Z1466" i="3"/>
  <c r="Z1468" i="3"/>
  <c r="Z1476" i="3"/>
  <c r="Z1484" i="3"/>
  <c r="Z1490" i="3"/>
  <c r="Z1492" i="3"/>
  <c r="Z1503" i="3"/>
  <c r="Z1504" i="3"/>
  <c r="Z1505" i="3"/>
  <c r="Z1507" i="3"/>
  <c r="Z1508" i="3"/>
  <c r="Z1509" i="3"/>
  <c r="Z1513" i="3"/>
  <c r="Z1542" i="3"/>
  <c r="Z1575" i="3"/>
  <c r="Z1609" i="3"/>
  <c r="Z1621" i="3"/>
  <c r="Z1630" i="3"/>
  <c r="Z1631" i="3"/>
  <c r="Z1662" i="3"/>
  <c r="Z1667" i="3"/>
  <c r="Z1685" i="3"/>
  <c r="Z1714" i="3"/>
  <c r="Z1729" i="3"/>
  <c r="Z1735" i="3"/>
  <c r="Z1737" i="3"/>
  <c r="Z1744" i="3"/>
  <c r="Z1747" i="3"/>
  <c r="Z1748" i="3"/>
  <c r="Z1750" i="3"/>
  <c r="Z1754" i="3"/>
  <c r="Z1776" i="3"/>
  <c r="Z1791" i="3"/>
  <c r="Z1828" i="3"/>
  <c r="Z1832" i="3"/>
  <c r="Z1833" i="3"/>
  <c r="Z1836" i="3"/>
  <c r="Z1837" i="3"/>
  <c r="Z1840" i="3"/>
  <c r="Z1838" i="3"/>
  <c r="Z1841" i="3"/>
  <c r="Z1847" i="3"/>
  <c r="Z1867" i="3"/>
  <c r="Z1868" i="3"/>
  <c r="Z1883" i="3"/>
  <c r="Z1889" i="3"/>
  <c r="Z1907" i="3"/>
  <c r="Z1912" i="3"/>
  <c r="Z1918" i="3"/>
  <c r="Z1920" i="3"/>
  <c r="Z1922" i="3"/>
  <c r="Z1923" i="3"/>
  <c r="Z1927" i="3"/>
  <c r="Z1929" i="3"/>
  <c r="Z1958" i="3"/>
  <c r="Z1980" i="3"/>
  <c r="Z1987" i="3"/>
  <c r="Z1991" i="3"/>
  <c r="Z2008" i="3"/>
  <c r="Z2014" i="3"/>
  <c r="Z2015" i="3"/>
  <c r="Z2016" i="3"/>
  <c r="Z2031" i="3"/>
  <c r="Z2036" i="3"/>
  <c r="Z2037" i="3"/>
  <c r="Z2038" i="3"/>
  <c r="Z2040" i="3"/>
  <c r="Z2043" i="3"/>
  <c r="Z2053" i="3"/>
  <c r="Z2059" i="3"/>
  <c r="Z2069" i="3"/>
  <c r="Z2070" i="3"/>
  <c r="Z2072" i="3"/>
  <c r="Z2079" i="3"/>
  <c r="Z2136" i="3"/>
  <c r="Z2148" i="3"/>
  <c r="Z2156" i="3"/>
  <c r="Z2161" i="3"/>
  <c r="Z2188" i="3"/>
  <c r="Z2189" i="3"/>
  <c r="Z2195" i="3"/>
  <c r="Z2196" i="3"/>
  <c r="Z2258" i="3"/>
  <c r="Z2420" i="3"/>
  <c r="Z2437" i="3"/>
  <c r="Z2444" i="3"/>
  <c r="Z2453" i="3"/>
  <c r="Z2456" i="3"/>
  <c r="Z2459" i="3"/>
  <c r="Z2467" i="3"/>
  <c r="Z2476" i="3"/>
  <c r="Z2478" i="3"/>
  <c r="Z2479" i="3"/>
  <c r="Z2482" i="3"/>
  <c r="Z2483" i="3"/>
  <c r="Z2495" i="3"/>
  <c r="Z2500" i="3"/>
  <c r="Z2519" i="3"/>
  <c r="Z36" i="3"/>
  <c r="Z38" i="3"/>
  <c r="Z40" i="3"/>
  <c r="Z44" i="3"/>
  <c r="Z46" i="3"/>
  <c r="Z50" i="3"/>
  <c r="Z53" i="3"/>
  <c r="Z134" i="3"/>
  <c r="Z135" i="3"/>
  <c r="Z150" i="3"/>
  <c r="Z297" i="3"/>
  <c r="Z309" i="3"/>
  <c r="Z324" i="3"/>
  <c r="Z335" i="3"/>
  <c r="Z443" i="3"/>
  <c r="Z481" i="3"/>
  <c r="Z550" i="3"/>
  <c r="Z679" i="3"/>
  <c r="Z915" i="3"/>
  <c r="Z1000" i="3"/>
  <c r="Z1178" i="3"/>
  <c r="Z1361" i="3"/>
  <c r="Z1414" i="3"/>
  <c r="Z1510" i="3"/>
  <c r="Z1570" i="3"/>
  <c r="Z1672" i="3"/>
  <c r="Z1733" i="3"/>
  <c r="Z1771" i="3"/>
  <c r="Z1799" i="3"/>
  <c r="Z1835" i="3"/>
  <c r="Z1886" i="3"/>
  <c r="Z1961" i="3"/>
  <c r="Z2000" i="3"/>
  <c r="Z2065" i="3"/>
  <c r="Z2197" i="3"/>
  <c r="Z2257" i="3"/>
  <c r="Z2413" i="3"/>
  <c r="Z2448" i="3"/>
  <c r="Z2473" i="3"/>
</calcChain>
</file>

<file path=xl/comments1.xml><?xml version="1.0" encoding="utf-8"?>
<comments xmlns="http://schemas.openxmlformats.org/spreadsheetml/2006/main">
  <authors>
    <author>v330886</author>
  </authors>
  <commentList>
    <comment ref="V1" authorId="0">
      <text>
        <r>
          <rPr>
            <b/>
            <sz val="8"/>
            <color indexed="81"/>
            <rFont val="Tahoma"/>
            <family val="2"/>
          </rPr>
          <t>v330886:</t>
        </r>
        <r>
          <rPr>
            <sz val="8"/>
            <color indexed="81"/>
            <rFont val="Tahoma"/>
            <family val="2"/>
          </rPr>
          <t xml:space="preserve">
Hero/Villian</t>
        </r>
      </text>
    </comment>
  </commentList>
</comments>
</file>

<file path=xl/sharedStrings.xml><?xml version="1.0" encoding="utf-8"?>
<sst xmlns="http://schemas.openxmlformats.org/spreadsheetml/2006/main" count="27044" uniqueCount="6337">
  <si>
    <t>Assault on Onslaught #7</t>
  </si>
  <si>
    <t>OnSlaught Expansion</t>
  </si>
  <si>
    <t>Assault on Onslaught: Do or Die</t>
  </si>
  <si>
    <t>Assault on Onslaught: Fighting Spirit Lives</t>
  </si>
  <si>
    <t>Assault on Onslaught: Helping Hands</t>
  </si>
  <si>
    <t>Assault on Onslaught: On The Move</t>
  </si>
  <si>
    <t>Assault on Onslaught: Spy Discovered</t>
  </si>
  <si>
    <t>Dark Phoenix Sage #1</t>
  </si>
  <si>
    <t>Dark Phoenix Sage #2</t>
  </si>
  <si>
    <t>Dark Phoenix Sage #3</t>
  </si>
  <si>
    <t>Dark Phoenix Sage #4</t>
  </si>
  <si>
    <t>Dark Phoenix Sage #5</t>
  </si>
  <si>
    <t>Dark Phoenix Sage #6</t>
  </si>
  <si>
    <t>Dark Phoenix Sage #7</t>
  </si>
  <si>
    <t>The Crossing #1</t>
  </si>
  <si>
    <t>The Crossing #2</t>
  </si>
  <si>
    <t>The Crossing #3</t>
  </si>
  <si>
    <t>The Crossing #4</t>
  </si>
  <si>
    <t>The Crossing #5</t>
  </si>
  <si>
    <t>The Crossing #6</t>
  </si>
  <si>
    <t>The Crossing #7</t>
  </si>
  <si>
    <t>Age of Apocalypse: Infinite Army Scatters</t>
  </si>
  <si>
    <t>Age of Apocalypse: Martyr for the Cause</t>
  </si>
  <si>
    <t>Age of Apocalypse: Mutant Rebels Held Captive</t>
  </si>
  <si>
    <t>Age of Apocalypse: Rebel forces Regroup</t>
  </si>
  <si>
    <t>Age of Apocalypse: Strategy Destroyed</t>
  </si>
  <si>
    <t>Annihilation Affair: Chaos at Gamma Base</t>
  </si>
  <si>
    <t>Annihilation Affair: Heroic Standoff</t>
  </si>
  <si>
    <t>Annihilation Affair: Hostage Crisis</t>
  </si>
  <si>
    <t>Annihilation Affair: Sabotage</t>
  </si>
  <si>
    <t>Annihilation Affair: Special Delivery</t>
  </si>
  <si>
    <t>Dark Phoenix Saga: Battle on the Moon</t>
  </si>
  <si>
    <t>Dark Phoenix Saga: Hellfire Club Attacked</t>
  </si>
  <si>
    <t>Dark Phoenix Saga: New Lease on Life</t>
  </si>
  <si>
    <t>Dark Phoenix Saga: Phoenix Rises from Ashes</t>
  </si>
  <si>
    <t>Strength of Hercules</t>
  </si>
  <si>
    <t>Flash</t>
  </si>
  <si>
    <t>Mind Over Matter</t>
  </si>
  <si>
    <t>Smash Object</t>
  </si>
  <si>
    <t>Riot Gear</t>
  </si>
  <si>
    <t>Wide Beam</t>
  </si>
  <si>
    <t>Agility</t>
  </si>
  <si>
    <t>Alertness</t>
  </si>
  <si>
    <t>Hypersenses</t>
  </si>
  <si>
    <t>Man Without Fear</t>
  </si>
  <si>
    <t>Desaad</t>
  </si>
  <si>
    <t>Kalibak</t>
  </si>
  <si>
    <t>Disco Diva</t>
  </si>
  <si>
    <t>Longshot Love</t>
  </si>
  <si>
    <t>Roller Queen</t>
  </si>
  <si>
    <t>Bushwack</t>
  </si>
  <si>
    <t>Super Spy</t>
  </si>
  <si>
    <t>Gamma Muscle</t>
  </si>
  <si>
    <t>Power Punch</t>
  </si>
  <si>
    <t>Double Down</t>
  </si>
  <si>
    <t>Lady Luck</t>
  </si>
  <si>
    <t>Team 7</t>
  </si>
  <si>
    <t>Government Trooper</t>
  </si>
  <si>
    <t>Computer Tracking</t>
  </si>
  <si>
    <t>Curse</t>
  </si>
  <si>
    <t>Techno-Life</t>
  </si>
  <si>
    <t>Wrist Rockets</t>
  </si>
  <si>
    <t>Religious Zeal</t>
  </si>
  <si>
    <t>Fairchild</t>
  </si>
  <si>
    <t>Gen-Active</t>
  </si>
  <si>
    <t>Pure Muscle</t>
  </si>
  <si>
    <t>Level-Headed Leader</t>
  </si>
  <si>
    <t>Fist Full of Danger</t>
  </si>
  <si>
    <t>Grifter</t>
  </si>
  <si>
    <t>Wildcat</t>
  </si>
  <si>
    <t>CODA Training</t>
  </si>
  <si>
    <t>Smart Ass</t>
  </si>
  <si>
    <t>Grunge</t>
  </si>
  <si>
    <t>Dense</t>
  </si>
  <si>
    <t>Martial Arts Training</t>
  </si>
  <si>
    <t>Lover Boy</t>
  </si>
  <si>
    <t>Killrazor</t>
  </si>
  <si>
    <t>Strykeforce</t>
  </si>
  <si>
    <t>Biomorphic Blades</t>
  </si>
  <si>
    <t>Willpower</t>
  </si>
  <si>
    <t>Deadly Mutation</t>
  </si>
  <si>
    <t>Malebolgia</t>
  </si>
  <si>
    <t>Demonic Magick</t>
  </si>
  <si>
    <t>Reigns of Fire</t>
  </si>
  <si>
    <t>Hellbent</t>
  </si>
  <si>
    <t>Infernal Pact</t>
  </si>
  <si>
    <t>Signed in Blood</t>
  </si>
  <si>
    <t>Armor</t>
  </si>
  <si>
    <t>High Caliber</t>
  </si>
  <si>
    <t>Mob Connections</t>
  </si>
  <si>
    <t>One Man Army</t>
  </si>
  <si>
    <t>Ripclaw</t>
  </si>
  <si>
    <t>Rip and Tear</t>
  </si>
  <si>
    <t>Cyberforce</t>
  </si>
  <si>
    <t>Animal Rage</t>
  </si>
  <si>
    <t>Infestation Incident #2</t>
  </si>
  <si>
    <t>Infestation Incident #3</t>
  </si>
  <si>
    <t>Infestation Incident #4</t>
  </si>
  <si>
    <t>Infestation Incident #5</t>
  </si>
  <si>
    <t>Infestation Incident #6</t>
  </si>
  <si>
    <t>Infinity Gauntlet #1</t>
  </si>
  <si>
    <t>Infinity Gauntlet #2</t>
  </si>
  <si>
    <t>Infinity Gauntlet #3</t>
  </si>
  <si>
    <t>Infinity Gauntlet #4</t>
  </si>
  <si>
    <t>Infinity Gauntlet #5</t>
  </si>
  <si>
    <t>Infinity Gauntlet #6</t>
  </si>
  <si>
    <t>Infinity Gauntlet #7</t>
  </si>
  <si>
    <t>Maximum Carnage #1</t>
  </si>
  <si>
    <t>Maximum Carnage #2</t>
  </si>
  <si>
    <t>Maximum Carnage #3</t>
  </si>
  <si>
    <t>Mr.Fantastic</t>
  </si>
  <si>
    <t>Mr.Sinister</t>
  </si>
  <si>
    <t>Dark Phoenix Saga: Marshaling Forces</t>
  </si>
  <si>
    <t>Krakoa</t>
  </si>
  <si>
    <t>Hawkman</t>
  </si>
  <si>
    <t>Hazard</t>
  </si>
  <si>
    <t>Hellfire Club</t>
  </si>
  <si>
    <t>Henry Pym</t>
  </si>
  <si>
    <t>Heroes for Hire</t>
  </si>
  <si>
    <t>Hobgoblin</t>
  </si>
  <si>
    <t>MP</t>
  </si>
  <si>
    <t>TP</t>
  </si>
  <si>
    <t>Apocalypse</t>
  </si>
  <si>
    <t>OP</t>
  </si>
  <si>
    <t>PS</t>
  </si>
  <si>
    <t>Aquaman</t>
  </si>
  <si>
    <t>Azrael</t>
  </si>
  <si>
    <t>Bane</t>
  </si>
  <si>
    <t>Banshee</t>
  </si>
  <si>
    <t>Baron Mordo</t>
  </si>
  <si>
    <t>Batman</t>
  </si>
  <si>
    <t>Beast</t>
  </si>
  <si>
    <t>Beta Ray Bill</t>
  </si>
  <si>
    <t>Beyonder</t>
  </si>
  <si>
    <t>Bishop</t>
  </si>
  <si>
    <t>Black Canary</t>
  </si>
  <si>
    <t>Black Cat</t>
  </si>
  <si>
    <t>Black King</t>
  </si>
  <si>
    <t>Black Panther</t>
  </si>
  <si>
    <t>Black Widow</t>
  </si>
  <si>
    <t>Ka-Zar</t>
  </si>
  <si>
    <t>Killer Croc</t>
  </si>
  <si>
    <t>Kingpin</t>
  </si>
  <si>
    <t>Knockout</t>
  </si>
  <si>
    <t>Leader</t>
  </si>
  <si>
    <t>Lex Luthor</t>
  </si>
  <si>
    <t>Longshot</t>
  </si>
  <si>
    <t>Maggot</t>
  </si>
  <si>
    <t>Magneto</t>
  </si>
  <si>
    <t>Mandarin</t>
  </si>
  <si>
    <t>Marrow</t>
  </si>
  <si>
    <t>Blinded by the Light (OPD)</t>
  </si>
  <si>
    <t>Martian Manhunter</t>
  </si>
  <si>
    <t>Metallo</t>
  </si>
  <si>
    <t>Metropolis S.C.U.</t>
  </si>
  <si>
    <t>Mojo</t>
  </si>
  <si>
    <t>Mole Man</t>
  </si>
  <si>
    <t>Quiver of Arrows</t>
  </si>
  <si>
    <t>Goliath</t>
  </si>
  <si>
    <t>Yellowjacket</t>
  </si>
  <si>
    <t>Iron Fist</t>
  </si>
  <si>
    <t>White Tiger</t>
  </si>
  <si>
    <t>Goblin Cache</t>
  </si>
  <si>
    <t>Fire Cage</t>
  </si>
  <si>
    <t>Hot Head</t>
  </si>
  <si>
    <t>Otherworldly Evil</t>
  </si>
  <si>
    <t>Ice Tactics</t>
  </si>
  <si>
    <t>Wisecrack</t>
  </si>
  <si>
    <t>Phoenix Effect</t>
  </si>
  <si>
    <t>Stealth Armor</t>
  </si>
  <si>
    <t>Protective Wall</t>
  </si>
  <si>
    <t>Team Coordination</t>
  </si>
  <si>
    <t>Weapons Inventor</t>
  </si>
  <si>
    <t>Aikido strike</t>
  </si>
  <si>
    <t>The Brave and the Bold: Aquaman vs Deep Six</t>
  </si>
  <si>
    <t>The Brave and the Bold: Batman vs Kanto</t>
  </si>
  <si>
    <t>The Brave and the Bold: Blue Beetle vs Glorious Godfrey</t>
  </si>
  <si>
    <t>The Brave and the Bold: Darkseid's Elite</t>
  </si>
  <si>
    <t>Eye of the Storm #1</t>
  </si>
  <si>
    <t>Eye of the Storm #2</t>
  </si>
  <si>
    <t>Eye of the Storm #3</t>
  </si>
  <si>
    <t>Eye of the Storm #4</t>
  </si>
  <si>
    <t>Eye of the Storm #5</t>
  </si>
  <si>
    <t>Eye of the Storm #6</t>
  </si>
  <si>
    <t>Eye of the Storm #7</t>
  </si>
  <si>
    <t>Into the Depths #1</t>
  </si>
  <si>
    <t>Into the Depths #2</t>
  </si>
  <si>
    <t>Into the Depths #3</t>
  </si>
  <si>
    <t>Into the Depths #4</t>
  </si>
  <si>
    <t>Into the Depths #5</t>
  </si>
  <si>
    <t>Into the Depths #6</t>
  </si>
  <si>
    <t>Into the Depths #7</t>
  </si>
  <si>
    <t>Might Over Mind #1</t>
  </si>
  <si>
    <t>Might Over Mind #2</t>
  </si>
  <si>
    <t>Might Over Mind #3</t>
  </si>
  <si>
    <t>Might Over Mind #4</t>
  </si>
  <si>
    <t>Might Over Mind #5</t>
  </si>
  <si>
    <t>Might Over Mind #6</t>
  </si>
  <si>
    <t>Might Over Mind #7</t>
  </si>
  <si>
    <t>Race Against Crime #1</t>
  </si>
  <si>
    <t>Race Against Crime #2</t>
  </si>
  <si>
    <t>Race Against Crime #3</t>
  </si>
  <si>
    <t>Race Against Crime #4</t>
  </si>
  <si>
    <t>Race Against Crime #5</t>
  </si>
  <si>
    <t>Combat Prowess</t>
  </si>
  <si>
    <t>Microverse Menace</t>
  </si>
  <si>
    <t>Thought Probe</t>
  </si>
  <si>
    <t>Flame thrower</t>
  </si>
  <si>
    <t>Smoke Screen</t>
  </si>
  <si>
    <t>Alicia Masters</t>
  </si>
  <si>
    <t>Mystic Clay</t>
  </si>
  <si>
    <t>Agile Avenger</t>
  </si>
  <si>
    <t>Hit and Run</t>
  </si>
  <si>
    <t>Superspeed</t>
  </si>
  <si>
    <t>Bone Breaker</t>
  </si>
  <si>
    <t>Cyborgs</t>
  </si>
  <si>
    <t>Madripoor</t>
  </si>
  <si>
    <t>Marvel Manhatten</t>
  </si>
  <si>
    <t>Hell's Kitchen</t>
  </si>
  <si>
    <t>Gamma Base</t>
  </si>
  <si>
    <t>Fall's Edge Compound</t>
  </si>
  <si>
    <t>Four Freedoms Plaza</t>
  </si>
  <si>
    <t>Hellicarrier, The</t>
  </si>
  <si>
    <t>Marvel Universe</t>
  </si>
  <si>
    <t>Morlock Tunnels</t>
  </si>
  <si>
    <t>Onslaught's Citadel</t>
  </si>
  <si>
    <t>X-Mansion</t>
  </si>
  <si>
    <t>Wundagore Mountain</t>
  </si>
  <si>
    <t>Arch Villian</t>
  </si>
  <si>
    <t>Erg</t>
  </si>
  <si>
    <t>Caliban</t>
  </si>
  <si>
    <t>Tar Baby</t>
  </si>
  <si>
    <t xml:space="preserve">Amazing X-Man </t>
  </si>
  <si>
    <t>One Big Fist</t>
  </si>
  <si>
    <t>Copy Teammate</t>
  </si>
  <si>
    <t>Justice</t>
  </si>
  <si>
    <t>Kymaera</t>
  </si>
  <si>
    <t>Night Thrasher</t>
  </si>
  <si>
    <t>Speedball</t>
  </si>
  <si>
    <t>Turbo</t>
  </si>
  <si>
    <t>Secret Wars: Keeps Going &amp; Going</t>
  </si>
  <si>
    <t>Seperation Anxiety: Parting Such Sweet Sorrow</t>
  </si>
  <si>
    <t>Sins of the Future: Path of Destruction</t>
  </si>
  <si>
    <t>The Coming of Galactus: Coordinated Effort</t>
  </si>
  <si>
    <t>The Coming of Galactus: Desperate Gamble</t>
  </si>
  <si>
    <t>The Coming of Galactus: Everyone Has a Part to Play</t>
  </si>
  <si>
    <t>The Coming of Galactus: Galactic Busy Work</t>
  </si>
  <si>
    <t>The Coming of Galactus: Herald Betrays Galactus</t>
  </si>
  <si>
    <t>The Coming of Galactus: Heroic Effort</t>
  </si>
  <si>
    <t>Leadership</t>
  </si>
  <si>
    <t>Sandman</t>
  </si>
  <si>
    <t xml:space="preserve">Arachnophobia </t>
  </si>
  <si>
    <t>Ch'od</t>
  </si>
  <si>
    <t>Corsair</t>
  </si>
  <si>
    <t>Hepzibah</t>
  </si>
  <si>
    <t>Mystic Uru Metal</t>
  </si>
  <si>
    <t>Infintity Gauntlet: Heroes Resurrected</t>
  </si>
  <si>
    <t>Infintity Gauntlet: Mad God Raises Dead</t>
  </si>
  <si>
    <t>Infintity Gauntlet: Silver Tongued Devil</t>
  </si>
  <si>
    <t>Maximum Carnage: Friends and Allies</t>
  </si>
  <si>
    <t>Maximum Carnage: Let the Silence Speak</t>
  </si>
  <si>
    <t>Maximum Carnage: Miracle Worker Alive</t>
  </si>
  <si>
    <t>Maximum Carnage: Symbiotic Hero Captured</t>
  </si>
  <si>
    <t>Separation Anxiety: Breakout</t>
  </si>
  <si>
    <t>Separation Anxiety: Caught by Surprise</t>
  </si>
  <si>
    <t>Separation Anxiety: Imprisoned for Science</t>
  </si>
  <si>
    <t>Separation Anxiety: Symbiotic Achilles Heel</t>
  </si>
  <si>
    <t>Separation Anxiety: Symbiotic Samples Taken</t>
  </si>
  <si>
    <t>Sins of the Future: Assassination Attempt</t>
  </si>
  <si>
    <t>Sins of the Future: Mutants in Hiding</t>
  </si>
  <si>
    <t>Sins of the Future: Mutants Neutralized</t>
  </si>
  <si>
    <t>Sins of the Future: One Step Closer</t>
  </si>
  <si>
    <t>Sins of the Future: Rude Awakening</t>
  </si>
  <si>
    <t>The Crossing: Avengers Assemble</t>
  </si>
  <si>
    <t>The Crossing: Avengers Attack Headquarters</t>
  </si>
  <si>
    <t>The Crossing: Heroes Avenge Murder</t>
  </si>
  <si>
    <t>The Crossing: Otherworldly Plot</t>
  </si>
  <si>
    <t>The Crossing: Time Travellers Vanquished</t>
  </si>
  <si>
    <t>Separation Anxiety #1</t>
  </si>
  <si>
    <t>Separation Anxiety #2</t>
  </si>
  <si>
    <t>Separation Anxiety #3</t>
  </si>
  <si>
    <t>Separation Anxiety #4</t>
  </si>
  <si>
    <t>Separation Anxiety #5</t>
  </si>
  <si>
    <t>Separation Anxiety #6</t>
  </si>
  <si>
    <t>Separation Anxiety #7</t>
  </si>
  <si>
    <t>Sins of the Future #1</t>
  </si>
  <si>
    <t>Sins of the Future #2</t>
  </si>
  <si>
    <t>Sins of the Future #3</t>
  </si>
  <si>
    <t>Sins of the Future #4</t>
  </si>
  <si>
    <t>Sins of the Future #5</t>
  </si>
  <si>
    <t>Sins of the Future #6</t>
  </si>
  <si>
    <t>Sins of the Future #7</t>
  </si>
  <si>
    <t>Age of Apocalypse #1</t>
  </si>
  <si>
    <t>Age of Apocalypse #2</t>
  </si>
  <si>
    <t>Age of Apocalypse #3</t>
  </si>
  <si>
    <t>Age of Apocalypse #4</t>
  </si>
  <si>
    <t>Age of Apocalypse #5</t>
  </si>
  <si>
    <t>Age of Apocalypse #6</t>
  </si>
  <si>
    <t>Age of Apocalypse #7</t>
  </si>
  <si>
    <t>Annihilation Affair #1</t>
  </si>
  <si>
    <t>Annihilation Affair #2</t>
  </si>
  <si>
    <t>Annihilation Affair #3</t>
  </si>
  <si>
    <t>Annihilation Affair #4</t>
  </si>
  <si>
    <t>Annihilation Affair #5</t>
  </si>
  <si>
    <t>Annihilation Affair #6</t>
  </si>
  <si>
    <t>Annihilation Affair #7</t>
  </si>
  <si>
    <t>Fatal Attractions #1</t>
  </si>
  <si>
    <t>Fatal Attractions #2</t>
  </si>
  <si>
    <t>Fatal Attractions #3</t>
  </si>
  <si>
    <t>Fatal Attractions #4</t>
  </si>
  <si>
    <t>Fatal Attractions #5</t>
  </si>
  <si>
    <t>Fatal Attractions #6</t>
  </si>
  <si>
    <t>Fatal Attractions #7</t>
  </si>
  <si>
    <t>Infestation Incident #1</t>
  </si>
  <si>
    <t>Stun Guns</t>
  </si>
  <si>
    <t>Sniper Fire</t>
  </si>
  <si>
    <t>Damage Control</t>
  </si>
  <si>
    <t>Walking Arsenal</t>
  </si>
  <si>
    <t>Battlesuit Brigade</t>
  </si>
  <si>
    <t>Paramilitary Training</t>
  </si>
  <si>
    <t>Servo-Assisted Strength</t>
  </si>
  <si>
    <t>It's a Rap</t>
  </si>
  <si>
    <t>Supreme Edits</t>
  </si>
  <si>
    <t>Energy Staff</t>
  </si>
  <si>
    <t>Mole Men. The</t>
  </si>
  <si>
    <t>Social Outcast</t>
  </si>
  <si>
    <t>Living Vampire</t>
  </si>
  <si>
    <t>Undead Stamina</t>
  </si>
  <si>
    <t>Savage Combat</t>
  </si>
  <si>
    <t>Supernatural Strength</t>
  </si>
  <si>
    <t>Changeling</t>
  </si>
  <si>
    <t>Ingenuity</t>
  </si>
  <si>
    <t>Object Bounce</t>
  </si>
  <si>
    <t>Protect Teammate</t>
  </si>
  <si>
    <t>Tunnel Worms</t>
  </si>
  <si>
    <t>Master Tactician</t>
  </si>
  <si>
    <t>Courage Under Fire</t>
  </si>
  <si>
    <t>Caught on Film</t>
  </si>
  <si>
    <t>Director's Cut</t>
  </si>
  <si>
    <t>Induce Panic</t>
  </si>
  <si>
    <t>Misdirection</t>
  </si>
  <si>
    <t>Mysteryvision</t>
  </si>
  <si>
    <t>Holographic Decoy</t>
  </si>
  <si>
    <t>Agent of S.H.I.E.L.D.</t>
  </si>
  <si>
    <t>Twin Tentacles</t>
  </si>
  <si>
    <t>Vitality Drain</t>
  </si>
  <si>
    <t>Mutant Gestalt</t>
  </si>
  <si>
    <t>Obfuscate</t>
  </si>
  <si>
    <t>Lethal Tester</t>
  </si>
  <si>
    <t>Psychic Shield</t>
  </si>
  <si>
    <t>Automatons</t>
  </si>
  <si>
    <t>Lady Mandarin</t>
  </si>
  <si>
    <t>Rapid-Fire Punches</t>
  </si>
  <si>
    <t>Depraved Evil</t>
  </si>
  <si>
    <t>Master Racist</t>
  </si>
  <si>
    <t>Animal Stamina</t>
  </si>
  <si>
    <t>Sothern Belle</t>
  </si>
  <si>
    <t>Combination Punch</t>
  </si>
  <si>
    <t>Scarlet Savior</t>
  </si>
  <si>
    <t>Sorceress Slam</t>
  </si>
  <si>
    <t>Improbability Hex</t>
  </si>
  <si>
    <t>Corporate Cutthroat</t>
  </si>
  <si>
    <t>Guided Missile</t>
  </si>
  <si>
    <t>Optic Energy</t>
  </si>
  <si>
    <t>Double Density</t>
  </si>
  <si>
    <t>Analytical Expert</t>
  </si>
  <si>
    <t>Letal Protector</t>
  </si>
  <si>
    <t>Creepy Crawler</t>
  </si>
  <si>
    <t>Alien Webbing</t>
  </si>
  <si>
    <t>Alien Symbiote</t>
  </si>
  <si>
    <t>Flip of the Coin</t>
  </si>
  <si>
    <t>Criminal Mastermind</t>
  </si>
  <si>
    <t>Combat Daggers</t>
  </si>
  <si>
    <t>Mjolnir Speaks</t>
  </si>
  <si>
    <t>High-Speed Reflexes</t>
  </si>
  <si>
    <t>Violator</t>
  </si>
  <si>
    <t>Demonic Powers</t>
  </si>
  <si>
    <t>Clown Morph</t>
  </si>
  <si>
    <t>Connive</t>
  </si>
  <si>
    <t>Devil's Advocate</t>
  </si>
  <si>
    <t>Witchblade</t>
  </si>
  <si>
    <t>Protective Drive</t>
  </si>
  <si>
    <t>Biomech Tendrils</t>
  </si>
  <si>
    <t>NYPD Instinct</t>
  </si>
  <si>
    <t>Forensic Science</t>
  </si>
  <si>
    <t>Famous Lineage</t>
  </si>
  <si>
    <t>Zealot</t>
  </si>
  <si>
    <t>CODA Discipline</t>
  </si>
  <si>
    <t>Sacrificial Lamb</t>
  </si>
  <si>
    <t>Source of the Beast</t>
  </si>
  <si>
    <t>In Brightest Day</t>
  </si>
  <si>
    <t>Power Theft</t>
  </si>
  <si>
    <t>Birds of Prey</t>
  </si>
  <si>
    <t>Master Planner</t>
  </si>
  <si>
    <t>Smoke Umbrella</t>
  </si>
  <si>
    <t>Flame-thrower Umbrella</t>
  </si>
  <si>
    <t>Sucking the City Dry</t>
  </si>
  <si>
    <t>Heroic Redemption</t>
  </si>
  <si>
    <t>In Blackest Night</t>
  </si>
  <si>
    <t>Energy Barrage</t>
  </si>
  <si>
    <t>Unuscione</t>
  </si>
  <si>
    <t>Hawkeye</t>
  </si>
  <si>
    <t>Backlash</t>
  </si>
  <si>
    <t>Altered Physiology</t>
  </si>
  <si>
    <t>Combat Agility</t>
  </si>
  <si>
    <t>Clonal Confusion</t>
  </si>
  <si>
    <t>Force Works</t>
  </si>
  <si>
    <t>Recue Operation</t>
  </si>
  <si>
    <t>Morlock Combat</t>
  </si>
  <si>
    <t>X-Men Leader</t>
  </si>
  <si>
    <t>Simple Strategy</t>
  </si>
  <si>
    <t>Alien Methods</t>
  </si>
  <si>
    <t>Fantastic Enemy</t>
  </si>
  <si>
    <t>Bucket O'Shame</t>
  </si>
  <si>
    <t>Gift of the Gods</t>
  </si>
  <si>
    <t>Battle Instinct</t>
  </si>
  <si>
    <t>Healing Bond</t>
  </si>
  <si>
    <t>Eddie Brock: Reporter</t>
  </si>
  <si>
    <t>Android Avenger</t>
  </si>
  <si>
    <t>Calculated Attack</t>
  </si>
  <si>
    <t>War Drone</t>
  </si>
  <si>
    <t>Hellfire Leader</t>
  </si>
  <si>
    <t>Mental Override</t>
  </si>
  <si>
    <t>Savage Regression</t>
  </si>
  <si>
    <t>Evil Eye, The</t>
  </si>
  <si>
    <t>Mutant Headmistress</t>
  </si>
  <si>
    <t>Brains &amp; Brawn</t>
  </si>
  <si>
    <t>Ghostly Phase</t>
  </si>
  <si>
    <t>Electronic Scramble</t>
  </si>
  <si>
    <t>Pryde and Wisdom</t>
  </si>
  <si>
    <t>Mutant Countermeasures</t>
  </si>
  <si>
    <t>Savage Insanity</t>
  </si>
  <si>
    <t>Avalon</t>
  </si>
  <si>
    <t>Havok</t>
  </si>
  <si>
    <t>Crusher Creel</t>
  </si>
  <si>
    <t>Wrecking Ball</t>
  </si>
  <si>
    <t>Ageless Evil</t>
  </si>
  <si>
    <t>Champion</t>
  </si>
  <si>
    <t>Parallax</t>
  </si>
  <si>
    <t>Troublemaker</t>
  </si>
  <si>
    <t>Magic Helm</t>
  </si>
  <si>
    <t>Business Savvy</t>
  </si>
  <si>
    <t>Red Skull</t>
  </si>
  <si>
    <t>Reyes</t>
  </si>
  <si>
    <t>Rhino</t>
  </si>
  <si>
    <t>Riddler</t>
  </si>
  <si>
    <t>Robin</t>
  </si>
  <si>
    <t>Rogue</t>
  </si>
  <si>
    <t>Sabretooth</t>
  </si>
  <si>
    <t>Scarlet Spider</t>
  </si>
  <si>
    <t>Scarlet Witch</t>
  </si>
  <si>
    <t>Scorpion</t>
  </si>
  <si>
    <t>Sentinels</t>
  </si>
  <si>
    <t>Sinister Connection</t>
  </si>
  <si>
    <t>Staff Attack</t>
  </si>
  <si>
    <t>Bat Out of Hell</t>
  </si>
  <si>
    <t>Demon Chain</t>
  </si>
  <si>
    <t>Fire and Brimstone</t>
  </si>
  <si>
    <t>Spirit of Vengance</t>
  </si>
  <si>
    <t>Skeletal Summoning</t>
  </si>
  <si>
    <t>Kinetic Detonation</t>
  </si>
  <si>
    <t>The Coming of Galactus #7</t>
  </si>
  <si>
    <t>Age of Apocalypse: Timewarper</t>
  </si>
  <si>
    <t>Annihilation Affair: Deep cover Operative</t>
  </si>
  <si>
    <t>Assault on Onslaught: Fuel for the Machine</t>
  </si>
  <si>
    <t>Infestation Incident: Protect the Queen</t>
  </si>
  <si>
    <t>Infinity Gauntlet: Witness to the Horrors</t>
  </si>
  <si>
    <t>Maximum Carnage: Short-Circuited</t>
  </si>
  <si>
    <t>Secret Wars: Ambushed</t>
  </si>
  <si>
    <t>Secret Wars: At Last, Control</t>
  </si>
  <si>
    <t>Total</t>
  </si>
  <si>
    <t>Avg</t>
  </si>
  <si>
    <t>Secret Wars: Caught Unaware</t>
  </si>
  <si>
    <t>Secret Wars: Charmed</t>
  </si>
  <si>
    <t>Secret Wars: Empathic Healing</t>
  </si>
  <si>
    <t>Nightwing</t>
  </si>
  <si>
    <t>Omega Red</t>
  </si>
  <si>
    <t>Onslaught</t>
  </si>
  <si>
    <t>Orion</t>
  </si>
  <si>
    <t>Blob</t>
  </si>
  <si>
    <t>Flight Pack</t>
  </si>
  <si>
    <t>Cybernetic Strength</t>
  </si>
  <si>
    <t>Thanagarian Blaster</t>
  </si>
  <si>
    <t>Dynamite Delivery</t>
  </si>
  <si>
    <t>Arrow Assault</t>
  </si>
  <si>
    <t>Plasma Flare</t>
  </si>
  <si>
    <t>Geo-Knowledge</t>
  </si>
  <si>
    <t>Sibling Rivalry</t>
  </si>
  <si>
    <t>Goin' Ballisitc</t>
  </si>
  <si>
    <t>…This is a Gun</t>
  </si>
  <si>
    <t>Revelations</t>
  </si>
  <si>
    <t>Eddie Fyers</t>
  </si>
  <si>
    <t>Longbow Hunter, The</t>
  </si>
  <si>
    <t>Gauntlet Blasters</t>
  </si>
  <si>
    <t>Book of the Darkhold, The</t>
  </si>
  <si>
    <t>Temper Tantrum</t>
  </si>
  <si>
    <t>Airborne Avenger</t>
  </si>
  <si>
    <t>Levitation</t>
  </si>
  <si>
    <t>Psychokinetic Bolt</t>
  </si>
  <si>
    <t>Telekinetic Shield</t>
  </si>
  <si>
    <t>Defying Earth's Gravity</t>
  </si>
  <si>
    <t>Earth's Greatest Hero</t>
  </si>
  <si>
    <t>Universe: Teamwork-Energy</t>
  </si>
  <si>
    <t>Universe: Teamwork-Fighting</t>
  </si>
  <si>
    <t>Universe: Teamwork-Strength</t>
  </si>
  <si>
    <t>Universe: Teamwork-Intellect</t>
  </si>
  <si>
    <t>Universe: Ally-Any Power</t>
  </si>
  <si>
    <t>Universe: Ally-Energy</t>
  </si>
  <si>
    <t>Universe: Ally-Fighting</t>
  </si>
  <si>
    <t>Universe: Ally-Strength</t>
  </si>
  <si>
    <t>Universe: Ally-Intellect</t>
  </si>
  <si>
    <t>IM</t>
  </si>
  <si>
    <t>Tactic: Doubleshot-Energy</t>
  </si>
  <si>
    <t>Tactic: Doubleshot-Fighting</t>
  </si>
  <si>
    <t>Tactic: Doubleshot-Strength</t>
  </si>
  <si>
    <t>Tactic: Doubleshot-Intellect</t>
  </si>
  <si>
    <t>Infestation Incident #7</t>
  </si>
  <si>
    <t>Fatal Attractions: Misguided Efforts</t>
  </si>
  <si>
    <t>Shattered Image: Cyberforce vs The Mercs</t>
  </si>
  <si>
    <t>Shattered Image: Spawn Spies</t>
  </si>
  <si>
    <t>6E FI +1+2  Steel, Superboy &amp; Eradicator</t>
  </si>
  <si>
    <t>6E FS +1+2  Magneto, Juggernaut and Sabretooth</t>
  </si>
  <si>
    <t>6E FS +1+2  Iceman, Colossus and Bishop</t>
  </si>
  <si>
    <t>6E FI +1+2  Firestar, Nova &amp; Namorita</t>
  </si>
  <si>
    <t>6E SI +1+2  Black Bolt, Gorgon &amp; Medusa</t>
  </si>
  <si>
    <t>6E SI +1+2  Spawn  (+1I TO 2ND TEAMMATE=&gt;+2I)</t>
  </si>
  <si>
    <t>7E FS +2+2  Magneto, Juggernaut and Sabretooth</t>
  </si>
  <si>
    <t>5EF +3  Black Cat</t>
  </si>
  <si>
    <t>5EF +3  Steel</t>
  </si>
  <si>
    <t>5ES +3  Century</t>
  </si>
  <si>
    <t>5ES +3  Batman</t>
  </si>
  <si>
    <t>5EI +3  Doomsday</t>
  </si>
  <si>
    <t xml:space="preserve">5FS +3  Human Torch </t>
  </si>
  <si>
    <t>5FS +3  Riddler</t>
  </si>
  <si>
    <t>5FI +3  Superman</t>
  </si>
  <si>
    <t>5SI +3  Azrael</t>
  </si>
  <si>
    <t>5EF +4  Sauron</t>
  </si>
  <si>
    <t>5EF +4  Joker</t>
  </si>
  <si>
    <t xml:space="preserve">5ES +4  Archangel </t>
  </si>
  <si>
    <t>5FS +4  Jubilee</t>
  </si>
  <si>
    <t>5ES +4  Batman</t>
  </si>
  <si>
    <t>5EI +4  Killer Croc</t>
  </si>
  <si>
    <t>5FS +4  Brainiac</t>
  </si>
  <si>
    <t>5FI +4  Superman</t>
  </si>
  <si>
    <t>5SI +4  Thorn</t>
  </si>
  <si>
    <t>Universe: Training +4</t>
  </si>
  <si>
    <t>Universe: Training +3</t>
  </si>
  <si>
    <t>7E FS +2+2  Dr. Strange, Ghost Rider, Daredevil</t>
  </si>
  <si>
    <t>7E FI +2+2  Cyclops, Jean Grey &amp; Cable</t>
  </si>
  <si>
    <t>7E SI +2+2  Superman, Supergirl &amp; Metropolis S.C.U.</t>
  </si>
  <si>
    <t>7E SI +2+2  Li'l Dazzler, Li'l Colossus &amp; Li'l Cyclops</t>
  </si>
  <si>
    <t>8E FS +1+3  Magneto, Juggernaut and Sabretooth</t>
  </si>
  <si>
    <t>8E FS +2+3  Lex Luthor, Brainiac &amp; Hazard</t>
  </si>
  <si>
    <t>8E FI +2+3  Professor X, White Queen &amp; Banshee</t>
  </si>
  <si>
    <t>8E SI +2+3  Magneto, Quicksilver &amp; Scarlet Witch</t>
  </si>
  <si>
    <t>6F ES +1+2  Wolverine, Cyclops and Beast</t>
  </si>
  <si>
    <t>6F ES +1+2  Psylocke, Rogue and Storm</t>
  </si>
  <si>
    <t>6F ES +1+2  CyberForce</t>
  </si>
  <si>
    <t>6F EI +1+2  Catwoman, Joker &amp; Poison Ivy</t>
  </si>
  <si>
    <t>6F EI +1+2  Serpent Society</t>
  </si>
  <si>
    <t>6F SI +1+2  Mystique, Forge &amp; Strong Guy</t>
  </si>
  <si>
    <t>7F ES +2+2  Wolverine, Cyclops and Beast</t>
  </si>
  <si>
    <t>7F ES +2+2  Black Cat, Spider-Man and Scarlet Spider</t>
  </si>
  <si>
    <t>7F EI +2+2  The Hand</t>
  </si>
  <si>
    <t>7F SI +2+2  Batman, Robin &amp; Comm. Gordon</t>
  </si>
  <si>
    <t>7F SI +2+2  Starjammers</t>
  </si>
  <si>
    <t>8F ES +1+3   Wolverine, Cyclops and Beast</t>
  </si>
  <si>
    <t>8F ES +2+3   Nightwing, Azrael &amp; Thorn</t>
  </si>
  <si>
    <t>8F EI +2+3  Captain America, Iron Man &amp; Thor</t>
  </si>
  <si>
    <t>8F SI +2+3  Maverick, Wolverine &amp; Sabretooth</t>
  </si>
  <si>
    <t>6S EF +1+2  Thing, Mr. Fantastic and Human Torch</t>
  </si>
  <si>
    <t>6S EF +1+2  Rhino, Doctor Octopus and Mysterio</t>
  </si>
  <si>
    <t>6S EI +1+2  Doppelganger, Shriek, Demogoblin</t>
  </si>
  <si>
    <t>6S FI +1+2  Nightwing, Robin, Supergirl</t>
  </si>
  <si>
    <t>6S FI +1+2  Blockbuster, Harpoon &amp; Mr. Sinister</t>
  </si>
  <si>
    <t>6S FI +1+2  Gen 13</t>
  </si>
  <si>
    <t>7S EF +2+2  Thing, Mr. Fantastic and Human Torch</t>
  </si>
  <si>
    <t>7S EF +2+2  Namor, Capt. America and Human Torch</t>
  </si>
  <si>
    <t>7S EI +2+2  Batman &amp; Superman</t>
  </si>
  <si>
    <t>7S EI +2+2  Sunder, Erg &amp; Masque</t>
  </si>
  <si>
    <t>7S FI +2+2  War Machine, Hawkeye &amp; Spider-Woman</t>
  </si>
  <si>
    <t>8S EF +1+3  Thing, Mr. Fantastic and Human Torch</t>
  </si>
  <si>
    <t>8S EF +2+3  Parasite, Metallo, Cyborg</t>
  </si>
  <si>
    <t>8S EI +2+3  Galactus, Silver Surfer &amp; Adam Warlock</t>
  </si>
  <si>
    <t>8S FI +2+3  Juggernaut, Deadpool &amp; Black Tom</t>
  </si>
  <si>
    <t>6I EF +1+2  Adam Warlock, Gamorra &amp; Pip</t>
  </si>
  <si>
    <t>6I EF +1+2  Freak Force</t>
  </si>
  <si>
    <t>6I ES +1+2  Shadowcat, Nightcrawler &amp; Colossus</t>
  </si>
  <si>
    <t>6I FS +1+2  Penguin, Riddler &amp; Two-Face</t>
  </si>
  <si>
    <t>6I FS +1+2  Guardian, Puck &amp; Sasquatch</t>
  </si>
  <si>
    <t>7I EF +2+2  Robin, Huntress, Batman</t>
  </si>
  <si>
    <t>7I EF +2+2  Sebastian Shaw, Trevor Fitzroy &amp; Selene</t>
  </si>
  <si>
    <t>7I ES +2+2  Supreme Intelligence, Ronan &amp; Kree</t>
  </si>
  <si>
    <t>7I FS +2+2  Henry Pym, Vision &amp; Black Widow</t>
  </si>
  <si>
    <t>8I EF +2+3  Lilandra, Gladiator &amp; Deathbird</t>
  </si>
  <si>
    <t>8I ES +2+3  Lex Luthor, Ra's Al Ghul &amp; Bane</t>
  </si>
  <si>
    <t>8I ES +2+3  Docotor Doom, Namor &amp; Magneto</t>
  </si>
  <si>
    <t>8I FS +2+3  Mr. Sinister, Apocalypse &amp; Dark Beast</t>
  </si>
  <si>
    <t>6A 1E  Lila Cheney</t>
  </si>
  <si>
    <t>6A 1F  Amos "Fred" Duncan</t>
  </si>
  <si>
    <t>6A 1S  Chief Authier</t>
  </si>
  <si>
    <t>6A 1I  Trish Tilby</t>
  </si>
  <si>
    <t>5E 3E  Franklin Richards (Mr. Fantastic)</t>
  </si>
  <si>
    <t>5E 3E (H)  Fire (Blue Beetle)</t>
  </si>
  <si>
    <t>5E 3E (V)  Scarecrow (Joker)</t>
  </si>
  <si>
    <t>5E 3E  T.I.M.M.I.E.</t>
  </si>
  <si>
    <t>6E 1E  Lockheed (Shadowcat)</t>
  </si>
  <si>
    <t>6E 1E (H)  Zauriel (Martian Manhunter)</t>
  </si>
  <si>
    <t>6E 1E (V)  Silver Banshee (Lex Luthor)</t>
  </si>
  <si>
    <t>6E 1E  Cog</t>
  </si>
  <si>
    <t>7E 2E  Toro (Human Torch)</t>
  </si>
  <si>
    <t>7E 2E (V)  Mr. Mxyzptlk (Lex Luthor)</t>
  </si>
  <si>
    <t>8E 3E  Moira MacTaggart (Professor X)</t>
  </si>
  <si>
    <t>8E 3E (H)  Firestorm (The Ray)</t>
  </si>
  <si>
    <t>8E 3E (V)  Dr. Destiny (Brainiac)</t>
  </si>
  <si>
    <t>6I 4I  6S I  She-Hulk &amp; Hulk</t>
  </si>
  <si>
    <t>6I 4I  6S F  Daredevil &amp; Scarlet Spider</t>
  </si>
  <si>
    <t>6I 4I  6S F  Hawkman &amp; Batman</t>
  </si>
  <si>
    <t>6I 4I  6S E  Vanguard &amp; Darkstar</t>
  </si>
  <si>
    <t>6I 4I  6F I  Daredevil &amp; Black Widow</t>
  </si>
  <si>
    <t>6I 4I  6F I  Black Canary &amp; Batman</t>
  </si>
  <si>
    <t>6I 4I  6F S  Dr. Doom &amp; Namor</t>
  </si>
  <si>
    <t>6I 4I  6E F  Iceman &amp; Beast</t>
  </si>
  <si>
    <t>6I 4I  6E S  The Trickster &amp; Neron</t>
  </si>
  <si>
    <t>6I 4I  6E S  Iron Man &amp; Thor</t>
  </si>
  <si>
    <t>6I 4I  6E I  Baron Zemo &amp; Arnim Zola</t>
  </si>
  <si>
    <t>6I 4I  6F E  Black Widow &amp; Captain America</t>
  </si>
  <si>
    <t>6I 4I  6F S  Wonder Woman &amp; Batman</t>
  </si>
  <si>
    <t>6E 4E  6F E  Spider-Man &amp; Human Torch</t>
  </si>
  <si>
    <t>6E 4E  6F S  Longshot &amp; Mojo</t>
  </si>
  <si>
    <t>6E 4E  6F I  Impulse &amp; The Flash</t>
  </si>
  <si>
    <t>6E 4E  6F I  Mandrill &amp; Nekra</t>
  </si>
  <si>
    <t xml:space="preserve">6E 4E  6S E  Captain Marvel &amp; Superman </t>
  </si>
  <si>
    <t>6E 4E  6S E  Dr. Strange &amp; Silver Surfer</t>
  </si>
  <si>
    <t>6E 4E  6S F  Torpedo &amp; ROM</t>
  </si>
  <si>
    <t>6E 4E  6S I  She-Hulk &amp; Starfox</t>
  </si>
  <si>
    <t>6E 4E  6I E  Forge &amp; Storm</t>
  </si>
  <si>
    <t>6E 4E  6I F  Spider-Woman &amp; Iron Man</t>
  </si>
  <si>
    <t>6E 4E  6I S  Invisible Woman &amp; Mr. Fantastic</t>
  </si>
  <si>
    <t>6F 4F  6E F  Blue Beetle &amp; Booster Gold</t>
  </si>
  <si>
    <t>6F 4F  6E F  Gambit &amp; Bishop</t>
  </si>
  <si>
    <t>6F 4F  6E S  Green Arrow &amp; Green Lantern</t>
  </si>
  <si>
    <t>6F 4F  6E S  Hellstorm &amp; Hellcat</t>
  </si>
  <si>
    <t>6F 4F  6E I  Rhino &amp; Electro</t>
  </si>
  <si>
    <t>6F 4F  6S E  Venom &amp; Spider-Man</t>
  </si>
  <si>
    <t>6F 4F  6S F  Rogue &amp; Gambit</t>
  </si>
  <si>
    <t>6F 4F  6S I  Batman &amp; Martian Manhunter</t>
  </si>
  <si>
    <t>6F 4F  6S I  Tigra &amp; Wonder Man</t>
  </si>
  <si>
    <t>6F 4F  6I E  Nightcrawler &amp; Mystique</t>
  </si>
  <si>
    <t>6F 4F  6I F  Baron Von Strucker &amp; Red Skull</t>
  </si>
  <si>
    <t>6F 4F  6I S  Hawkeye &amp; Mockingbird</t>
  </si>
  <si>
    <t>6S 4S  6I E  Invisible Woman &amp; Namor</t>
  </si>
  <si>
    <t>6S 4S  6I F  Orion &amp; Mister Miracle</t>
  </si>
  <si>
    <t>6S 4S  6I F  Howard the Duck &amp; Man-Thing</t>
  </si>
  <si>
    <t>6S 4S  6I S  Aquaman &amp; Superman</t>
  </si>
  <si>
    <t>6S 4S  6I S  Valkyrie &amp; Nighthawk</t>
  </si>
  <si>
    <t>6S 4S  6F I  Spider-Man &amp; Silver Sable</t>
  </si>
  <si>
    <t>6S 4S  6F S  Thor &amp; Lady Sif</t>
  </si>
  <si>
    <t>6S 4S  6E F  Superman &amp; Captain Atom</t>
  </si>
  <si>
    <t>6S 4S  6E F  Vision &amp; Scarlet Witch</t>
  </si>
  <si>
    <t>6S 4S  6E S  Blink &amp; Rogue</t>
  </si>
  <si>
    <t>6S 4S  6E I  Superman &amp; The Ray</t>
  </si>
  <si>
    <t>6S 4S  6E I  Shadowcat &amp; Colossus</t>
  </si>
  <si>
    <t>6S 4S  6F E  The Flash &amp; Superman</t>
  </si>
  <si>
    <t>6S 4S  6F E  Rogue &amp; Psylocke</t>
  </si>
  <si>
    <t>5I 3I  J. Jonah Jameson (Spider-Man)</t>
  </si>
  <si>
    <t>5I 3I (H)  Lois Lane (Superman)</t>
  </si>
  <si>
    <t>5I 3I (V)  Dr. Sivana (Parasite)</t>
  </si>
  <si>
    <t>5I 3I  Christina Reid (ShadowHawk)</t>
  </si>
  <si>
    <t>6I 1I  Franklin "Foggy" Nelson (Daredevil)</t>
  </si>
  <si>
    <t>6I 1I (H)  Alfred Pennyworth (Batman &amp; Robin)</t>
  </si>
  <si>
    <t>6I 1I  Chip</t>
  </si>
  <si>
    <t>7I 2I  Valerie Cooper (Forge)</t>
  </si>
  <si>
    <t>7I 2I (H)  Oracle (Batman)</t>
  </si>
  <si>
    <t>8I 3I  Kristoff Vernard (Doctor Doom)</t>
  </si>
  <si>
    <t>8S 3S (V)  Black Adam (Darkseid)</t>
  </si>
  <si>
    <t>8S 3S  Rick Jones (Hulk)</t>
  </si>
  <si>
    <t>7S 2S (V)  Black Mask (Joker)</t>
  </si>
  <si>
    <t>7S 2S (H)  Metamorpho (Martian Manhunter)</t>
  </si>
  <si>
    <t>7S 2S  Wyatt Wingfoot (She-Hulk)</t>
  </si>
  <si>
    <t>6S 1S  Rita Medermade</t>
  </si>
  <si>
    <t>5S 3S  Stick (Elektra)</t>
  </si>
  <si>
    <t>5S 3S (H)  Gangbuster (Superman)</t>
  </si>
  <si>
    <t>5S 3S (V)  Ocean Master (Doctor Polaris)</t>
  </si>
  <si>
    <t>5S 3S  Qeelocke</t>
  </si>
  <si>
    <t>6S 1S  Mary Jane Watson-Parker (Spider-Man)</t>
  </si>
  <si>
    <t>6S 1S (V)  Know Man (Neron)</t>
  </si>
  <si>
    <t>8F 3F (V)  Cheetah (Deathstroke)</t>
  </si>
  <si>
    <t>8F 3F (H)  Requiem (Wonder Woman)</t>
  </si>
  <si>
    <t>8F 3F  Bucky Barnes (Captain America)</t>
  </si>
  <si>
    <t>7F 2F (V)  Lady Shiva (Joker)</t>
  </si>
  <si>
    <t>7F 2F (H)  Guy Gardner (Green Arrow)</t>
  </si>
  <si>
    <t>7F 2F  Yukio (Wolverine)</t>
  </si>
  <si>
    <t>6F 1F  Sam Burke</t>
  </si>
  <si>
    <t>6F 1F (V)  Gorilla Grodd (Catwoman)</t>
  </si>
  <si>
    <t>6F 1F  Edwin Jarvis (Black Widow)</t>
  </si>
  <si>
    <t>5F 3F  Link</t>
  </si>
  <si>
    <t>5F 3F (V)  Shadow-Thief (Lex Luthor)</t>
  </si>
  <si>
    <t>5F 3F (H)  Shadowdragon (Superman)</t>
  </si>
  <si>
    <t>5F 3F  Wong (Dr. Strange)</t>
  </si>
  <si>
    <t>Tactic: Artifact</t>
  </si>
  <si>
    <t>Mission: Event</t>
  </si>
  <si>
    <t>Doctor Doom</t>
  </si>
  <si>
    <t>Doctor Doom 2099</t>
  </si>
  <si>
    <t>Doctor Polaris</t>
  </si>
  <si>
    <t>Doctor Strange</t>
  </si>
  <si>
    <t>Age of Apocalypse</t>
  </si>
  <si>
    <t>Location: Aspect</t>
  </si>
  <si>
    <t>Know My Wrath (OPD)</t>
  </si>
  <si>
    <t>System, The (OPD)</t>
  </si>
  <si>
    <t>Psi-Whips (OPD)</t>
  </si>
  <si>
    <t>Mist Body (OPD)</t>
  </si>
  <si>
    <t>Intellectual Superiority (OPD)</t>
  </si>
  <si>
    <t>Venom Injection (OPD)</t>
  </si>
  <si>
    <t>Shatter Shriek (OPD)</t>
  </si>
  <si>
    <t>Super Scream (OPD)</t>
  </si>
  <si>
    <t>Demonic Summons (OPD)</t>
  </si>
  <si>
    <t>Martial Arts Expert (OPD)</t>
  </si>
  <si>
    <t>Drop Kick (OPD)</t>
  </si>
  <si>
    <t>Plasma Gun (OPD)</t>
  </si>
  <si>
    <t>Spectrum Blast (OPD)</t>
  </si>
  <si>
    <t>Temporal Anomaly (OPD)</t>
  </si>
  <si>
    <t>Street Smarts (OPD)</t>
  </si>
  <si>
    <t>Femme Fatale (OPD)</t>
  </si>
  <si>
    <t>Kiss of Death (OPD)</t>
  </si>
  <si>
    <t>Black Panther Power (OPD)</t>
  </si>
  <si>
    <t>Avenging Agent (OPD)</t>
  </si>
  <si>
    <t>Combat Gymnast (OPD)</t>
  </si>
  <si>
    <t>Absorb Impact (OPD)</t>
  </si>
  <si>
    <t>Flabby Fighter (OPD)</t>
  </si>
  <si>
    <t>Sumo Slam (OPD)</t>
  </si>
  <si>
    <t>Skeets (OPD)</t>
  </si>
  <si>
    <t>Brain Drain (OPD)</t>
  </si>
  <si>
    <t>Mental Control (OPD)</t>
  </si>
  <si>
    <t>Armored Powerhouse (OPD)</t>
  </si>
  <si>
    <t>Mechanical Metamorph (OPD)</t>
  </si>
  <si>
    <t>Ground Blast (OPD)</t>
  </si>
  <si>
    <t>Remove Visor (OPD)</t>
  </si>
  <si>
    <t>Blind Man's Bluff (OPD)</t>
  </si>
  <si>
    <t>Demigod of the Dark (OPD)</t>
  </si>
  <si>
    <t>Lord of Apokolips (OPD)</t>
  </si>
  <si>
    <t>Absorb Sound (OPD)</t>
  </si>
  <si>
    <t>Focus Energy (OPD)</t>
  </si>
  <si>
    <t>Assassin (OPD)</t>
  </si>
  <si>
    <t>Don't Lose Your Head! (OPD)</t>
  </si>
  <si>
    <t>Michael Collins (OPD)</t>
  </si>
  <si>
    <t>John "Siege" Kelly (OPD)</t>
  </si>
  <si>
    <t>Luther Manning (OPD)</t>
  </si>
  <si>
    <t>Green-Haired Hero (OPD)</t>
  </si>
  <si>
    <t>Psychoanalyze (OPD)</t>
  </si>
  <si>
    <t>Diplomatic Immunity (OPD)</t>
  </si>
  <si>
    <t>Doombots (OPD)</t>
  </si>
  <si>
    <t>Super Genius (OPD)</t>
  </si>
  <si>
    <t>Villainous Plot (OPD)</t>
  </si>
  <si>
    <t>Grasping Tentacles (OPD)</t>
  </si>
  <si>
    <t>Master Inventor (OPD)</t>
  </si>
  <si>
    <t>Black Hole Force Beam (OPD)</t>
  </si>
  <si>
    <t>Make the Blood Boil (OPD)</t>
  </si>
  <si>
    <t>Crimson Bands of Cytorak (OPD)</t>
  </si>
  <si>
    <t>Defender (OPD)</t>
  </si>
  <si>
    <t>Necromancy (OPD)</t>
  </si>
  <si>
    <t>Shrapnel Bomb (OPD)</t>
  </si>
  <si>
    <t>Tripwire (OPD)</t>
  </si>
  <si>
    <t>Engine of Destruction (OPD)</t>
  </si>
  <si>
    <t>Unearthly Strength (OPD)</t>
  </si>
  <si>
    <t>Lord of the Vampires (OPD)</t>
  </si>
  <si>
    <t>Shanna the She-Devil</t>
  </si>
  <si>
    <t>Spectrum Tease</t>
  </si>
  <si>
    <t>3-Grid Character Card</t>
  </si>
  <si>
    <t>4-Grid Character Card</t>
  </si>
  <si>
    <t>4-Grid Character Card (Promo)</t>
  </si>
  <si>
    <t>Opponent must discard top 2 cards from Draw Pile into Dead Pile.</t>
  </si>
  <si>
    <t>Card Text/Ability</t>
  </si>
  <si>
    <t>Exchange this card for any 1 card in Dead Pile. Counts as Duplicate of all "Any Hero/Character" BQ Specials.</t>
  </si>
  <si>
    <t>Acts as a level 7 Strength attack</t>
  </si>
  <si>
    <t>Opponent -3 to venture total for this battle</t>
  </si>
  <si>
    <t>Opponent must immediately discard 4 cards of opponent's choice with icon of Leech's choice currently placed or in hand.</t>
  </si>
  <si>
    <t>Avoids all attacks from 1 Teamwork card, or target hero must discard 1 placed Teamwork card.</t>
  </si>
  <si>
    <t>Acts as a level 4 Fighting attack. May make 1 additional attack.</t>
  </si>
  <si>
    <t>Acts as a level 7 Strength attack.</t>
  </si>
  <si>
    <t>Avoids all attacks from 1 Teamwork card, or Target Character must discard 1 Placed Teamwork card.</t>
  </si>
  <si>
    <t>On your turn, play before opponent concedes. Opponent may not concede battle. This card may be placed.</t>
  </si>
  <si>
    <t>Immediately exchange this card for any 1 card in Dead Pile</t>
  </si>
  <si>
    <t>Shattered Image: Witchblade on the Scene</t>
  </si>
  <si>
    <t>Coda Island</t>
  </si>
  <si>
    <t>Ship</t>
  </si>
  <si>
    <t>Sewer, The</t>
  </si>
  <si>
    <t>Savage Land, The</t>
  </si>
  <si>
    <t>Vault, The</t>
  </si>
  <si>
    <t>Wakanda</t>
  </si>
  <si>
    <t>Stark Enterprises</t>
  </si>
  <si>
    <t>Outer Space</t>
  </si>
  <si>
    <t>Outback, The</t>
  </si>
  <si>
    <t>Ravencroft</t>
  </si>
  <si>
    <t>Sanctum Sanctorium</t>
  </si>
  <si>
    <t>Muir Island</t>
  </si>
  <si>
    <t>Mojoworld</t>
  </si>
  <si>
    <t>Big Apple, The</t>
  </si>
  <si>
    <t>Asteroid 'M'</t>
  </si>
  <si>
    <t>Avengers Mansion</t>
  </si>
  <si>
    <t>Blue Area of the Moon</t>
  </si>
  <si>
    <t>Concrete Jungle, The</t>
  </si>
  <si>
    <t>Daily Bugle, The</t>
  </si>
  <si>
    <t>Danger Room, The</t>
  </si>
  <si>
    <t>Department H</t>
  </si>
  <si>
    <t>Latveria</t>
  </si>
  <si>
    <t>Mutant X</t>
  </si>
  <si>
    <t>Enforcers</t>
  </si>
  <si>
    <t>Hand</t>
  </si>
  <si>
    <t>Inhumans</t>
  </si>
  <si>
    <t>Kree</t>
  </si>
  <si>
    <t>Marauders</t>
  </si>
  <si>
    <t>Ray</t>
  </si>
  <si>
    <t>Serpent Society</t>
  </si>
  <si>
    <t>Shi'ar</t>
  </si>
  <si>
    <t>Trickster</t>
  </si>
  <si>
    <t>Dark Phoenix Saga: Shi'ar Power Play</t>
  </si>
  <si>
    <t>Fatal Attractions: A Call to Arms</t>
  </si>
  <si>
    <t>Fatal Attractions: Down But Not out</t>
  </si>
  <si>
    <t>Fatal Attractions: Hospital Becomes War Zone</t>
  </si>
  <si>
    <t>Fatal Attractions: Shockwave Rocks the World</t>
  </si>
  <si>
    <t>Fatal Attractions: The Best Laid Plans</t>
  </si>
  <si>
    <t>Infestation Incident: Alien Creature Rampages</t>
  </si>
  <si>
    <t>Infestation Incident: Caught Off Guard</t>
  </si>
  <si>
    <t>Possess Others (OPD)</t>
  </si>
  <si>
    <t>Twist Desire (OPD)</t>
  </si>
  <si>
    <t>Doug Ramsey (OPD)</t>
  </si>
  <si>
    <t>Back Snap (OPD)</t>
  </si>
  <si>
    <t>Brutal Revenge (OPD)</t>
  </si>
  <si>
    <t>Elixir Vitae, The (OPD)</t>
  </si>
  <si>
    <t>Fu Manchu (OPD)</t>
  </si>
  <si>
    <t>Meditative Focus (OPD)</t>
  </si>
  <si>
    <t>Gamma Girl (OPD)</t>
  </si>
  <si>
    <t>Gladiator (OPD)</t>
  </si>
  <si>
    <t>M'Krann Crystal (OPD)</t>
  </si>
  <si>
    <t>Warstar (OPD)</t>
  </si>
  <si>
    <t>Hidden Weapon (OPD)</t>
  </si>
  <si>
    <t>Power Cosmic (OPD)</t>
  </si>
  <si>
    <t>Mayday (OPD)</t>
  </si>
  <si>
    <t>Wall Walker (OPD)</t>
  </si>
  <si>
    <t>Taunt (OPD)</t>
  </si>
  <si>
    <t>Web (OPD)</t>
  </si>
  <si>
    <t>Psionic Attack (OPD)</t>
  </si>
  <si>
    <t>Psi-Web (OPD)</t>
  </si>
  <si>
    <t>Binary (OPD)</t>
  </si>
  <si>
    <t>Keeyah (OPD)</t>
  </si>
  <si>
    <t>Raza (OPD)</t>
  </si>
  <si>
    <t>Hammer (OPD)</t>
  </si>
  <si>
    <t>Night Vision Goggles (OPD)</t>
  </si>
  <si>
    <t>Emotional Outburst (OPD)</t>
  </si>
  <si>
    <t>Summon Elemental Power (OPD)</t>
  </si>
  <si>
    <t>Fit of Laughter (OPD)</t>
  </si>
  <si>
    <t>Pile It On (OPD)</t>
  </si>
  <si>
    <t>Rock &amp; Roll (OPD)</t>
  </si>
  <si>
    <t>Armed and Dangerous (OPD)</t>
  </si>
  <si>
    <t>Atomic Flame (OPD)</t>
  </si>
  <si>
    <t>Radiate Heat (OPD)</t>
  </si>
  <si>
    <t>Alien Fire (OPD)</t>
  </si>
  <si>
    <t>Invisible Invasion (OPD)</t>
  </si>
  <si>
    <t>Skrull and Crossbones (OPD)</t>
  </si>
  <si>
    <t>Dubbilex (OPD)</t>
  </si>
  <si>
    <t>Girl of Steel (OPD)</t>
  </si>
  <si>
    <t>Shapeshift (OPD)</t>
  </si>
  <si>
    <t>Last Son of Krypton (OPD)</t>
  </si>
  <si>
    <t>Man Beyond Tomorrow, The (OPD)</t>
  </si>
  <si>
    <t>Photographic Reflexes (OPD)</t>
  </si>
  <si>
    <t>Spy Camera (OPD)</t>
  </si>
  <si>
    <t>Senyaka (OPD)</t>
  </si>
  <si>
    <t>Fabian Cortez (OPD)</t>
  </si>
  <si>
    <t>Soul Gem (OPD)</t>
  </si>
  <si>
    <t>Murmur (OPD)</t>
  </si>
  <si>
    <t>Sasquatch (OPD)</t>
  </si>
  <si>
    <t>Shaman (OPD)</t>
  </si>
  <si>
    <t>Genetic Engineering (OPD)</t>
  </si>
  <si>
    <t>Megamorph (OPD)</t>
  </si>
  <si>
    <t>Techno-Virus (OPD)</t>
  </si>
  <si>
    <t>Line (OPD)</t>
  </si>
  <si>
    <t>Captain Universe</t>
  </si>
  <si>
    <t>Not Available Card, Not a legal card, not mass produced</t>
  </si>
  <si>
    <t>Avenger's ID Card - Hulk/Wasp</t>
  </si>
  <si>
    <t>Xavier Protocols</t>
  </si>
  <si>
    <t>Doctor Octopus</t>
  </si>
  <si>
    <t>Spider-Man</t>
  </si>
  <si>
    <t>Any Homebase: A-Next (OPD)</t>
  </si>
  <si>
    <t>Age of Apocalypse: Historical twist (OPD)</t>
  </si>
  <si>
    <t>Asteroid 'M': Orbital Hideout (OPD)</t>
  </si>
  <si>
    <t>Avalon: Mutant Refuge (OPD)</t>
  </si>
  <si>
    <t>Cape Citadel: The Benassi Rocket (OPD)</t>
  </si>
  <si>
    <t>Danger Room: Holographic Attackers (OPD)</t>
  </si>
  <si>
    <t>Department H: Secret Directive (OPD)</t>
  </si>
  <si>
    <t>Landau, Luckman, &amp; Lake: Warp Chamber (OPD)</t>
  </si>
  <si>
    <t>Mojo World: TV Dimension (OPD)</t>
  </si>
  <si>
    <t>Morlock Tunnels: Hidden World (OPD)</t>
  </si>
  <si>
    <t>Muir Island: Genetic Research (OPD)</t>
  </si>
  <si>
    <t>Outback: Pirate Technology (OPD)</t>
  </si>
  <si>
    <t>Team Overpower</t>
  </si>
  <si>
    <t>Ship: Celestial Origin (OPD)</t>
  </si>
  <si>
    <t>X-World: Parallel Dimension (OPD)</t>
  </si>
  <si>
    <t>X-Mansion: Mutant Schooling (OPD)</t>
  </si>
  <si>
    <t>Century</t>
  </si>
  <si>
    <t>Blue Beetle</t>
  </si>
  <si>
    <t>Booster Gold</t>
  </si>
  <si>
    <t>Brainiac</t>
  </si>
  <si>
    <t>Brass</t>
  </si>
  <si>
    <t>Brood</t>
  </si>
  <si>
    <t>Bullseye</t>
  </si>
  <si>
    <t>Cable</t>
  </si>
  <si>
    <t>Captain America</t>
  </si>
  <si>
    <t>Magnetic Energy Bolt</t>
  </si>
  <si>
    <t>Villainous Shield</t>
  </si>
  <si>
    <t>Multi-Armed Menace</t>
  </si>
  <si>
    <t>Out For Blood</t>
  </si>
  <si>
    <t>Concussion Beams</t>
  </si>
  <si>
    <t>Expendable Ally</t>
  </si>
  <si>
    <t>Energy Dampening Field</t>
  </si>
  <si>
    <t>Irresistible Force</t>
  </si>
  <si>
    <t>Fall Into Place</t>
  </si>
  <si>
    <t>Six-Pack Attack</t>
  </si>
  <si>
    <t>Bony Protrusions</t>
  </si>
  <si>
    <t>Head Shrinker</t>
  </si>
  <si>
    <t>Theoretical Treatment</t>
  </si>
  <si>
    <t>Int</t>
  </si>
  <si>
    <t>Str</t>
  </si>
  <si>
    <t>Fgt</t>
  </si>
  <si>
    <t>Engy</t>
  </si>
  <si>
    <t>Cybercorpse</t>
  </si>
  <si>
    <t>Regeneration</t>
  </si>
  <si>
    <t>Killing Machine</t>
  </si>
  <si>
    <t>Internal 'Puter</t>
  </si>
  <si>
    <t>Really Strong Laser</t>
  </si>
  <si>
    <t>Cautious Advisor</t>
  </si>
  <si>
    <t>Analytical Assault</t>
  </si>
  <si>
    <t>Distracting Chatter</t>
  </si>
  <si>
    <t>Mojoworld Rebel</t>
  </si>
  <si>
    <t>Granny Goodness</t>
  </si>
  <si>
    <t>Visual Sweep</t>
  </si>
  <si>
    <t>Voodoo</t>
  </si>
  <si>
    <t>WildC.A.T.</t>
  </si>
  <si>
    <t>Dragon Brawl</t>
  </si>
  <si>
    <t>Bullet Proof</t>
  </si>
  <si>
    <t>Shadowhawk</t>
  </si>
  <si>
    <t>Night Prowler</t>
  </si>
  <si>
    <t>Battle Armor</t>
  </si>
  <si>
    <t>Urban Predator</t>
  </si>
  <si>
    <t>Hospitalize</t>
  </si>
  <si>
    <t>Preternatural Powers</t>
  </si>
  <si>
    <t>Magickal Chains</t>
  </si>
  <si>
    <t>CIA Training</t>
  </si>
  <si>
    <t>Protector of the Innocent</t>
  </si>
  <si>
    <t>Heavy Weapons</t>
  </si>
  <si>
    <t>Stryker</t>
  </si>
  <si>
    <t>Mutant Cyborg</t>
  </si>
  <si>
    <t>Tough as Nails</t>
  </si>
  <si>
    <t>Digital Imaging</t>
  </si>
  <si>
    <t>Cyberforce Leader</t>
  </si>
  <si>
    <t>Tiffany</t>
  </si>
  <si>
    <t>Lance</t>
  </si>
  <si>
    <t>Costume Ribbons</t>
  </si>
  <si>
    <t>Magickal Hunter</t>
  </si>
  <si>
    <t>Holy Order</t>
  </si>
  <si>
    <t>Velocity</t>
  </si>
  <si>
    <t>Internal Hardware</t>
  </si>
  <si>
    <t>Speedthrough</t>
  </si>
  <si>
    <t>Protective Skin</t>
  </si>
  <si>
    <t>Lunge</t>
  </si>
  <si>
    <t>Leap Aside</t>
  </si>
  <si>
    <t>Back Flip</t>
  </si>
  <si>
    <t>Universe: Basic-Strength</t>
  </si>
  <si>
    <t>Hot Dog Cart</t>
  </si>
  <si>
    <t>Manhole Cover</t>
  </si>
  <si>
    <t>Dumpster</t>
  </si>
  <si>
    <t>Hunk of Asphalt</t>
  </si>
  <si>
    <t>Tree</t>
  </si>
  <si>
    <t>Taxi Cab</t>
  </si>
  <si>
    <t>Girder</t>
  </si>
  <si>
    <t>Lamp Post</t>
  </si>
  <si>
    <t>City Bus</t>
  </si>
  <si>
    <t>Uppercut</t>
  </si>
  <si>
    <t>Knife Hand</t>
  </si>
  <si>
    <t>Choke Hold</t>
  </si>
  <si>
    <t>Nerve Pinch</t>
  </si>
  <si>
    <t>Takedown</t>
  </si>
  <si>
    <t>Body Slam</t>
  </si>
  <si>
    <t>Crippling Blow</t>
  </si>
  <si>
    <t>Universe: Basic-Intellect</t>
  </si>
  <si>
    <t>Diversion</t>
  </si>
  <si>
    <t>Blackout</t>
  </si>
  <si>
    <t>Advance Warning</t>
  </si>
  <si>
    <t>Sabotage</t>
  </si>
  <si>
    <t>Bluff</t>
  </si>
  <si>
    <t>Clever Escape</t>
  </si>
  <si>
    <t>Ambush</t>
  </si>
  <si>
    <t>Home Turf</t>
  </si>
  <si>
    <t>Hail Storm</t>
  </si>
  <si>
    <t>Snowblind</t>
  </si>
  <si>
    <t>Protective Instinct</t>
  </si>
  <si>
    <t>Spell of Destruction</t>
  </si>
  <si>
    <t>Spontaneous Combustion</t>
  </si>
  <si>
    <t>Arachnid Strength</t>
  </si>
  <si>
    <t>Change Outcome</t>
  </si>
  <si>
    <t>Hidden Pouches</t>
  </si>
  <si>
    <t>Power Transfer</t>
  </si>
  <si>
    <t>Query and Echo</t>
  </si>
  <si>
    <t>Expert Training</t>
  </si>
  <si>
    <t>Insignia Dart</t>
  </si>
  <si>
    <t>Loyal Partner</t>
  </si>
  <si>
    <t>Colt Revolver</t>
  </si>
  <si>
    <t>Medical Background</t>
  </si>
  <si>
    <t>Reluctant Hero</t>
  </si>
  <si>
    <t>Speed of Light</t>
  </si>
  <si>
    <t>Megalomaniac</t>
  </si>
  <si>
    <t>Master Swordsman</t>
  </si>
  <si>
    <t>Demon's Head</t>
  </si>
  <si>
    <t>Mutant Momentum</t>
  </si>
  <si>
    <t>Psi-Fighting</t>
  </si>
  <si>
    <t>Herald of Onslaught</t>
  </si>
  <si>
    <t>Energy Warp</t>
  </si>
  <si>
    <t>Merciless Conqueror</t>
  </si>
  <si>
    <t>Prehensile Tail</t>
  </si>
  <si>
    <t>Acrobat Precision</t>
  </si>
  <si>
    <t>Howling Commando</t>
  </si>
  <si>
    <t>Infinity Formula</t>
  </si>
  <si>
    <t>Necromantic Blast</t>
  </si>
  <si>
    <t>Seduction of the Innocent</t>
  </si>
  <si>
    <t>Neptune's Armor</t>
  </si>
  <si>
    <t>Fatal Marksman</t>
  </si>
  <si>
    <t>Government Agent</t>
  </si>
  <si>
    <t>Merciless Mutant</t>
  </si>
  <si>
    <t>Maleable Maneuver</t>
  </si>
  <si>
    <t>Fantastic Mind</t>
  </si>
  <si>
    <t>Ridiculous Behavior</t>
  </si>
  <si>
    <t>Shadowy Escape</t>
  </si>
  <si>
    <t>Strategic Tunneling</t>
  </si>
  <si>
    <t>Spineless Plot</t>
  </si>
  <si>
    <t>Malleable Form</t>
  </si>
  <si>
    <t>Landau, Luckman, &amp; Lake</t>
  </si>
  <si>
    <t>Princess Bar</t>
  </si>
  <si>
    <t>X-World</t>
  </si>
  <si>
    <t>Fall's Edge Compound:Quarantine</t>
  </si>
  <si>
    <t>Krakoa: The Living Land</t>
  </si>
  <si>
    <t>Madripoor: Underworld Center</t>
  </si>
  <si>
    <t>Any Character</t>
  </si>
  <si>
    <t>DCP</t>
  </si>
  <si>
    <t>DP</t>
  </si>
  <si>
    <t>IQ</t>
  </si>
  <si>
    <t>MC</t>
  </si>
  <si>
    <t>Infinity Gauntlet, The</t>
  </si>
  <si>
    <t>Witchblade, The</t>
  </si>
  <si>
    <t>Cosmic Control Rod, The</t>
  </si>
  <si>
    <t>Titania</t>
  </si>
  <si>
    <t>Serpent Crown, The</t>
  </si>
  <si>
    <t>Cassidy Keep</t>
  </si>
  <si>
    <t>Interpol</t>
  </si>
  <si>
    <t>Feline Fury</t>
  </si>
  <si>
    <t>Feline Fortune</t>
  </si>
  <si>
    <t>Holocaust</t>
  </si>
  <si>
    <t>OS</t>
  </si>
  <si>
    <t>Hulk</t>
  </si>
  <si>
    <t>Human Torch</t>
  </si>
  <si>
    <t>Huntress</t>
  </si>
  <si>
    <t>Hydra</t>
  </si>
  <si>
    <t xml:space="preserve">M.O.D.O.K. </t>
  </si>
  <si>
    <t>The Brave and the Bold #4</t>
  </si>
  <si>
    <t>The Brave and the Bold #5</t>
  </si>
  <si>
    <t>The Brave and the Bold #6</t>
  </si>
  <si>
    <t>The Brave and the Bold #7</t>
  </si>
  <si>
    <t>Any Mission: Sovereign Seven</t>
  </si>
  <si>
    <t>Ninja Trap (OPD)</t>
  </si>
  <si>
    <t>Mr. Big (OPD)</t>
  </si>
  <si>
    <t>Inpenetrable (OPD)</t>
  </si>
  <si>
    <t>Super Smarts (OPD)</t>
  </si>
  <si>
    <t>Power Dive (OPD)</t>
  </si>
  <si>
    <t>Redwing (OPD)</t>
  </si>
  <si>
    <t>Tapping the Speed Force (OPD)</t>
  </si>
  <si>
    <t>Let's get Medievil! (OPD)</t>
  </si>
  <si>
    <t>Power of Imagination (OPD)</t>
  </si>
  <si>
    <t>Nerves of Steel (OPD)</t>
  </si>
  <si>
    <t>Danger Seeker (OPD)</t>
  </si>
  <si>
    <t>Molecular Assimilation (OPD)</t>
  </si>
  <si>
    <t>Shinobi Shaw (OPD)</t>
  </si>
  <si>
    <t>Annihilate (OPD)</t>
  </si>
  <si>
    <t>Katar Blade (OPD)</t>
  </si>
  <si>
    <t>Giant-Man (OPD)</t>
  </si>
  <si>
    <t>Iron Fist (OPD)</t>
  </si>
  <si>
    <t>Secret Pouches (OPD)</t>
  </si>
  <si>
    <t>Stun Gas (OPD)</t>
  </si>
  <si>
    <t>Death Cannon (OPD)</t>
  </si>
  <si>
    <t>Devastate (OPD)</t>
  </si>
  <si>
    <t>Enraged (OPD)</t>
  </si>
  <si>
    <t>Gamma Transfusion (OPD)</t>
  </si>
  <si>
    <t>Intimidate (OPD)</t>
  </si>
  <si>
    <t>Power Leap (OPD)</t>
  </si>
  <si>
    <t>Nova Burst (OPD)</t>
  </si>
  <si>
    <t>Sneak Attack (OPD)</t>
  </si>
  <si>
    <t>Thrill of the Hunt (OPD)</t>
  </si>
  <si>
    <t>A.I.M.  (OPD)</t>
  </si>
  <si>
    <t>Baron Von Strucker (OPD)</t>
  </si>
  <si>
    <t>Fortunato (OPD)</t>
  </si>
  <si>
    <t>Madame Hydra (OPD)</t>
  </si>
  <si>
    <t>Imperious Rex (OPD)</t>
  </si>
  <si>
    <t>Sub-Mariner (OPD)</t>
  </si>
  <si>
    <t>Watery Grave (OPD)</t>
  </si>
  <si>
    <t>Lord of the Underworld (OPD)</t>
  </si>
  <si>
    <t>Firestar (OPD)</t>
  </si>
  <si>
    <t>Nova (OPD)</t>
  </si>
  <si>
    <t>Battle Strategy (OPD)</t>
  </si>
  <si>
    <t>LMD (OPD)</t>
  </si>
  <si>
    <t>Disappearing Act (OPD)</t>
  </si>
  <si>
    <t>Power 'Port (OPD)</t>
  </si>
  <si>
    <t>Vicious Teleport (OPD)</t>
  </si>
  <si>
    <t>Carbonadium Synthesizer (OPD)</t>
  </si>
  <si>
    <t>Secrete Pheromones (OPD)</t>
  </si>
  <si>
    <t>Tendril Tactics (OPD)</t>
  </si>
  <si>
    <t>Baptism of Fire (OPD)</t>
  </si>
  <si>
    <t>Cannon Fodder (OPD)</t>
  </si>
  <si>
    <t>Dark Enigma (OPD)</t>
  </si>
  <si>
    <t>Consult the Source (OPD)</t>
  </si>
  <si>
    <t>Mother Box (OPD)</t>
  </si>
  <si>
    <t>Beware My Power (OPD)</t>
  </si>
  <si>
    <t>Zero Hour (OPD)</t>
  </si>
  <si>
    <t>Cellular Reconstruction (OPD)</t>
  </si>
  <si>
    <t>Doc Parasite (OPD)</t>
  </si>
  <si>
    <t>Feathery Distraction (OPD)</t>
  </si>
  <si>
    <t>Gotham's Emperor Penguin (OPD)</t>
  </si>
  <si>
    <t>Askani Founder (OPD)</t>
  </si>
  <si>
    <t>Child of the Future (OPD)</t>
  </si>
  <si>
    <t>Manifest Phoenix (OPD)</t>
  </si>
  <si>
    <t>Blowing You a Kiss (OPD)</t>
  </si>
  <si>
    <t>Poison Kiss (OPD)</t>
  </si>
  <si>
    <t>Strangle Vines (OPD)</t>
  </si>
  <si>
    <t>Ensnare (OPD)</t>
  </si>
  <si>
    <t>Protective Plates (OPD)</t>
  </si>
  <si>
    <t>Strategic Assault (OPD)</t>
  </si>
  <si>
    <t>Mindwipe (OPD)</t>
  </si>
  <si>
    <t>Psionic Hold (OPD)</t>
  </si>
  <si>
    <t>Telepathic Coordination (OPD)</t>
  </si>
  <si>
    <t>Doubt (OPD)</t>
  </si>
  <si>
    <t>Crimson Dawn (OPD)</t>
  </si>
  <si>
    <t>Mental Hold (OPD)</t>
  </si>
  <si>
    <t>Psychic Knife (OPD)</t>
  </si>
  <si>
    <t>Secret Weapon (OPD)</t>
  </si>
  <si>
    <t>Vendetta (OPD)</t>
  </si>
  <si>
    <t>Killing Touch</t>
  </si>
  <si>
    <t>Night Flight</t>
  </si>
  <si>
    <t>Restore Health</t>
  </si>
  <si>
    <t>Shadow Motion</t>
  </si>
  <si>
    <t>X</t>
  </si>
  <si>
    <t>Storm</t>
  </si>
  <si>
    <t>Strong Guy</t>
  </si>
  <si>
    <t>Super Skrull</t>
  </si>
  <si>
    <t>Superboy</t>
  </si>
  <si>
    <t>Supergirl</t>
  </si>
  <si>
    <t>Superman</t>
  </si>
  <si>
    <t>Superpatriot</t>
  </si>
  <si>
    <t>Team X</t>
  </si>
  <si>
    <t>Thing</t>
  </si>
  <si>
    <t>Thor</t>
  </si>
  <si>
    <t>Thorn</t>
  </si>
  <si>
    <t>Thunderbolts</t>
  </si>
  <si>
    <t xml:space="preserve">M.A.C.H.1 </t>
  </si>
  <si>
    <t>Two-Face</t>
  </si>
  <si>
    <t>Venom</t>
  </si>
  <si>
    <t>Vision</t>
  </si>
  <si>
    <t>War Machine</t>
  </si>
  <si>
    <t>White Queen</t>
  </si>
  <si>
    <t>Wolverine</t>
  </si>
  <si>
    <t>Wonder Woman</t>
  </si>
  <si>
    <t>Wynonna Earp</t>
  </si>
  <si>
    <t>X-Babies</t>
  </si>
  <si>
    <t>TABLE</t>
  </si>
  <si>
    <t>BH</t>
  </si>
  <si>
    <t>Batman Holo Series trading card insert</t>
  </si>
  <si>
    <t>Mysterio</t>
  </si>
  <si>
    <t>Mystique</t>
  </si>
  <si>
    <t>Namor</t>
  </si>
  <si>
    <t>Neron</t>
  </si>
  <si>
    <t>New Warriors</t>
  </si>
  <si>
    <t>Nick Fury</t>
  </si>
  <si>
    <t>Nightcrawler</t>
  </si>
  <si>
    <t>Omega Effect (OPD)</t>
  </si>
  <si>
    <t>Computer Origin (OPD)</t>
  </si>
  <si>
    <t>Super Endurance (OPD)</t>
  </si>
  <si>
    <t>Billy Club (OPD)</t>
  </si>
  <si>
    <t>Doom from Above (OPD)</t>
  </si>
  <si>
    <t>Appendage of Death (OPD)</t>
  </si>
  <si>
    <t>Bullseye Shot (OPD)</t>
  </si>
  <si>
    <t>Contract Hit (OPD)</t>
  </si>
  <si>
    <t>Savage Strength (OPD)</t>
  </si>
  <si>
    <t>Living Costume (OPD)</t>
  </si>
  <si>
    <t>Serious Arsenal (OPD)</t>
  </si>
  <si>
    <t>Heart Attack (OPD)</t>
  </si>
  <si>
    <t>Energy Wrath (OPD)</t>
  </si>
  <si>
    <t>Warrior Soul (OPD)</t>
  </si>
  <si>
    <t>Clobberin' Time (OPD)</t>
  </si>
  <si>
    <t>Revoltin' Development (OPD)</t>
  </si>
  <si>
    <t>Power of Asgard (OPD)</t>
  </si>
  <si>
    <t>Viking Pyre (OPD)</t>
  </si>
  <si>
    <t>Explosive Charge (OPD)</t>
  </si>
  <si>
    <t>Tell Me What You Know (OPD)</t>
  </si>
  <si>
    <t>Ultimate Sacrifice (OPD)</t>
  </si>
  <si>
    <t>Citizen V (OPD)</t>
  </si>
  <si>
    <t>Meteorite (OPD)</t>
  </si>
  <si>
    <t>Crusade (OPD)</t>
  </si>
  <si>
    <t>Heavenly Agent (OPD)</t>
  </si>
  <si>
    <t>Shell Game, The (OPD)</t>
  </si>
  <si>
    <t>Smooth Talker (OPD)</t>
  </si>
  <si>
    <t>Law and Disorder (OPD)</t>
  </si>
  <si>
    <t>Tommy Gun (OPD)</t>
  </si>
  <si>
    <t>Bloody Mary (OPD)</t>
  </si>
  <si>
    <t>Dressed to Kill (OPD)</t>
  </si>
  <si>
    <t>Panic Attack (OPD)</t>
  </si>
  <si>
    <t>Symbiotic Snare (OPD)</t>
  </si>
  <si>
    <t>Darkland's Army (OPD)</t>
  </si>
  <si>
    <t>Android Endurance (OPD)</t>
  </si>
  <si>
    <t>Intangible Strike (OPD)</t>
  </si>
  <si>
    <t>Dangerous Dancer (OPD)</t>
  </si>
  <si>
    <t>True Vision (OPD)</t>
  </si>
  <si>
    <t>Voodoo, Daemonite</t>
  </si>
  <si>
    <t>Battle Computer (OPD)</t>
  </si>
  <si>
    <t>Pepper Potts (OPD)</t>
  </si>
  <si>
    <t>Unleash Arsenal (OPD)</t>
  </si>
  <si>
    <t>Cold-Hearted Enemy (OPD)</t>
  </si>
  <si>
    <t>Hellions, The (OPD)</t>
  </si>
  <si>
    <t>Telepathic Munipulator (OPD)</t>
  </si>
  <si>
    <t>Chosen, The (OPD)</t>
  </si>
  <si>
    <t>Canucklehead (OPD)</t>
  </si>
  <si>
    <t>Wounded Animal (OPD)</t>
  </si>
  <si>
    <t>Carefree Killer</t>
  </si>
  <si>
    <t>Bodyslide</t>
  </si>
  <si>
    <t>Cover Fire</t>
  </si>
  <si>
    <t>Avenger</t>
  </si>
  <si>
    <t>Inspiration</t>
  </si>
  <si>
    <t>Mighty Shield</t>
  </si>
  <si>
    <t>Atomic Punch</t>
  </si>
  <si>
    <t>Skin Alloy</t>
  </si>
  <si>
    <t>Nega-Bands</t>
  </si>
  <si>
    <t>Alien Healing</t>
  </si>
  <si>
    <t>Blade Hand</t>
  </si>
  <si>
    <t>Climb</t>
  </si>
  <si>
    <t>Insane Rage</t>
  </si>
  <si>
    <t>Whip Strike</t>
  </si>
  <si>
    <t>Haymaker</t>
  </si>
  <si>
    <t>Iron Curtain</t>
  </si>
  <si>
    <t>Skin of Steel</t>
  </si>
  <si>
    <t>Beast: The Brute</t>
  </si>
  <si>
    <t>Overtkill</t>
  </si>
  <si>
    <t>Kree Stratagem</t>
  </si>
  <si>
    <t>Protector of the Universe</t>
  </si>
  <si>
    <t>Sharon Carter</t>
  </si>
  <si>
    <t>Stars &amp; Stripes</t>
  </si>
  <si>
    <t>Ricochet Shield</t>
  </si>
  <si>
    <t>Relentless Assault</t>
  </si>
  <si>
    <t>Custom Firearms</t>
  </si>
  <si>
    <t>Infintity Gauntlet: Cosmic Sneak Attack</t>
  </si>
  <si>
    <t>Infintity Gauntlet: Gods of Stone</t>
  </si>
  <si>
    <t>Shattered Image #1</t>
  </si>
  <si>
    <t>Shattered Image #2</t>
  </si>
  <si>
    <t>Shattered Image #3</t>
  </si>
  <si>
    <t>Shattered Image #4</t>
  </si>
  <si>
    <t>Shattered Image #5</t>
  </si>
  <si>
    <t>Shattered Image #6</t>
  </si>
  <si>
    <t>Shattered Image #7</t>
  </si>
  <si>
    <t>Mission</t>
  </si>
  <si>
    <t>Plan of Conquest</t>
  </si>
  <si>
    <t>Assassin for Hire</t>
  </si>
  <si>
    <t>Infestation Incident: Here Comes the Cavalry</t>
  </si>
  <si>
    <t>Infestation Incident: Monsters Attack</t>
  </si>
  <si>
    <t>Infestation Incident: Second Wind</t>
  </si>
  <si>
    <t>Insectoid Incursion</t>
  </si>
  <si>
    <t>Mental Illusions</t>
  </si>
  <si>
    <t>Quarterback Sneak</t>
  </si>
  <si>
    <t xml:space="preserve">Frictionless Foam </t>
  </si>
  <si>
    <t>Gauntlet Energy Blast</t>
  </si>
  <si>
    <t>Bwah-Ha-Ha-Ha!</t>
  </si>
  <si>
    <t>Immovable Object</t>
  </si>
  <si>
    <t>Agile Warrior</t>
  </si>
  <si>
    <t>Heart Shaped Herb</t>
  </si>
  <si>
    <t>Jungle Savvy</t>
  </si>
  <si>
    <t>Defense Tactics</t>
  </si>
  <si>
    <t>Wakandan Technology</t>
  </si>
  <si>
    <t>African Monarch</t>
  </si>
  <si>
    <t>Working Clothes</t>
  </si>
  <si>
    <t>Oracle Connection, The</t>
  </si>
  <si>
    <t xml:space="preserve">Opening Flower Disciple </t>
  </si>
  <si>
    <t>XSE Tactics</t>
  </si>
  <si>
    <t>Absorb Energy</t>
  </si>
  <si>
    <t>Draw Enemy Fire</t>
  </si>
  <si>
    <t>Paramilitary Skill</t>
  </si>
  <si>
    <t>Brilliant Deduction</t>
  </si>
  <si>
    <t>Beastial Brawn</t>
  </si>
  <si>
    <t>Spell of Silence</t>
  </si>
  <si>
    <t>Mystical Menace</t>
  </si>
  <si>
    <t>Jealous Disciple</t>
  </si>
  <si>
    <t>Magnesium Flare</t>
  </si>
  <si>
    <t>Master Detective</t>
  </si>
  <si>
    <t>Olympic Level Athlete</t>
  </si>
  <si>
    <t>Ambidexterity</t>
  </si>
  <si>
    <t>Tactile Telekinesis</t>
  </si>
  <si>
    <t>Weather Manipulation</t>
  </si>
  <si>
    <t>Hurricane Winds</t>
  </si>
  <si>
    <t>Human Shield</t>
  </si>
  <si>
    <t>Donald Pierce</t>
  </si>
  <si>
    <t>Crossbones</t>
  </si>
  <si>
    <t>Bowl Over</t>
  </si>
  <si>
    <t>Rhino Hide</t>
  </si>
  <si>
    <t>Rhino Charge</t>
  </si>
  <si>
    <t>Pinball Blow</t>
  </si>
  <si>
    <t>Dirty Cheat</t>
  </si>
  <si>
    <t>Super Strength</t>
  </si>
  <si>
    <t>Intercept Attack</t>
  </si>
  <si>
    <t>Rabid Beast</t>
  </si>
  <si>
    <t>Danger Scent</t>
  </si>
  <si>
    <t>Healing Factor</t>
  </si>
  <si>
    <t>Wildcat Attack</t>
  </si>
  <si>
    <t>Sticky Fingers</t>
  </si>
  <si>
    <t>Mutant Magic</t>
  </si>
  <si>
    <t>Acid Spray</t>
  </si>
  <si>
    <t>Scorpion Sting</t>
  </si>
  <si>
    <t>Master Mold</t>
  </si>
  <si>
    <t>Death Adder</t>
  </si>
  <si>
    <t>Diamond Back</t>
  </si>
  <si>
    <t>Cat Claws</t>
  </si>
  <si>
    <t>Vitamin "G"</t>
  </si>
  <si>
    <t>Power Proxy</t>
  </si>
  <si>
    <t>Elbow Grease</t>
  </si>
  <si>
    <t>Sudden Strike</t>
  </si>
  <si>
    <t>Kung-Fu Secrets</t>
  </si>
  <si>
    <t>Emerald Allure</t>
  </si>
  <si>
    <t>She-Hulk Smash</t>
  </si>
  <si>
    <t>Hidden Weapon</t>
  </si>
  <si>
    <t>One With the Sword</t>
  </si>
  <si>
    <t>Cosmic Healing</t>
  </si>
  <si>
    <t>Force Shield</t>
  </si>
  <si>
    <t>Power Cosmic</t>
  </si>
  <si>
    <t>Shalla Bal</t>
  </si>
  <si>
    <t>Spider-Sense</t>
  </si>
  <si>
    <t>Wall Crawl</t>
  </si>
  <si>
    <t>Web-Shield</t>
  </si>
  <si>
    <t>Arachnid Agility</t>
  </si>
  <si>
    <t>Rearrange Matter</t>
  </si>
  <si>
    <t>Energy Protection</t>
  </si>
  <si>
    <t>Double Power Blast</t>
  </si>
  <si>
    <t>Spider Attack</t>
  </si>
  <si>
    <t>Spider Strength</t>
  </si>
  <si>
    <t>Web-Lines</t>
  </si>
  <si>
    <t>Rivet Gun</t>
  </si>
  <si>
    <t>Mighty Mutant</t>
  </si>
  <si>
    <t>Fists of Stone</t>
  </si>
  <si>
    <t>Immitation</t>
  </si>
  <si>
    <t>Flexible Form</t>
  </si>
  <si>
    <t>Knuckle Sandwich</t>
  </si>
  <si>
    <t>Cool Shades</t>
  </si>
  <si>
    <t>Kid of Steel</t>
  </si>
  <si>
    <t>Up, Up, and Away</t>
  </si>
  <si>
    <t>Cloaking Shield</t>
  </si>
  <si>
    <t>Heat Vision</t>
  </si>
  <si>
    <t xml:space="preserve">Man of Steel </t>
  </si>
  <si>
    <t>Bear Hug</t>
  </si>
  <si>
    <t>Aunt Petunia</t>
  </si>
  <si>
    <t>Rock Skin</t>
  </si>
  <si>
    <t>God of Thunder</t>
  </si>
  <si>
    <t>Barbed Lash</t>
  </si>
  <si>
    <t>Street Fighter</t>
  </si>
  <si>
    <t>Bait and Switch</t>
  </si>
  <si>
    <t>Clean Getaway</t>
  </si>
  <si>
    <t>Don't Mind Me…</t>
  </si>
  <si>
    <t>.45 Automatic</t>
  </si>
  <si>
    <t>Double Trouble</t>
  </si>
  <si>
    <t>Phase Form</t>
  </si>
  <si>
    <t>Energy Shield</t>
  </si>
  <si>
    <t>Shield Teammate</t>
  </si>
  <si>
    <t>Berserk Attack</t>
  </si>
  <si>
    <t>Fighting Instinct</t>
  </si>
  <si>
    <t>Gift of Flight</t>
  </si>
  <si>
    <t>Bullets &amp; Bracelets</t>
  </si>
  <si>
    <t>Coldforce</t>
  </si>
  <si>
    <t>Energy</t>
  </si>
  <si>
    <t>Fighting</t>
  </si>
  <si>
    <t>Strength</t>
  </si>
  <si>
    <t>Intellect</t>
  </si>
  <si>
    <t>Human Torch : Invaders</t>
  </si>
  <si>
    <t>Hulk : Mr Fix-It</t>
  </si>
  <si>
    <t xml:space="preserve">Havok : Mutant X </t>
  </si>
  <si>
    <t>Backlash : Future</t>
  </si>
  <si>
    <t>Comm. James Gordon</t>
  </si>
  <si>
    <t>Colossus : Age Of Apocalypse</t>
  </si>
  <si>
    <t>Batman : Avenger</t>
  </si>
  <si>
    <t>Batman : Detective</t>
  </si>
  <si>
    <t>Angel : Horseman Of Apocalypse</t>
  </si>
  <si>
    <t>Angel : The Fallen</t>
  </si>
  <si>
    <t>Iron Man : Original Armor</t>
  </si>
  <si>
    <t xml:space="preserve">Iceman : The Ice-Man </t>
  </si>
  <si>
    <t>Invisible Woman : Malice</t>
  </si>
  <si>
    <t xml:space="preserve">Jean Grey : Dark Phoenix </t>
  </si>
  <si>
    <t>Namor : Sub-Mariner</t>
  </si>
  <si>
    <t>Psylocke : Betsy Braddock</t>
  </si>
  <si>
    <t>Ra's Al Ghul : Sword Master</t>
  </si>
  <si>
    <t>Rogue : Brotherhood Of Evil Mutants</t>
  </si>
  <si>
    <t>Shadowcat : Age of Apocalypse</t>
  </si>
  <si>
    <t>Spiderman : Symbiotic Costume</t>
  </si>
  <si>
    <t>Storm : Bloodstorm</t>
  </si>
  <si>
    <t>Storm : Neutralized</t>
  </si>
  <si>
    <t>Two-Face : Crimeboss</t>
  </si>
  <si>
    <t>Wolverine : Age of Apocalypse</t>
  </si>
  <si>
    <t>Wolverine : Golden Age</t>
  </si>
  <si>
    <t>Heatforce</t>
  </si>
  <si>
    <t>Precision Agility</t>
  </si>
  <si>
    <t>Thermodynamics</t>
  </si>
  <si>
    <t>Pinpoint Laser</t>
  </si>
  <si>
    <t>Deathbird</t>
  </si>
  <si>
    <t xml:space="preserve">Donald Pierce </t>
  </si>
  <si>
    <t>Goblyn Queen</t>
  </si>
  <si>
    <t>Clonal Origin</t>
  </si>
  <si>
    <t>Dark Magic</t>
  </si>
  <si>
    <t>Goblyn Armada</t>
  </si>
  <si>
    <t>Inferno</t>
  </si>
  <si>
    <t>Grey King</t>
  </si>
  <si>
    <t>Analytical Genius</t>
  </si>
  <si>
    <t>Carrier Wave</t>
  </si>
  <si>
    <t>Psychic Neutralizer</t>
  </si>
  <si>
    <t>Bastion</t>
  </si>
  <si>
    <t>Callisto</t>
  </si>
  <si>
    <t>Captain Britain</t>
  </si>
  <si>
    <t>Battleworthy</t>
  </si>
  <si>
    <t>Physics Genius</t>
  </si>
  <si>
    <t>Prodigious Strength</t>
  </si>
  <si>
    <t>Cerebro</t>
  </si>
  <si>
    <t>Catalogue</t>
  </si>
  <si>
    <t>Mutant Seeker</t>
  </si>
  <si>
    <t>Sentinel Evolution</t>
  </si>
  <si>
    <t>The Founder</t>
  </si>
  <si>
    <t>Crux</t>
  </si>
  <si>
    <t>Mutant Hound</t>
  </si>
  <si>
    <t>Telepathic Power</t>
  </si>
  <si>
    <t>Polaris</t>
  </si>
  <si>
    <t>Magnetic Field</t>
  </si>
  <si>
    <t>Manipulate Magnetism</t>
  </si>
  <si>
    <t>Reverse Polarity</t>
  </si>
  <si>
    <t>Rapture</t>
  </si>
  <si>
    <t>Avain Mutaion</t>
  </si>
  <si>
    <t>Flightpath</t>
  </si>
  <si>
    <t>Psychic Sword</t>
  </si>
  <si>
    <t>Release Soul</t>
  </si>
  <si>
    <t>Reavers</t>
  </si>
  <si>
    <t>Cybernetic Rebirth</t>
  </si>
  <si>
    <t>Triage</t>
  </si>
  <si>
    <t>Sabra</t>
  </si>
  <si>
    <t>Mossad</t>
  </si>
  <si>
    <t>Mutant Musculature</t>
  </si>
  <si>
    <t>Shadow King</t>
  </si>
  <si>
    <t>Astral Lifeform</t>
  </si>
  <si>
    <t>PSI-Screen</t>
  </si>
  <si>
    <t>Telepathic Manipulator</t>
  </si>
  <si>
    <t>Fang</t>
  </si>
  <si>
    <t>Spider-Girl</t>
  </si>
  <si>
    <t>Clever Fighter</t>
  </si>
  <si>
    <t>Spider Mobility</t>
  </si>
  <si>
    <t>Web Action</t>
  </si>
  <si>
    <t>Starjammers</t>
  </si>
  <si>
    <t>Majestrix Lilandra</t>
  </si>
  <si>
    <t>Sunfire</t>
  </si>
  <si>
    <t>Ionize Matter</t>
  </si>
  <si>
    <t>Nationalist Zeal</t>
  </si>
  <si>
    <t>Solar Flare</t>
  </si>
  <si>
    <t>Taskmaster</t>
  </si>
  <si>
    <t>Replica Shield</t>
  </si>
  <si>
    <t>Trained Lackeys</t>
  </si>
  <si>
    <t>Weapons Master</t>
  </si>
  <si>
    <t>Thunderbird</t>
  </si>
  <si>
    <t>War Hero</t>
  </si>
  <si>
    <t>Dum Dum Dugan</t>
  </si>
  <si>
    <t xml:space="preserve">Boom Tube </t>
  </si>
  <si>
    <t>Fear</t>
  </si>
  <si>
    <t>Hate</t>
  </si>
  <si>
    <t>Malice</t>
  </si>
  <si>
    <t>Emotion Box</t>
  </si>
  <si>
    <t xml:space="preserve">X-Men Founder </t>
  </si>
  <si>
    <t>Read Mind</t>
  </si>
  <si>
    <t>Outwit</t>
  </si>
  <si>
    <t>Dodge</t>
  </si>
  <si>
    <t>Full Auto</t>
  </si>
  <si>
    <t>Sniper</t>
  </si>
  <si>
    <t>Talia</t>
  </si>
  <si>
    <t>Stampede</t>
  </si>
  <si>
    <t>Martian Strength</t>
  </si>
  <si>
    <t>Telepathic Probe</t>
  </si>
  <si>
    <t>Disintegrate</t>
  </si>
  <si>
    <t>Electromagnetic Shield</t>
  </si>
  <si>
    <t>Magnetic Shield</t>
  </si>
  <si>
    <t>Magnetic Devastation</t>
  </si>
  <si>
    <t>Gravity Alteration</t>
  </si>
  <si>
    <t>Fortunate Accident</t>
  </si>
  <si>
    <t>Roll With the Punches</t>
  </si>
  <si>
    <t>Awesome Aussie</t>
  </si>
  <si>
    <t>Green 'N Mean</t>
  </si>
  <si>
    <t>Techno-Arsenal</t>
  </si>
  <si>
    <t>Twisted Mentality</t>
  </si>
  <si>
    <t>Global Resources</t>
  </si>
  <si>
    <t>Prototype Blaster</t>
  </si>
  <si>
    <t>Skilled Martial Artist</t>
  </si>
  <si>
    <t>Dr. Minerva</t>
  </si>
  <si>
    <t>Killer Physique</t>
  </si>
  <si>
    <t>Interstellar Empire</t>
  </si>
  <si>
    <t>Supreme Intelligence</t>
  </si>
  <si>
    <t>Prime Minister Zarek</t>
  </si>
  <si>
    <t>Walking Stick</t>
  </si>
  <si>
    <t>Underworld Henchman</t>
  </si>
  <si>
    <t>Slippery Escape</t>
  </si>
  <si>
    <t>King of the Savage Land</t>
  </si>
  <si>
    <t>Smash Incoming Object</t>
  </si>
  <si>
    <t>Unstoppable Force</t>
  </si>
  <si>
    <t>Lord Kevin Plunder</t>
  </si>
  <si>
    <t>Megapower Promo Set</t>
  </si>
  <si>
    <t>Image Inducer</t>
  </si>
  <si>
    <t>M'Krann Fragment</t>
  </si>
  <si>
    <t>Adamantium</t>
  </si>
  <si>
    <t>The Siege Perilous</t>
  </si>
  <si>
    <t>Raw Power</t>
  </si>
  <si>
    <t>Dark Thoughts</t>
  </si>
  <si>
    <t>Dust of Death</t>
  </si>
  <si>
    <t>Dangerous Mind</t>
  </si>
  <si>
    <t>Government Operative</t>
  </si>
  <si>
    <t>Robot Mentality</t>
  </si>
  <si>
    <t>Soulsword</t>
  </si>
  <si>
    <t>Public Defender</t>
  </si>
  <si>
    <t>Cosmic Awareness</t>
  </si>
  <si>
    <t>Over the Edge</t>
  </si>
  <si>
    <t>Science Whiz</t>
  </si>
  <si>
    <t>Rusty Collins</t>
  </si>
  <si>
    <t>Web-Headed Wizard (Spidey in wizard outfit)</t>
  </si>
  <si>
    <t>Web-Headed Wizard (Spidey Capt.Universe)</t>
  </si>
  <si>
    <t>Siberian Strength (OPD)</t>
  </si>
  <si>
    <t>Eel, The (OPD)</t>
  </si>
  <si>
    <t>Power Punch (OPD)</t>
  </si>
  <si>
    <t>Charm (OPD)</t>
  </si>
  <si>
    <t>Ace in the Hole (OPD)</t>
  </si>
  <si>
    <t>Spiritual Purging (OPD)</t>
  </si>
  <si>
    <t>Cherokee Magic (OPD)</t>
  </si>
  <si>
    <t>Penance Stare (OPD)</t>
  </si>
  <si>
    <t>Hell on Wheels (OPD)</t>
  </si>
  <si>
    <t>Phoenix Lifeforce (OPD)</t>
  </si>
  <si>
    <t>Inferno (OPD)</t>
  </si>
  <si>
    <t>Emerald Archer, The (OPD)</t>
  </si>
  <si>
    <t>Kyudo Discipline (OPD)</t>
  </si>
  <si>
    <t>Goblin Legacy (OPD)</t>
  </si>
  <si>
    <t>Harry Osborne (OPD)</t>
  </si>
  <si>
    <t>Brotherhood, The (OPD)</t>
  </si>
  <si>
    <t>Dissolving Corpses (OPD)</t>
  </si>
  <si>
    <t>TK Beam (OPD)</t>
  </si>
  <si>
    <t>Avenging Archer (OPD)</t>
  </si>
  <si>
    <t>Combat Ready (OPD)</t>
  </si>
  <si>
    <t>Cestus Glove (OPD)</t>
  </si>
  <si>
    <t>Winged Warrior, The (OPD)</t>
  </si>
  <si>
    <t>Telekinetic Fist (OPD)</t>
  </si>
  <si>
    <t>Madelyne Pryor (OPD)</t>
  </si>
  <si>
    <t>Selene (OPD)</t>
  </si>
  <si>
    <t>Tessa (OPD)</t>
  </si>
  <si>
    <t>Von Roehm (OPD)</t>
  </si>
  <si>
    <t>Wolverine (Promo)</t>
  </si>
  <si>
    <t>Combination Maneuver</t>
  </si>
  <si>
    <t>Universe: Special</t>
  </si>
  <si>
    <t>Martial Artist (OPD)</t>
  </si>
  <si>
    <t>Inventive Genius</t>
  </si>
  <si>
    <t>Mist and Mirrors</t>
  </si>
  <si>
    <t>Computer Genius</t>
  </si>
  <si>
    <t>Race Against Crime #6</t>
  </si>
  <si>
    <t>Race Against Crime #7</t>
  </si>
  <si>
    <t>Eye of the Storm: File# 061906.01</t>
  </si>
  <si>
    <t>Eye of the Storm: File# 061906.02</t>
  </si>
  <si>
    <t>Eye of the Storm: File# 061906.05</t>
  </si>
  <si>
    <t>Eye of the Storm: File# 061906.08</t>
  </si>
  <si>
    <t>Eye of the Storm: File# 061906.10</t>
  </si>
  <si>
    <t>Into the Depths: File# 271266.02</t>
  </si>
  <si>
    <t>Into the Depths: File# 271266.04</t>
  </si>
  <si>
    <t>Into the Depths: File# 271266.07</t>
  </si>
  <si>
    <t>Into the Depths: File# 271266.09</t>
  </si>
  <si>
    <t>Into the Depths: File# 271266.10</t>
  </si>
  <si>
    <t>Shadowcat</t>
  </si>
  <si>
    <t>Shang Chi:Master of Kung Fu</t>
  </si>
  <si>
    <t xml:space="preserve">MI-6 </t>
  </si>
  <si>
    <t>She-Hulk</t>
  </si>
  <si>
    <t>Silver Sable</t>
  </si>
  <si>
    <t>Silver Surfer</t>
  </si>
  <si>
    <t>Spawn</t>
  </si>
  <si>
    <t>Spiderman</t>
  </si>
  <si>
    <t>Spider-Woman</t>
  </si>
  <si>
    <t>Steel</t>
  </si>
  <si>
    <t>Nigh Invulnerable (OPD)</t>
  </si>
  <si>
    <t>Blindside (OPD)</t>
  </si>
  <si>
    <t>Gathering Winds (OPD)</t>
  </si>
  <si>
    <t>Set Rarity</t>
  </si>
  <si>
    <t>Card Rarity</t>
  </si>
  <si>
    <t>Rarity #</t>
  </si>
  <si>
    <t>Warlock</t>
  </si>
  <si>
    <t>Batman/Superman DC OverPower expansion/base set</t>
  </si>
  <si>
    <t>Classic OverPower Marvel expansion</t>
  </si>
  <si>
    <t>DC Comics Promo exclusive (SASE mail-away)</t>
  </si>
  <si>
    <t>Maximum Carnage #4</t>
  </si>
  <si>
    <t>Maximum Carnage #5</t>
  </si>
  <si>
    <t>Maximum Carnage #6</t>
  </si>
  <si>
    <t>Maximum Carnage #7</t>
  </si>
  <si>
    <t>Morbius</t>
  </si>
  <si>
    <t>Morph</t>
  </si>
  <si>
    <t>Backstab</t>
  </si>
  <si>
    <t>Super-Escape Artist</t>
  </si>
  <si>
    <t>Hidden Agenda</t>
  </si>
  <si>
    <t>Power Scheme</t>
  </si>
  <si>
    <t>Stuntman</t>
  </si>
  <si>
    <t>Commando raid</t>
  </si>
  <si>
    <t>Cool Under Fire</t>
  </si>
  <si>
    <t>Infiltration</t>
  </si>
  <si>
    <t>Bounty of the Sea</t>
  </si>
  <si>
    <t>Atlantis Attacks</t>
  </si>
  <si>
    <t>Illusion of Ally</t>
  </si>
  <si>
    <t>Poison Props</t>
  </si>
  <si>
    <t>Mistaken Identity</t>
  </si>
  <si>
    <t>Land, Sea, and Air</t>
  </si>
  <si>
    <t>Winged Feet</t>
  </si>
  <si>
    <t>Your Soul is Mine!</t>
  </si>
  <si>
    <t>Bamf!</t>
  </si>
  <si>
    <t>Swashbuckler</t>
  </si>
  <si>
    <t>Linkstone</t>
  </si>
  <si>
    <t>Lifeblood</t>
  </si>
  <si>
    <t>MAG</t>
  </si>
  <si>
    <t>Full House</t>
  </si>
  <si>
    <t>Skeletal Plates</t>
  </si>
  <si>
    <t>Blindside</t>
  </si>
  <si>
    <t>Shi'ar Battle Armor</t>
  </si>
  <si>
    <t>Ninja Adept</t>
  </si>
  <si>
    <t>Tracking Senses</t>
  </si>
  <si>
    <t>Acolytes</t>
  </si>
  <si>
    <t>Vindicator</t>
  </si>
  <si>
    <t>Angel</t>
  </si>
  <si>
    <t>Neuro-toxin</t>
  </si>
  <si>
    <t>Distracting Burst</t>
  </si>
  <si>
    <t>Blinding Flare</t>
  </si>
  <si>
    <t>Maniacal Genius</t>
  </si>
  <si>
    <t>Keys to the Kingdom</t>
  </si>
  <si>
    <t>High-Voltage Joy Buzzer</t>
  </si>
  <si>
    <t>Acid-Spray Flower</t>
  </si>
  <si>
    <t>Mental Deflection</t>
  </si>
  <si>
    <t>Mutant Motivation</t>
  </si>
  <si>
    <t>Psychic Soothing</t>
  </si>
  <si>
    <t>Invisible Saboteur</t>
  </si>
  <si>
    <t>Unseen Assailant</t>
  </si>
  <si>
    <t>Concealed Arsenal</t>
  </si>
  <si>
    <t>Landslide</t>
  </si>
  <si>
    <t>Appetite for Destruction</t>
  </si>
  <si>
    <t>Big Bully</t>
  </si>
  <si>
    <t>Massive Speed</t>
  </si>
  <si>
    <t>Short Fuse</t>
  </si>
  <si>
    <t>Wallop</t>
  </si>
  <si>
    <t>Location</t>
  </si>
  <si>
    <t>Cape citadel</t>
  </si>
  <si>
    <t>Prism</t>
  </si>
  <si>
    <t>Battlebones</t>
  </si>
  <si>
    <t>Maverick</t>
  </si>
  <si>
    <t>Combat Armor</t>
  </si>
  <si>
    <t>Legacy Regression</t>
  </si>
  <si>
    <t>Power Channel</t>
  </si>
  <si>
    <t>Mercury</t>
  </si>
  <si>
    <t>Combat Experience</t>
  </si>
  <si>
    <t>Mercenary Code</t>
  </si>
  <si>
    <t>Mercuric Blades</t>
  </si>
  <si>
    <t>Metallic Control</t>
  </si>
  <si>
    <t>Morlocks</t>
  </si>
  <si>
    <t>Run from Slaughter</t>
  </si>
  <si>
    <t>Multiple Man</t>
  </si>
  <si>
    <t>Duplicate Self</t>
  </si>
  <si>
    <t>Outnumber</t>
  </si>
  <si>
    <t>Team Madrox</t>
  </si>
  <si>
    <t>Phoenix</t>
  </si>
  <si>
    <t>Character Name</t>
  </si>
  <si>
    <t>Card Name</t>
  </si>
  <si>
    <t>Set</t>
  </si>
  <si>
    <t>Absorbing Man</t>
  </si>
  <si>
    <t>CL</t>
  </si>
  <si>
    <t>MN</t>
  </si>
  <si>
    <t>Adam Warlock</t>
  </si>
  <si>
    <t>Alpha Flight</t>
  </si>
  <si>
    <t>Apache Warrior</t>
  </si>
  <si>
    <t>Cellular Density</t>
  </si>
  <si>
    <t>Keen Senses</t>
  </si>
  <si>
    <t>Powerhouse</t>
  </si>
  <si>
    <t>Typhoid Mary</t>
  </si>
  <si>
    <t>Assassinate</t>
  </si>
  <si>
    <t>Bloody Mary</t>
  </si>
  <si>
    <t>Fractured Personality</t>
  </si>
  <si>
    <t>Sociopath</t>
  </si>
  <si>
    <t>Xaos</t>
  </si>
  <si>
    <t>Autistic Withdrawl</t>
  </si>
  <si>
    <t>Chaos Burst</t>
  </si>
  <si>
    <t>Fractal Plasma</t>
  </si>
  <si>
    <t>Li'l Phoenix</t>
  </si>
  <si>
    <t>X-Man</t>
  </si>
  <si>
    <t>Apocalyptic survival</t>
  </si>
  <si>
    <t>Sinister Creation</t>
  </si>
  <si>
    <t>Street Prophet</t>
  </si>
  <si>
    <t>X-Men: Original Team</t>
  </si>
  <si>
    <t>X-Men Overpower Expansion</t>
  </si>
  <si>
    <t>Image Overpower Expansion</t>
  </si>
  <si>
    <t>OverPower Original Marvel Set</t>
  </si>
  <si>
    <t>Amazon Might (OPD)</t>
  </si>
  <si>
    <t>Blessed by the Gods (OPD)</t>
  </si>
  <si>
    <t>Lasso of Truth (OPD)</t>
  </si>
  <si>
    <t>Shootout (OPD)</t>
  </si>
  <si>
    <t>Smoking Guns (OPD)</t>
  </si>
  <si>
    <t>Li'l Cyclops (OPD)</t>
  </si>
  <si>
    <t>Li'l Rogue (OPD)</t>
  </si>
  <si>
    <t>Illusory Reality (OPD)</t>
  </si>
  <si>
    <t>Ultimate Potential (OPD)</t>
  </si>
  <si>
    <t>Marvel Girl (OPD)</t>
  </si>
  <si>
    <t>Khurubim (OPD)</t>
  </si>
  <si>
    <t>Trick Transport</t>
  </si>
  <si>
    <t>Circus Acrobat</t>
  </si>
  <si>
    <t>Ties That Bind</t>
  </si>
  <si>
    <t>KGB Training</t>
  </si>
  <si>
    <t>Drain Lifeforce</t>
  </si>
  <si>
    <t>Titans Founder</t>
  </si>
  <si>
    <t>Glider Wings</t>
  </si>
  <si>
    <t>Escrima Stick</t>
  </si>
  <si>
    <t>Expert Sleuth</t>
  </si>
  <si>
    <t>Carbonadium Coils</t>
  </si>
  <si>
    <t>Astro-Glider</t>
  </si>
  <si>
    <t>Telepathic Unity (OPD)</t>
  </si>
  <si>
    <t>Telekinesis (OPD)</t>
  </si>
  <si>
    <t>Tactical Computer (OPD)</t>
  </si>
  <si>
    <t>Industrial Waste (OPD)</t>
  </si>
  <si>
    <t>Heat-Seeking Missile (OPD)</t>
  </si>
  <si>
    <t>Sentry (OPD)</t>
  </si>
  <si>
    <t>Ronan the Accuser (OPD)</t>
  </si>
  <si>
    <t>Picking a Fight (OPD)</t>
  </si>
  <si>
    <t xml:space="preserve">...8...9...10! You're Out! (OPD) </t>
  </si>
  <si>
    <t>Sumo Knowledge (OPD)</t>
  </si>
  <si>
    <t>Crime Magnate (OPD)</t>
  </si>
  <si>
    <t>Asian Connections (OPD)</t>
  </si>
  <si>
    <t>Wrestling Hold (OPD)</t>
  </si>
  <si>
    <t>Battering Ram (OPD)</t>
  </si>
  <si>
    <t>Plasmoid Flash (OPD)</t>
  </si>
  <si>
    <t>Ruthless Adversary (OPD)</t>
  </si>
  <si>
    <t>Art of the Deal (OPD)</t>
  </si>
  <si>
    <t>Omnibus (OPD)</t>
  </si>
  <si>
    <t>Regeneration Crystal, The (OPD)</t>
  </si>
  <si>
    <t>Lucky Bounce (OPD)</t>
  </si>
  <si>
    <t>One in a Million (OPD)</t>
  </si>
  <si>
    <t>Purity of Thought (OPD)</t>
  </si>
  <si>
    <t>Intestinal Fortitude (OPD)</t>
  </si>
  <si>
    <t>Slugfest (OPD)</t>
  </si>
  <si>
    <t>Riptide (OPD)</t>
  </si>
  <si>
    <t>Doubleheart (OPD)</t>
  </si>
  <si>
    <t>Morlock History (OPD)</t>
  </si>
  <si>
    <t>Leetch (OPD)</t>
  </si>
  <si>
    <t>Maximus the Mad (OPD)</t>
  </si>
  <si>
    <t>Blood Chill (OPD)</t>
  </si>
  <si>
    <t>Black Bolt (OPD)</t>
  </si>
  <si>
    <t>Gorgon (OPD)</t>
  </si>
  <si>
    <t>Medusa (OPD)</t>
  </si>
  <si>
    <t>Invisible Ram (OPD)</t>
  </si>
  <si>
    <t>Joker Venom (OPD)</t>
  </si>
  <si>
    <t>Prismatic Flare (OPD)</t>
  </si>
  <si>
    <t>Raze (OPD)</t>
  </si>
  <si>
    <t>Primitive Arsenal (OPD)</t>
  </si>
  <si>
    <t>Inner Peace (OPD)</t>
  </si>
  <si>
    <t>Outer Fury (OPD)</t>
  </si>
  <si>
    <t>Colonel Yon-Rogg (OPD)</t>
  </si>
  <si>
    <t>Master of Magnetism (OPD)</t>
  </si>
  <si>
    <t>Paralyze Opponent (OPD)</t>
  </si>
  <si>
    <t>Master of the Darklands (OPD)</t>
  </si>
  <si>
    <t>Energy Void (OPD)</t>
  </si>
  <si>
    <t>Mastermind (OPD)</t>
  </si>
  <si>
    <t>Mind Control (OPD)</t>
  </si>
  <si>
    <t>Harpoon (OPD)</t>
  </si>
  <si>
    <t>Malice (OPD)</t>
  </si>
  <si>
    <t>Alien Physique (OPD)</t>
  </si>
  <si>
    <t>Martian Vision (OPD)</t>
  </si>
  <si>
    <t>Freelance Spy (OPD)</t>
  </si>
  <si>
    <t>Soldier of Fortune (OPD)</t>
  </si>
  <si>
    <t>Eye Beams (OPD)</t>
  </si>
  <si>
    <t>I'll Be Back! (OPD)</t>
  </si>
  <si>
    <t>Mechanical Juggernaut (OPD)</t>
  </si>
  <si>
    <t>Heavy Artillery (OPD)</t>
  </si>
  <si>
    <t>Python Hold (OPD)</t>
  </si>
  <si>
    <t>Aero Disks (OPD)</t>
  </si>
  <si>
    <t>Cloning Process (OPD)</t>
  </si>
  <si>
    <t>Inside Information (OPD)</t>
  </si>
  <si>
    <t>Marauder (OPD)</t>
  </si>
  <si>
    <t>Prime Time (OPD)</t>
  </si>
  <si>
    <t>Rewite Script (OPD)</t>
  </si>
  <si>
    <t>Monster Island (OPD)</t>
  </si>
  <si>
    <t>Uproot Earth (OPD)</t>
  </si>
  <si>
    <t>Blood Hunger (OPD)</t>
  </si>
  <si>
    <t>Dread Champion (OPD)</t>
  </si>
  <si>
    <t>Masque (OPD)</t>
  </si>
  <si>
    <t>Maximum Morph (OPD)</t>
  </si>
  <si>
    <t>Power Mimic (OPD)</t>
  </si>
  <si>
    <t>Legacy Survivor (OPD)</t>
  </si>
  <si>
    <t>Multiply and Conquer (OPD)</t>
  </si>
  <si>
    <t>Alter Preception (OPD)</t>
  </si>
  <si>
    <t>Hollywood Horror (OPD)</t>
  </si>
  <si>
    <t>Now You See It… (OPD)</t>
  </si>
  <si>
    <t>Surprise Attacks (OPD)</t>
  </si>
  <si>
    <t>Supersonic (OPD)</t>
  </si>
  <si>
    <t>Rick Jones (OPD)</t>
  </si>
  <si>
    <t>Universal Alignment (OPD)</t>
  </si>
  <si>
    <t>Speed of Mercury (OPD)</t>
  </si>
  <si>
    <t>Stamina of Atlas (OPD)</t>
  </si>
  <si>
    <t>Seductress</t>
  </si>
  <si>
    <t>Venus Flytrap</t>
  </si>
  <si>
    <t>Gather Info</t>
  </si>
  <si>
    <t>Mysterious Past</t>
  </si>
  <si>
    <t>Master Manipulator</t>
  </si>
  <si>
    <t>Covert Manipulations</t>
  </si>
  <si>
    <t>Psychic Scan</t>
  </si>
  <si>
    <t>Illusion</t>
  </si>
  <si>
    <t>Amelia Voght</t>
  </si>
  <si>
    <t>Enhance Strength</t>
  </si>
  <si>
    <t>Shape Shift</t>
  </si>
  <si>
    <t>Dolphin</t>
  </si>
  <si>
    <t>Hook</t>
  </si>
  <si>
    <t>King of the Seas</t>
  </si>
  <si>
    <t>Intimidation</t>
  </si>
  <si>
    <t>Batarang</t>
  </si>
  <si>
    <t>Dark Knight, The</t>
  </si>
  <si>
    <t>Acrobatics</t>
  </si>
  <si>
    <t>Weapons Array (OPD)</t>
  </si>
  <si>
    <t>Alien Hunger (OPD)</t>
  </si>
  <si>
    <t>Power Hungry Monster (OPD)</t>
  </si>
  <si>
    <t>Pestilent Horde (OPD)</t>
  </si>
  <si>
    <t>Everything's a Weapon (OPD)</t>
  </si>
  <si>
    <t>Askani'son (OPD)</t>
  </si>
  <si>
    <t>Battle Tactics (OPD)</t>
  </si>
  <si>
    <t>Blaquesmith (OPD)</t>
  </si>
  <si>
    <t>Really Big Gun (OPD)</t>
  </si>
  <si>
    <t>Sentinel of Liberty (OPD)</t>
  </si>
  <si>
    <t>Super Soldier (OPD)</t>
  </si>
  <si>
    <t>Anti-Gravity Field (OPD)</t>
  </si>
  <si>
    <t xml:space="preserve">Atomic Bolt (OPD) </t>
  </si>
  <si>
    <t>Quantum Jump (OPD)</t>
  </si>
  <si>
    <t>52 Card Pickup</t>
  </si>
  <si>
    <t>Spiritual Duality</t>
  </si>
  <si>
    <t>Charge Object</t>
  </si>
  <si>
    <t xml:space="preserve">Bo Staff </t>
  </si>
  <si>
    <t xml:space="preserve">Sky Soar </t>
  </si>
  <si>
    <t>Blood Lust</t>
  </si>
  <si>
    <t>New Warrior</t>
  </si>
  <si>
    <t>Witchcraft</t>
  </si>
  <si>
    <t>Overhaul</t>
  </si>
  <si>
    <t>Cobra</t>
  </si>
  <si>
    <t>Sidewinder</t>
  </si>
  <si>
    <t>Fer-De-Lance</t>
  </si>
  <si>
    <t>D'Ken</t>
  </si>
  <si>
    <t>Shang Chi : Master of Kung Fu</t>
  </si>
  <si>
    <t>"Molecular Mimic" from Reserve</t>
  </si>
  <si>
    <t>May have dup "Allies Frm Deep"</t>
  </si>
  <si>
    <t>18 Points for Deckbuilding</t>
  </si>
  <si>
    <t>May play any Backlash Specials</t>
  </si>
  <si>
    <t>Teammates' Trainings +1</t>
  </si>
  <si>
    <t>Sentinels Sp, IPc not shifted</t>
  </si>
  <si>
    <t>M Power cards +1 vs. Villain</t>
  </si>
  <si>
    <t>Play Gordon "Sting Operation"</t>
  </si>
  <si>
    <t>May play any Thor Specials</t>
  </si>
  <si>
    <t>Play Teammate Specials, no OPD</t>
  </si>
  <si>
    <t>May Place/play any Hero I Ally</t>
  </si>
  <si>
    <t>Power cards +1 for defense</t>
  </si>
  <si>
    <t>Play Hellfire Club Specials</t>
  </si>
  <si>
    <t>Not Spect KOd w/ S Power cards</t>
  </si>
  <si>
    <t>Team +2 to Venture Total</t>
  </si>
  <si>
    <t>I Power cards +3 for defense</t>
  </si>
  <si>
    <t>May have dup "Brood Spawn"</t>
  </si>
  <si>
    <t>Morlocks Sp, "Caliban" fr Rsrv</t>
  </si>
  <si>
    <t>F Teamworks from Reserve</t>
  </si>
  <si>
    <t>"Speed of Mercury" from Reserv</t>
  </si>
  <si>
    <t>Energy Rating is 8 for defense</t>
  </si>
  <si>
    <t>Team +5 to Venture when KO'd</t>
  </si>
  <si>
    <t>F Power cards +1 vs. Hero code</t>
  </si>
  <si>
    <t>Catwoman : Whiplash</t>
  </si>
  <si>
    <t>Not Cum KO'd w/ S Power cards</t>
  </si>
  <si>
    <t>Attacks w/ S Pc not shifted</t>
  </si>
  <si>
    <t>+2 Venture Total each battle</t>
  </si>
  <si>
    <t>Avoid any attack w/ a 1I Pc</t>
  </si>
  <si>
    <t>May play any Inhumans Specials</t>
  </si>
  <si>
    <t>May attack Reserve w/ S Power</t>
  </si>
  <si>
    <t>"Fearless Leader" from Reserve</t>
  </si>
  <si>
    <t>May play any Beast Specials</t>
  </si>
  <si>
    <t>Reserve defend D w/Power Cards</t>
  </si>
  <si>
    <t>Not Spect KOd w/ M Power cards</t>
  </si>
  <si>
    <t>Shi'ar Sp, defend FL w/ Pc f R</t>
  </si>
  <si>
    <t>"Luther Manning" from Reserve</t>
  </si>
  <si>
    <t>E Power cards +2 for defense</t>
  </si>
  <si>
    <t>May play any Reavers Specials</t>
  </si>
  <si>
    <t>May play Spider-Man Specials</t>
  </si>
  <si>
    <t>Not Spect KOd w/ F Power cards</t>
  </si>
  <si>
    <t>2 Specials Placed, not dups</t>
  </si>
  <si>
    <t>2 Universe Placed, not dups</t>
  </si>
  <si>
    <t>Place/play any F BasicUniverse</t>
  </si>
  <si>
    <t>"Reap Whirlwind" from Reserve</t>
  </si>
  <si>
    <t>Team Basic Universes +1</t>
  </si>
  <si>
    <t>May have dup "Charge Object"</t>
  </si>
  <si>
    <t>Only Spect KO by 4 Power Types</t>
  </si>
  <si>
    <t>Attacks w/ E Pc not shifted</t>
  </si>
  <si>
    <t>Attack Reserve w/ E Power crds</t>
  </si>
  <si>
    <t>I Power cards +1 to attack</t>
  </si>
  <si>
    <t>Not Spect KOd w/ E Power cards</t>
  </si>
  <si>
    <t>Not S/C KO'd w/ Teamwork cards</t>
  </si>
  <si>
    <t>Must have Multi Hit to be KO'd</t>
  </si>
  <si>
    <t>+1 attacks vs. Energy 7 or 8</t>
  </si>
  <si>
    <t>+3 VT when a teammate is KO'd</t>
  </si>
  <si>
    <t>"Dynamite Delivery" from Resrv</t>
  </si>
  <si>
    <t>Basic Universes additional +2</t>
  </si>
  <si>
    <t>M Power cards +2 for defense</t>
  </si>
  <si>
    <t>S Power cards +1 to attack</t>
  </si>
  <si>
    <t>+1 attacks vs. Strength 7 or 8</t>
  </si>
  <si>
    <t>Not Cum KO'd w/ E Power cards</t>
  </si>
  <si>
    <t>May have dup "Snow Blind"</t>
  </si>
  <si>
    <t>17-Points for Deckbuilding</t>
  </si>
  <si>
    <t>+1 VT each Hit Current Battle</t>
  </si>
  <si>
    <t>May have dup "Radar Warning"</t>
  </si>
  <si>
    <t>"Telepathic Unity" from Resrv</t>
  </si>
  <si>
    <t>May have dup "Blinding Flare"</t>
  </si>
  <si>
    <t>+1 attacks vs. Fighting 7 or 8</t>
  </si>
  <si>
    <t>S Power cards +2 for defense</t>
  </si>
  <si>
    <t>Teamworks from Reserve</t>
  </si>
  <si>
    <t>Opp -3 VT when L's tmmate KO'd</t>
  </si>
  <si>
    <t>+2 defense "Twisted Mentality"</t>
  </si>
  <si>
    <t>Opp team -2 to Venture Total</t>
  </si>
  <si>
    <t>Play "Slugfest" from Reserve</t>
  </si>
  <si>
    <t>23 Points, not use I Defense</t>
  </si>
  <si>
    <t>F Power cards +2 for defense</t>
  </si>
  <si>
    <t>May have 1 Dup "Bone Snap"</t>
  </si>
  <si>
    <t>M Power cards +1 to attack</t>
  </si>
  <si>
    <t>+2 defense if "Social Outcast"</t>
  </si>
  <si>
    <t>Only Cum KO by 30 or more pnts</t>
  </si>
  <si>
    <t>Not Spect KOd w/ I Power cards</t>
  </si>
  <si>
    <t>May make 1/both followup to TW</t>
  </si>
  <si>
    <t>F Power cards +1 to attack</t>
  </si>
  <si>
    <t>Draw 2 when KO'd. Keep Dups.</t>
  </si>
  <si>
    <t>Follow teammate's TW w/ 1I Pc</t>
  </si>
  <si>
    <t>(H) -1 to attack P. 1st battle</t>
  </si>
  <si>
    <t>When KOd not discarded til eob</t>
  </si>
  <si>
    <t>Attack w/ EPc while in Reserve</t>
  </si>
  <si>
    <t>May not be attackd by Location</t>
  </si>
  <si>
    <t>"Emotion Box" from Reserve</t>
  </si>
  <si>
    <t>P's Basic Univ count Damage/VT</t>
  </si>
  <si>
    <t>Not Cum KO'd w/ F Power cards</t>
  </si>
  <si>
    <t>"Alicia Masters" from Reserve</t>
  </si>
  <si>
    <t>Basic Universes additional +1</t>
  </si>
  <si>
    <t>+1 attack vs. Intellect 7 or 8</t>
  </si>
  <si>
    <t>Not Cum KO'd w/ I Power cards</t>
  </si>
  <si>
    <t>Intellect Rating 8 for defense</t>
  </si>
  <si>
    <t>To Front battle teammate KO'd</t>
  </si>
  <si>
    <t>Not Spect KO'd w/ Specials</t>
  </si>
  <si>
    <t>Not Cum KO'd w/ Specials</t>
  </si>
  <si>
    <t>Opp team -5 to V when KO'd</t>
  </si>
  <si>
    <t>+1 attack if opp 4,5,6 Compltd</t>
  </si>
  <si>
    <t>May play Tactics from Reserve</t>
  </si>
  <si>
    <t>May have dup "Ghostly Phase"</t>
  </si>
  <si>
    <t>Attack Reserve w/I or S Power</t>
  </si>
  <si>
    <t>SPc +2 attack C w/ EPc in Perm</t>
  </si>
  <si>
    <t>"Elixir Vitae" from Reserve</t>
  </si>
  <si>
    <t>May have dup "Public Defender"</t>
  </si>
  <si>
    <t>Attk w/Pc not defend Activator</t>
  </si>
  <si>
    <t>E Power cards +1 to attack</t>
  </si>
  <si>
    <t>2 Power cards Placed, not dups</t>
  </si>
  <si>
    <t>I Power cards +2 for defense</t>
  </si>
  <si>
    <t>May play any Morlocks non-OPD</t>
  </si>
  <si>
    <t>"Pile It On" from Reserve</t>
  </si>
  <si>
    <t>"Solar Flare" from Reserve</t>
  </si>
  <si>
    <t>Play Captain America Specials</t>
  </si>
  <si>
    <t>Use I Pc to avoid any F attack</t>
  </si>
  <si>
    <t>nonOPD Wolv,Sabre,Mav Specials</t>
  </si>
  <si>
    <t>Fighting Rating 8 for Defense</t>
  </si>
  <si>
    <t>"Flip of the Coin" from Reserv</t>
  </si>
  <si>
    <t>Attacks w/ F Pc not shifted</t>
  </si>
  <si>
    <t>Attack w/Powercards in Reserve</t>
  </si>
  <si>
    <t>"Android Endurance" from Resrv</t>
  </si>
  <si>
    <t>May play Wolverine Specials</t>
  </si>
  <si>
    <t>Not S/C KO'd with Power cards</t>
  </si>
  <si>
    <t>May play any Professor X OPD</t>
  </si>
  <si>
    <t>Draw 1 when X's teammate KO'd</t>
  </si>
  <si>
    <t>Beast : Dark Beast</t>
  </si>
  <si>
    <t>H/V</t>
  </si>
  <si>
    <t>H</t>
  </si>
  <si>
    <t>V</t>
  </si>
  <si>
    <t>Lillandra</t>
  </si>
  <si>
    <t>Nightside</t>
  </si>
  <si>
    <t>Battle Plans</t>
  </si>
  <si>
    <t>Chia</t>
  </si>
  <si>
    <t>Katana</t>
  </si>
  <si>
    <t>Kevlar</t>
  </si>
  <si>
    <t>Monumental Marvel Expansion</t>
  </si>
  <si>
    <t>Magazine Promo insert</t>
  </si>
  <si>
    <t>MW</t>
  </si>
  <si>
    <t>Sorceress Slam (Error: 6 fighting icon instead of strength)</t>
  </si>
  <si>
    <t>The Brave and the Bold: Grn Arrow, Blck Canary, Amaz.Grace</t>
  </si>
  <si>
    <t>Marvel Vs. Wildstorm trading card insert</t>
  </si>
  <si>
    <t>OPL</t>
  </si>
  <si>
    <t>OverPower Legion membership exclusive</t>
  </si>
  <si>
    <t>PowerSurge Marvel expansion</t>
  </si>
  <si>
    <t>Tournament Prize/Giveaway exclusive</t>
  </si>
  <si>
    <t>Intercept Object</t>
  </si>
  <si>
    <t>Forge</t>
  </si>
  <si>
    <t>Galactus</t>
  </si>
  <si>
    <t>Gambit</t>
  </si>
  <si>
    <t>Ghost Rider</t>
  </si>
  <si>
    <t>Green Arrow</t>
  </si>
  <si>
    <t>Green Goblin</t>
  </si>
  <si>
    <t>Green Lantern</t>
  </si>
  <si>
    <t>Shattered Image: Entropy Field</t>
  </si>
  <si>
    <t>Pym Particles</t>
  </si>
  <si>
    <t>Ultimate Nullifier, The</t>
  </si>
  <si>
    <t>Any Mission: To Save the World</t>
  </si>
  <si>
    <t>Any Mission: Hideout Discovered!</t>
  </si>
  <si>
    <t>Secret Wars #1</t>
  </si>
  <si>
    <t>Secret Wars #2</t>
  </si>
  <si>
    <t>Secret Wars #3</t>
  </si>
  <si>
    <t>Secret Wars #4</t>
  </si>
  <si>
    <t>Secret Wars #5</t>
  </si>
  <si>
    <t>Secret Wars #6</t>
  </si>
  <si>
    <t>Secret Wars #7</t>
  </si>
  <si>
    <t>The Coming of Galactus #1</t>
  </si>
  <si>
    <t>The Coming of Galactus #2</t>
  </si>
  <si>
    <t>The Coming of Galactus #3</t>
  </si>
  <si>
    <t>The Coming of Galactus #4</t>
  </si>
  <si>
    <t>The Coming of Galactus #5</t>
  </si>
  <si>
    <t>The Coming of Galactus #6</t>
  </si>
  <si>
    <t>Mister Miracle</t>
  </si>
  <si>
    <t>Power Card: Multi-Power 1</t>
  </si>
  <si>
    <t>Power Card: Multi-Power 2</t>
  </si>
  <si>
    <t>Power Card: Multi-Power 3</t>
  </si>
  <si>
    <t>Power Card: Multi-Power 4</t>
  </si>
  <si>
    <t>Power Card: Multi-Power 5</t>
  </si>
  <si>
    <t>Spartan</t>
  </si>
  <si>
    <t>Valaria &amp; Janus</t>
  </si>
  <si>
    <t>Mimic</t>
  </si>
  <si>
    <t>ROM</t>
  </si>
  <si>
    <t>Howard the Duck</t>
  </si>
  <si>
    <t>Man-Thing</t>
  </si>
  <si>
    <t>Chamber</t>
  </si>
  <si>
    <t>Power Card: Any-Power 5</t>
  </si>
  <si>
    <t>Power Card: Any-Power 6</t>
  </si>
  <si>
    <t>Power Card: Any-Power 7</t>
  </si>
  <si>
    <t>Power Card: Any-Power 8</t>
  </si>
  <si>
    <t>Black Cat (OPD)</t>
  </si>
  <si>
    <t>Union (OPD)</t>
  </si>
  <si>
    <t>Dormammu (OPD)</t>
  </si>
  <si>
    <t>Power Card: Energy 1</t>
  </si>
  <si>
    <t>Power Card: Energy 2</t>
  </si>
  <si>
    <t>Power Card: Energy 3</t>
  </si>
  <si>
    <t>Power Card: Energy 4</t>
  </si>
  <si>
    <t>Power Card: Energy 5</t>
  </si>
  <si>
    <t>Power Card: Energy 6</t>
  </si>
  <si>
    <t>Power Card: Energy 7</t>
  </si>
  <si>
    <t>Power Card: Energy 8</t>
  </si>
  <si>
    <t>Nebula</t>
  </si>
  <si>
    <t>Sauron</t>
  </si>
  <si>
    <t>Electro</t>
  </si>
  <si>
    <t>Dark Phoenix</t>
  </si>
  <si>
    <t>Pyro</t>
  </si>
  <si>
    <t>Puma</t>
  </si>
  <si>
    <t>Vulture</t>
  </si>
  <si>
    <t>Houdini</t>
  </si>
  <si>
    <t>Jamie</t>
  </si>
  <si>
    <t>Nottingham</t>
  </si>
  <si>
    <t>Rainmaker</t>
  </si>
  <si>
    <t>Fahrenheit</t>
  </si>
  <si>
    <t>Misery</t>
  </si>
  <si>
    <t>Redeemer</t>
  </si>
  <si>
    <t>Power Card: Fighting 1</t>
  </si>
  <si>
    <t>Power Card: Fighting 2</t>
  </si>
  <si>
    <t>Power Card: Fighting 3</t>
  </si>
  <si>
    <t>Power Card: Fighting 4</t>
  </si>
  <si>
    <t>Power Card: Fighting 5</t>
  </si>
  <si>
    <t>Power Card: Fighting 6</t>
  </si>
  <si>
    <t>Power Card: Fighting 7</t>
  </si>
  <si>
    <t>Power Card: Fighting 8</t>
  </si>
  <si>
    <t>Cyber</t>
  </si>
  <si>
    <t>Azreal</t>
  </si>
  <si>
    <t>Wasp</t>
  </si>
  <si>
    <t>Weapon X</t>
  </si>
  <si>
    <t>Clown</t>
  </si>
  <si>
    <t>She-Dragon</t>
  </si>
  <si>
    <t>Black Anvil</t>
  </si>
  <si>
    <t>Majestic</t>
  </si>
  <si>
    <t>Power Card: Strength 1</t>
  </si>
  <si>
    <t>Power Card: Strength 2</t>
  </si>
  <si>
    <t>Optic Obliteration</t>
  </si>
  <si>
    <t>Cold-Blooded Killer</t>
  </si>
  <si>
    <t>Laser Vision</t>
  </si>
  <si>
    <t>Fearless Leader</t>
  </si>
  <si>
    <t>Reinforcements</t>
  </si>
  <si>
    <t>Tear Gas Gun</t>
  </si>
  <si>
    <t>Prowling by Night</t>
  </si>
  <si>
    <t>Cat-Like Reflexes</t>
  </si>
  <si>
    <t>Razor-Sharp Claws</t>
  </si>
  <si>
    <t>Power of Zeus</t>
  </si>
  <si>
    <t>Marvel Family, The</t>
  </si>
  <si>
    <t>Marvel Manhattan: Excelsior</t>
  </si>
  <si>
    <t>Marvel Universe: Excelsior</t>
  </si>
  <si>
    <t>Onslaught's Citadel: Electromagnetic Pulse</t>
  </si>
  <si>
    <t>Princess Bar: Identity Swap</t>
  </si>
  <si>
    <t>Wundagore Mountain: The Knights of Wundagore</t>
  </si>
  <si>
    <t>Myrlu Symbiote</t>
  </si>
  <si>
    <t>Shadowhelmet</t>
  </si>
  <si>
    <t>C</t>
  </si>
  <si>
    <t>Darkness</t>
  </si>
  <si>
    <t>Chain Lightning</t>
  </si>
  <si>
    <t>Survival of the Fittest</t>
  </si>
  <si>
    <t>Distributor Promo exclusive (Berkeley Gms/Wargames West)</t>
  </si>
  <si>
    <t>DT</t>
  </si>
  <si>
    <t>Department/Toy Store exclusive (Toys R Us/Kay-Bee)</t>
  </si>
  <si>
    <t>Hillshire Farm exclusive</t>
  </si>
  <si>
    <t>IQ Marvel expansion</t>
  </si>
  <si>
    <t>Justice League DC OverPower expansion</t>
  </si>
  <si>
    <t>Mission Control Marvel Expansion</t>
  </si>
  <si>
    <t>The Crossing: Rebirth</t>
  </si>
  <si>
    <t>The Brave and the Bold #1</t>
  </si>
  <si>
    <t>The Brave and the Bold #2</t>
  </si>
  <si>
    <t>The Brave and the Bold #3</t>
  </si>
  <si>
    <t>Deadpool</t>
  </si>
  <si>
    <t>Deathlok</t>
  </si>
  <si>
    <t>Doc Samson</t>
  </si>
  <si>
    <t>Domino</t>
  </si>
  <si>
    <t>Doomsday</t>
  </si>
  <si>
    <t>Doppelganger</t>
  </si>
  <si>
    <t>Dracula</t>
  </si>
  <si>
    <t>Elektra</t>
  </si>
  <si>
    <t>Eradicator</t>
  </si>
  <si>
    <t>Falcon</t>
  </si>
  <si>
    <t>Brute Force</t>
  </si>
  <si>
    <t>Bat Signal, The</t>
  </si>
  <si>
    <t>Lord of Warworld</t>
  </si>
  <si>
    <t>Skids</t>
  </si>
  <si>
    <t>Puck</t>
  </si>
  <si>
    <t>Snowbird</t>
  </si>
  <si>
    <t>Guardian</t>
  </si>
  <si>
    <t>Aroura</t>
  </si>
  <si>
    <t>Infinity Watch, The</t>
  </si>
  <si>
    <t>Cosmic Alliance</t>
  </si>
  <si>
    <t>Tough Hide</t>
  </si>
  <si>
    <t>Time Machine</t>
  </si>
  <si>
    <t>Mesmerize</t>
  </si>
  <si>
    <t>Anticipate</t>
  </si>
  <si>
    <t>Summon Thunder</t>
  </si>
  <si>
    <t>Sai</t>
  </si>
  <si>
    <t>Shuriken</t>
  </si>
  <si>
    <t>Resurrection</t>
  </si>
  <si>
    <t>Ninja Master</t>
  </si>
  <si>
    <t>Fancy Dan</t>
  </si>
  <si>
    <t>Montana</t>
  </si>
  <si>
    <t>Ox</t>
  </si>
  <si>
    <t>Snake Marston</t>
  </si>
  <si>
    <t>Hammer Harrison</t>
  </si>
  <si>
    <t>Self Healing</t>
  </si>
  <si>
    <t>Vengeful Protector</t>
  </si>
  <si>
    <t>Airborne Assault</t>
  </si>
  <si>
    <t>A Lasting Impression</t>
  </si>
  <si>
    <t>Flyby</t>
  </si>
  <si>
    <t>Snap Wilson</t>
  </si>
  <si>
    <t>Naze</t>
  </si>
  <si>
    <t>Gotcha!</t>
  </si>
  <si>
    <t>Ninja</t>
  </si>
  <si>
    <t>Snakeroot</t>
  </si>
  <si>
    <t>Kirigi</t>
  </si>
  <si>
    <t>Erynys</t>
  </si>
  <si>
    <t>Lord Daito</t>
  </si>
  <si>
    <t>Cosmic Battery</t>
  </si>
  <si>
    <t>Mace</t>
  </si>
  <si>
    <t>Split</t>
  </si>
  <si>
    <t>Emma Frost</t>
  </si>
  <si>
    <t>Trevor Fitzroy</t>
  </si>
  <si>
    <t>Hellfire Soldiers</t>
  </si>
  <si>
    <t>Hulk, The</t>
  </si>
  <si>
    <t>Hercules</t>
  </si>
  <si>
    <t>Ultron 1</t>
  </si>
  <si>
    <t>Black Knight</t>
  </si>
  <si>
    <t>Power Man</t>
  </si>
  <si>
    <t>Razor Bats</t>
  </si>
  <si>
    <t>Nemesis</t>
  </si>
  <si>
    <t>Betty Banner</t>
  </si>
  <si>
    <t>Hulk Smash</t>
  </si>
  <si>
    <t>Green Goliath</t>
  </si>
  <si>
    <t>Shrug Off</t>
  </si>
  <si>
    <t>Fire Shield</t>
  </si>
  <si>
    <t>Fire Storm</t>
  </si>
  <si>
    <t>Flame On</t>
  </si>
  <si>
    <t>Searing Heat</t>
  </si>
  <si>
    <t>Crossbow</t>
  </si>
  <si>
    <t>Fenris</t>
  </si>
  <si>
    <t>Frostbite</t>
  </si>
  <si>
    <t>Hydra Agents</t>
  </si>
  <si>
    <t>Ice Armor</t>
  </si>
  <si>
    <t>Opal Tanaka</t>
  </si>
  <si>
    <t>Sub-Zero</t>
  </si>
  <si>
    <t>Black Bolt</t>
  </si>
  <si>
    <t>Karnak</t>
  </si>
  <si>
    <t>Lockjaw</t>
  </si>
  <si>
    <t>Triton</t>
  </si>
  <si>
    <t>Invisibility</t>
  </si>
  <si>
    <t>Mind Scan</t>
  </si>
  <si>
    <t>Double Cross</t>
  </si>
  <si>
    <t>Fireworks</t>
  </si>
  <si>
    <t>Foxfire</t>
  </si>
  <si>
    <t>Head Butt</t>
  </si>
  <si>
    <t>Ignore Blow</t>
  </si>
  <si>
    <t>Zabu</t>
  </si>
  <si>
    <t>Rampage</t>
  </si>
  <si>
    <t>Dumb Luck</t>
  </si>
  <si>
    <t>Scaly Skin</t>
  </si>
  <si>
    <t>Rose, The</t>
  </si>
  <si>
    <t>Female Fury</t>
  </si>
  <si>
    <t>Hot Tempered</t>
  </si>
  <si>
    <t>Mighty Blow</t>
  </si>
  <si>
    <t>Freehold</t>
  </si>
  <si>
    <t>Power Hungry</t>
  </si>
  <si>
    <t>Hollow Bones</t>
  </si>
  <si>
    <t>Freedom Fighter</t>
  </si>
  <si>
    <t>Four-Fingered Fury</t>
  </si>
  <si>
    <t>Evil Genius</t>
  </si>
  <si>
    <t>Power Flux</t>
  </si>
  <si>
    <t>Repel Object</t>
  </si>
  <si>
    <t>Vortex Beam</t>
  </si>
  <si>
    <t>Arc Light</t>
  </si>
  <si>
    <t>Blockbuster</t>
  </si>
  <si>
    <t>Vertigo</t>
  </si>
  <si>
    <t>Scalphunter</t>
  </si>
  <si>
    <t>Bone Snap</t>
  </si>
  <si>
    <t>Mechanical Mutant</t>
  </si>
  <si>
    <t>Savage Dragon</t>
  </si>
  <si>
    <t>Freak Force</t>
  </si>
  <si>
    <t>Amazing Recovery</t>
  </si>
  <si>
    <t>Chicago PD</t>
  </si>
  <si>
    <t>Parasite</t>
  </si>
  <si>
    <t>Penguin</t>
  </si>
  <si>
    <t>Poison Ivy</t>
  </si>
  <si>
    <t>Post</t>
  </si>
  <si>
    <t>Professor X</t>
  </si>
  <si>
    <t>Psycho-Man</t>
  </si>
  <si>
    <t>Psylocke</t>
  </si>
  <si>
    <t>Punisher</t>
  </si>
  <si>
    <t>Puppet Master</t>
  </si>
  <si>
    <t>Quicksilver</t>
  </si>
  <si>
    <t>Ra's Al Ghul</t>
  </si>
  <si>
    <t>Team Leader</t>
  </si>
  <si>
    <t>Stretch Attack</t>
  </si>
  <si>
    <t>Big Barda</t>
  </si>
  <si>
    <t>Oberon</t>
  </si>
  <si>
    <t>Clef Blade</t>
  </si>
  <si>
    <t>Sister's Support</t>
  </si>
  <si>
    <t>Flight</t>
  </si>
  <si>
    <t>Finite Power</t>
  </si>
  <si>
    <t>New York City</t>
  </si>
  <si>
    <t>Omniverse</t>
  </si>
  <si>
    <t>Spawn's Alley</t>
  </si>
  <si>
    <t>Rarity</t>
  </si>
  <si>
    <t>NA</t>
  </si>
  <si>
    <t>Super Soldier Serum, The</t>
  </si>
  <si>
    <t>Adamantium Tentacles</t>
  </si>
  <si>
    <t>Shattered Image: Gen13 vs The Regulators</t>
  </si>
  <si>
    <t>Shattered Image: Mighty Men to the Rescue</t>
  </si>
  <si>
    <t>In the Line of Fire</t>
  </si>
  <si>
    <t>Expert Tracker</t>
  </si>
  <si>
    <t>Throwing Knives</t>
  </si>
  <si>
    <t>Trained Gymnast</t>
  </si>
  <si>
    <t>Goblin Glider</t>
  </si>
  <si>
    <t>Pumpkin Bomb</t>
  </si>
  <si>
    <t>Consume Lifeforce</t>
  </si>
  <si>
    <t>Horrifying Image</t>
  </si>
  <si>
    <t>Impervious Crystal</t>
  </si>
  <si>
    <t>Concussion Grenade</t>
  </si>
  <si>
    <t>Cybernetic Upgrade</t>
  </si>
  <si>
    <t>Frightening Visage</t>
  </si>
  <si>
    <t>Apocalyptic Minion</t>
  </si>
  <si>
    <t>Founding Avenger</t>
  </si>
  <si>
    <t>Medical Knowledge</t>
  </si>
  <si>
    <t>Sebastian Shaw</t>
  </si>
  <si>
    <t>Pinpoint Accuracy</t>
  </si>
  <si>
    <t>Triple Shot</t>
  </si>
  <si>
    <t>Cutting Laser</t>
  </si>
  <si>
    <t>Anarchy (OPD)</t>
  </si>
  <si>
    <t>Ruthless (OPD)</t>
  </si>
  <si>
    <t>Symbiotic Web (OPD)</t>
  </si>
  <si>
    <t>Cunning Thief (OPD)</t>
  </si>
  <si>
    <t>Fastball Special (OPD)</t>
  </si>
  <si>
    <t>Sting Operation (OPD)</t>
  </si>
  <si>
    <t>Swat Team (OPD)</t>
  </si>
  <si>
    <t>Payback (OPD)</t>
  </si>
  <si>
    <t>Brutal Disection (OPD)</t>
  </si>
  <si>
    <t>Interstellar Menace (OPD)</t>
  </si>
  <si>
    <t>Analyze</t>
  </si>
  <si>
    <t>Biochemist</t>
  </si>
  <si>
    <t>Body Armor</t>
  </si>
  <si>
    <t>Bird of Prey</t>
  </si>
  <si>
    <t>Bad Luck</t>
  </si>
  <si>
    <t>Cat Fight</t>
  </si>
  <si>
    <t>Cat Burgular</t>
  </si>
  <si>
    <t>Nine Lives</t>
  </si>
  <si>
    <t>Espionage</t>
  </si>
  <si>
    <t>Widow's Bite</t>
  </si>
  <si>
    <t>Avalanche</t>
  </si>
  <si>
    <t>Airgun</t>
  </si>
  <si>
    <t>Heavy Hitter</t>
  </si>
  <si>
    <t>Bottomless Belly</t>
  </si>
  <si>
    <t>Blubber Block</t>
  </si>
  <si>
    <t>Widow's Line</t>
  </si>
  <si>
    <t>Bug, The</t>
  </si>
  <si>
    <t>Quick Wits</t>
  </si>
  <si>
    <t>Midas Mode</t>
  </si>
  <si>
    <t>Force Field</t>
  </si>
  <si>
    <t>Force of Mind</t>
  </si>
  <si>
    <t>Brood Spawn</t>
  </si>
  <si>
    <t>Overwhelm</t>
  </si>
  <si>
    <t>Bionic Eye</t>
  </si>
  <si>
    <t>Precision Shot</t>
  </si>
  <si>
    <t>R</t>
  </si>
  <si>
    <t>U</t>
  </si>
  <si>
    <t>Cyber-Jacked</t>
  </si>
  <si>
    <t>Light Constructs</t>
  </si>
  <si>
    <t>Your Heart's Desire</t>
  </si>
  <si>
    <t>Sunder</t>
  </si>
  <si>
    <t>Liddleville (OPD)</t>
  </si>
  <si>
    <t>Mental Domination (OPD)</t>
  </si>
  <si>
    <t>Fast and Furious (OPD)</t>
  </si>
  <si>
    <t>High-Speed Impact (OPD)</t>
  </si>
  <si>
    <t>Rapid Rip-Off (OPD)</t>
  </si>
  <si>
    <t>Clench, The (OPD)</t>
  </si>
  <si>
    <t>Lazarus Pit (OPD)</t>
  </si>
  <si>
    <t>Mercy Killing (OPD)</t>
  </si>
  <si>
    <t>In a Blaze of Power (OPD)</t>
  </si>
  <si>
    <t>Deathstrike (OPD)</t>
  </si>
  <si>
    <t>Gateway (OPD)</t>
  </si>
  <si>
    <t>Pretty Boy (OPD)</t>
  </si>
  <si>
    <t>Skull Buster (OPD)</t>
  </si>
  <si>
    <t>Cosmic Cube (OPD)</t>
  </si>
  <si>
    <t>Evil Super Soldier (OPD)</t>
  </si>
  <si>
    <t>Scourge, The (OPD)</t>
  </si>
  <si>
    <t>Force Projection (OPD)</t>
  </si>
  <si>
    <t>Scare Tactics (OPD)</t>
  </si>
  <si>
    <t>Death Trap (OPD)</t>
  </si>
  <si>
    <t>Master of Misdirection (OPD)</t>
  </si>
  <si>
    <t>Prince of Puzzles (OPD)</t>
  </si>
  <si>
    <t>Native Magic (OPD)</t>
  </si>
  <si>
    <t>Pacifist Heart (OPD)</t>
  </si>
  <si>
    <t>Quick Thinking (OPD)</t>
  </si>
  <si>
    <t>Surfing the Net (OPD)</t>
  </si>
  <si>
    <t>Mutagenic Drain (OPD)</t>
  </si>
  <si>
    <t>Mutant Missile (OPD)</t>
  </si>
  <si>
    <t>Bladefire (OPD)</t>
  </si>
  <si>
    <t>High Durability (OPD)</t>
  </si>
  <si>
    <t>Lethal Agent (OPD)</t>
  </si>
  <si>
    <t>Blood Hunt (OPD)</t>
  </si>
  <si>
    <t>Arachnid Gizmos (OPD)</t>
  </si>
  <si>
    <t>Impact Webbing (OPD)</t>
  </si>
  <si>
    <t>Spider Web (OPD)</t>
  </si>
  <si>
    <t>Hex Power (OPD)</t>
  </si>
  <si>
    <t>Jameson Connection, The (OPD)</t>
  </si>
  <si>
    <t>Mac Gargan: Private Eye (OPD)</t>
  </si>
  <si>
    <t>Learning Circuits (OPD)</t>
  </si>
  <si>
    <t>Nimrod (OPD)</t>
  </si>
  <si>
    <t>Reaction Program (OPD)</t>
  </si>
  <si>
    <t>Anaconda (OPD)</t>
  </si>
  <si>
    <t>Asp (OPD)</t>
  </si>
  <si>
    <t>VR</t>
  </si>
  <si>
    <t>Any Hero</t>
  </si>
  <si>
    <t>Arkham Asylum (OPD)</t>
  </si>
  <si>
    <t>Bastion (OPD)</t>
  </si>
  <si>
    <t>Batcave, The (OPD)</t>
  </si>
  <si>
    <t>Deal With the Devil (OPD)</t>
  </si>
  <si>
    <t>Devourer of Worlds (OPD)</t>
  </si>
  <si>
    <t>Flight (OPD)</t>
  </si>
  <si>
    <t>Fortress of Solitude, The (OPD)</t>
  </si>
  <si>
    <t>Justice League of America (OPD)</t>
  </si>
  <si>
    <t>Massive Muscles (OPD)</t>
  </si>
  <si>
    <t>New Universe (OPD)</t>
  </si>
  <si>
    <t>Super Speed (OPD)</t>
  </si>
  <si>
    <t>Urban Hunters (OPD)</t>
  </si>
  <si>
    <t>Wizard in Top-Hat &amp; Tails (OPD)</t>
  </si>
  <si>
    <t>Confusion (OPD) Wolverine</t>
  </si>
  <si>
    <t>Confusion (OPD) Rogue</t>
  </si>
  <si>
    <t>Confusion (OPD) Spellbinder</t>
  </si>
  <si>
    <t>Alien Symbiote-She Venom</t>
  </si>
  <si>
    <t>Alien Symbiote-Symbiote</t>
  </si>
  <si>
    <t>Death from Above (OPD) Parademons</t>
  </si>
  <si>
    <t>Death from Above (OPD) Sauron</t>
  </si>
  <si>
    <t>Death from Above (OPD) Green Goblin</t>
  </si>
  <si>
    <t>Gamma Terror (OPD) Abomination</t>
  </si>
  <si>
    <t>Gamma Terror (OPD) Doc Samson</t>
  </si>
  <si>
    <t>God of Mischief (OPD) Loki</t>
  </si>
  <si>
    <t>God of Mischief (OPD) Mephisto</t>
  </si>
  <si>
    <t>Guardian Angel (OPD) Guardian</t>
  </si>
  <si>
    <t>Guardian Angel (OPD) Archangel</t>
  </si>
  <si>
    <t>Power Leech (OPD)</t>
  </si>
  <si>
    <t>Savage Land (OPD) Sauron</t>
  </si>
  <si>
    <t>Savage Land (OPD) Ka-Zar</t>
  </si>
  <si>
    <t>Unlucky at Love (OPD) Typhoid Mary</t>
  </si>
  <si>
    <t>Unlucky at Love (OPD) Black Cat</t>
  </si>
  <si>
    <t>Absorb Properties (OPD)</t>
  </si>
  <si>
    <t>Rebuild Form (OPD)</t>
  </si>
  <si>
    <t>Footsolidier Training</t>
  </si>
  <si>
    <t>Speed-Lending</t>
  </si>
  <si>
    <t>Reap the Whirlwind</t>
  </si>
  <si>
    <t>Fastest Man Alive, The</t>
  </si>
  <si>
    <t>1-2 (Thousand) Punch</t>
  </si>
  <si>
    <t>Aerial Maneuvers</t>
  </si>
  <si>
    <t>Mechanical Wings</t>
  </si>
  <si>
    <t>Deny Victory</t>
  </si>
  <si>
    <t>Sorcerer Supreme</t>
  </si>
  <si>
    <t>Eye of Agamotto</t>
  </si>
  <si>
    <t>Eldritch Blasts</t>
  </si>
  <si>
    <t>Catastrophe Magic</t>
  </si>
  <si>
    <t>Magnetic Sphere</t>
  </si>
  <si>
    <t>Evasive Action</t>
  </si>
  <si>
    <t>Force of Nature</t>
  </si>
  <si>
    <t>Metal Barrier</t>
  </si>
  <si>
    <t>Blind Justice</t>
  </si>
  <si>
    <t>Radar Combat</t>
  </si>
  <si>
    <t>Battle Medic</t>
  </si>
  <si>
    <t>Big Plans</t>
  </si>
  <si>
    <t>Killer Crush</t>
  </si>
  <si>
    <t>Children of the Night</t>
  </si>
  <si>
    <t>Mists of Morpheus</t>
  </si>
  <si>
    <t>Energy Blast</t>
  </si>
  <si>
    <t>Maker, The</t>
  </si>
  <si>
    <t>Neutralizer, The</t>
  </si>
  <si>
    <t>Murderous Ploy</t>
  </si>
  <si>
    <t>Flying Platform</t>
  </si>
  <si>
    <t>Explosive Pumpkins</t>
  </si>
  <si>
    <t>Field Dressing</t>
  </si>
  <si>
    <t>Ant-Man</t>
  </si>
  <si>
    <t>KGB Intelligence</t>
  </si>
  <si>
    <t>Murderer</t>
  </si>
  <si>
    <t>Combat Chaos</t>
  </si>
  <si>
    <t>Destructive Mind</t>
  </si>
  <si>
    <t>Mighty Metal</t>
  </si>
  <si>
    <t>Organic Steel</t>
  </si>
  <si>
    <t>Battle Savvy</t>
  </si>
  <si>
    <t>X-Men Strategy</t>
  </si>
  <si>
    <t>Power Card: Strength 3</t>
  </si>
  <si>
    <t>Power Card: Strength 4</t>
  </si>
  <si>
    <t>Power Card: Strength 5</t>
  </si>
  <si>
    <t>Power Card: Strength 6</t>
  </si>
  <si>
    <t>Power Card: Strength 7</t>
  </si>
  <si>
    <t>Power Card: Strength 8</t>
  </si>
  <si>
    <t>Archangel</t>
  </si>
  <si>
    <t>Loki</t>
  </si>
  <si>
    <t>Abomination</t>
  </si>
  <si>
    <t>Comm. Gordon &amp; the G.C.P.D</t>
  </si>
  <si>
    <t>Moon Knight</t>
  </si>
  <si>
    <t>Twitch</t>
  </si>
  <si>
    <t>Freefall</t>
  </si>
  <si>
    <t>Tremor</t>
  </si>
  <si>
    <t>Cy-Gor</t>
  </si>
  <si>
    <t>Power Card: Intellect 1</t>
  </si>
  <si>
    <t>Power Card: Intellect 2</t>
  </si>
  <si>
    <t>Power Card: Intellect 3</t>
  </si>
  <si>
    <t>Power Card: Intellect 4</t>
  </si>
  <si>
    <t>Power Card: Intellect 5</t>
  </si>
  <si>
    <t>Power Card: Intellect 6</t>
  </si>
  <si>
    <t>Power Card: Intellect 7</t>
  </si>
  <si>
    <t>Power Card: Intellect 8</t>
  </si>
  <si>
    <t>Lizard</t>
  </si>
  <si>
    <t>Lady Deathstrike</t>
  </si>
  <si>
    <t>Kraven</t>
  </si>
  <si>
    <t>Modok</t>
  </si>
  <si>
    <t>Ultron</t>
  </si>
  <si>
    <t>Doom 2099</t>
  </si>
  <si>
    <t>Drax the Destroyer</t>
  </si>
  <si>
    <t>Captain Mar-Vell</t>
  </si>
  <si>
    <t>Tyson Stone</t>
  </si>
  <si>
    <t>Jason Wynn</t>
  </si>
  <si>
    <t>Power Blast (Spawn)</t>
  </si>
  <si>
    <t>Universe: Basic-Any Power</t>
  </si>
  <si>
    <t>Universe: Basic-Energy</t>
  </si>
  <si>
    <t>Generator</t>
  </si>
  <si>
    <t>Power Lines</t>
  </si>
  <si>
    <t>Energy Enhance</t>
  </si>
  <si>
    <t>Energy Booster</t>
  </si>
  <si>
    <t>Energy Maximizer</t>
  </si>
  <si>
    <t>Bubble Shield (OPD)</t>
  </si>
  <si>
    <t>Divine Intervention</t>
  </si>
  <si>
    <t>Alien Technology</t>
  </si>
  <si>
    <t>EM Force Line</t>
  </si>
  <si>
    <t>Laser</t>
  </si>
  <si>
    <t>Magnetic</t>
  </si>
  <si>
    <t>Nuclear</t>
  </si>
  <si>
    <t>Photon</t>
  </si>
  <si>
    <t>Microwave</t>
  </si>
  <si>
    <t>Quantum</t>
  </si>
  <si>
    <t>Mental</t>
  </si>
  <si>
    <t>Kryptonite</t>
  </si>
  <si>
    <t>Temporal</t>
  </si>
  <si>
    <t>Universe: Basic-Fighting</t>
  </si>
  <si>
    <t>Throwing Blades</t>
  </si>
  <si>
    <t>Hand Grenade</t>
  </si>
  <si>
    <t>Laser Pistol</t>
  </si>
  <si>
    <t>Rocket Launcher</t>
  </si>
  <si>
    <t>Sword</t>
  </si>
  <si>
    <t>Machine Gun</t>
  </si>
  <si>
    <t>Booster Shot</t>
  </si>
  <si>
    <t>Chain</t>
  </si>
  <si>
    <t>Spinning Kick</t>
  </si>
  <si>
    <t>Dive for cover</t>
  </si>
  <si>
    <t>Sweep</t>
  </si>
  <si>
    <t>Flying Kick</t>
  </si>
  <si>
    <t>Throw</t>
  </si>
  <si>
    <t>Animal Dexterity</t>
  </si>
  <si>
    <t>Luck 'O the Irish</t>
  </si>
  <si>
    <t>Interpol Training</t>
  </si>
  <si>
    <t>Sonic Glide</t>
  </si>
  <si>
    <t>Vocal Hypnosis</t>
  </si>
  <si>
    <t>Bargain Lifeforce</t>
  </si>
  <si>
    <t>Illusion Casting</t>
  </si>
  <si>
    <t>Vengence of Bane</t>
  </si>
  <si>
    <t>Feral Rage</t>
  </si>
  <si>
    <t>Enhanced Physique</t>
  </si>
  <si>
    <t>Flaming Sword</t>
  </si>
  <si>
    <t>Divine Inspiration</t>
  </si>
  <si>
    <t>Avenging Angel</t>
  </si>
  <si>
    <t>Allies From the Deep</t>
  </si>
  <si>
    <t>Instant Evolution</t>
  </si>
  <si>
    <t>Molecular Mimic</t>
  </si>
  <si>
    <t>Radar Warning</t>
  </si>
  <si>
    <t>Romp 'n Stomp</t>
  </si>
  <si>
    <t>Hunter/Killer</t>
  </si>
  <si>
    <t>Might Over Mind: File# 179603.01</t>
  </si>
  <si>
    <t>Exodus</t>
  </si>
  <si>
    <t>Boot Jets</t>
  </si>
  <si>
    <t>Bodyguard</t>
  </si>
  <si>
    <t>Ravers, The</t>
  </si>
  <si>
    <t>Atlas</t>
  </si>
  <si>
    <t>Songbird</t>
  </si>
  <si>
    <t>Techno</t>
  </si>
  <si>
    <t>Heal</t>
  </si>
  <si>
    <t>Rage</t>
  </si>
  <si>
    <t>Snikt</t>
  </si>
  <si>
    <t>Li'l Wolvie</t>
  </si>
  <si>
    <t>Li'l Longshot</t>
  </si>
  <si>
    <t>Li'l Iceman</t>
  </si>
  <si>
    <t>Li'l Dazzler</t>
  </si>
  <si>
    <t>Li'l Colossus</t>
  </si>
  <si>
    <t>Captain Atom</t>
  </si>
  <si>
    <t>Captain Marvel</t>
  </si>
  <si>
    <t>Captain Mar-vell</t>
  </si>
  <si>
    <t>Carnage</t>
  </si>
  <si>
    <t>HF</t>
  </si>
  <si>
    <t>Catwoman</t>
  </si>
  <si>
    <t>Colossus</t>
  </si>
  <si>
    <t xml:space="preserve">Comm. Gordon &amp; G.C.P.D. </t>
  </si>
  <si>
    <t>Crystal</t>
  </si>
  <si>
    <t>Cyborg</t>
  </si>
  <si>
    <t>Cyclops</t>
  </si>
  <si>
    <t>Daredevil</t>
  </si>
  <si>
    <t>Darkseid</t>
  </si>
  <si>
    <t>Dazzler</t>
  </si>
  <si>
    <t>Iceman</t>
  </si>
  <si>
    <t>Invisible Woman</t>
  </si>
  <si>
    <t>Iron Man</t>
  </si>
  <si>
    <t>Jean Grey</t>
  </si>
  <si>
    <t>Joker</t>
  </si>
  <si>
    <t>Jubilee</t>
  </si>
  <si>
    <t>Juggernaut</t>
  </si>
  <si>
    <t>Might Over Mind: File# 179603.04</t>
  </si>
  <si>
    <t>Might Over Mind: File# 179603.06</t>
  </si>
  <si>
    <t>Might Over Mind: File# 179603.08</t>
  </si>
  <si>
    <t>Might Over Mind: File# 179603.11</t>
  </si>
  <si>
    <t>Race Against Crime: File# 661216.01</t>
  </si>
  <si>
    <t>Race Against Crime: File# 661216.04</t>
  </si>
  <si>
    <t>Race Against Crime: File# 661216.06</t>
  </si>
  <si>
    <t>Race Against Crime: File# 661216.09</t>
  </si>
  <si>
    <t>Race Against Crime: File# 661216.10</t>
  </si>
  <si>
    <t>Assault on Onslaught #1</t>
  </si>
  <si>
    <t>Assault on Onslaught #2</t>
  </si>
  <si>
    <t>Assault on Onslaught #3</t>
  </si>
  <si>
    <t>Assault on Onslaught #4</t>
  </si>
  <si>
    <t>Assault on Onslaught #5</t>
  </si>
  <si>
    <t>Assault on Onslaught #6</t>
  </si>
  <si>
    <t>Grand Total</t>
  </si>
  <si>
    <t>TFT</t>
  </si>
  <si>
    <t>NOMENCLATOR</t>
  </si>
  <si>
    <t>Type</t>
  </si>
  <si>
    <t>Subtype</t>
  </si>
  <si>
    <t>M Number</t>
  </si>
  <si>
    <t>Value</t>
  </si>
  <si>
    <t>Character</t>
  </si>
  <si>
    <t>Text</t>
  </si>
  <si>
    <t>OPD</t>
  </si>
  <si>
    <t>x</t>
  </si>
  <si>
    <t>Power</t>
  </si>
  <si>
    <t>Universe</t>
  </si>
  <si>
    <t>Lila Cheney</t>
  </si>
  <si>
    <t>Trish Tilby</t>
  </si>
  <si>
    <t>Special</t>
  </si>
  <si>
    <t>5E 3E</t>
  </si>
  <si>
    <t>Franklin Richards (Mr. Fantastic)</t>
  </si>
  <si>
    <t>T.I.M.M.I.E.</t>
  </si>
  <si>
    <t>6E 1E</t>
  </si>
  <si>
    <t>Cog</t>
  </si>
  <si>
    <t>Lockheed (Shadowcat)</t>
  </si>
  <si>
    <t>7E 2E</t>
  </si>
  <si>
    <t>Toro (Human Torch)</t>
  </si>
  <si>
    <t>8E 3E</t>
  </si>
  <si>
    <t>Moira MacTaggart (Professor X)</t>
  </si>
  <si>
    <t>5F 3F</t>
  </si>
  <si>
    <t>Link</t>
  </si>
  <si>
    <t>Wong (Dr. Strange)</t>
  </si>
  <si>
    <t>6F 1F</t>
  </si>
  <si>
    <t>Edwin Jarvis (Black Widow)</t>
  </si>
  <si>
    <t>Sam Burke</t>
  </si>
  <si>
    <t>7F 2F</t>
  </si>
  <si>
    <t>Yukio (Wolverine)</t>
  </si>
  <si>
    <t>8F 3F</t>
  </si>
  <si>
    <t>Bucky Barnes (Captain America)</t>
  </si>
  <si>
    <t>5I 3I</t>
  </si>
  <si>
    <t>Christina Reid (ShadowHawk)</t>
  </si>
  <si>
    <t>J. Jonah Jameson (Spider-Man)</t>
  </si>
  <si>
    <t>6I 1I</t>
  </si>
  <si>
    <t>Chip</t>
  </si>
  <si>
    <t>Franklin "Foggy" Nelson (Daredevil)</t>
  </si>
  <si>
    <t>7I 2I</t>
  </si>
  <si>
    <t>Valerie Cooper (Forge)</t>
  </si>
  <si>
    <t>8I 3I</t>
  </si>
  <si>
    <t>Kristoff Vernard (Doctor Doom)</t>
  </si>
  <si>
    <t>5S 3S</t>
  </si>
  <si>
    <t>Qeelocke</t>
  </si>
  <si>
    <t>Stick (Elektra)</t>
  </si>
  <si>
    <t>6S 1S</t>
  </si>
  <si>
    <t>Mary Jane Watson-Parker (Spider-Man)</t>
  </si>
  <si>
    <t>Rita Medermade</t>
  </si>
  <si>
    <t>7S 2S</t>
  </si>
  <si>
    <t>Wyatt Wingfoot (She-Hulk)</t>
  </si>
  <si>
    <t>8S 3S</t>
  </si>
  <si>
    <t>Rick Jones (Hulk)</t>
  </si>
  <si>
    <t>(H)</t>
  </si>
  <si>
    <t>Fire (Blue Beetle)</t>
  </si>
  <si>
    <t>Zauriel (Martian Manhunter)</t>
  </si>
  <si>
    <t>Firestorm (The Ray)</t>
  </si>
  <si>
    <t>Shadowdragon (Superman)</t>
  </si>
  <si>
    <t>Guy Gardner (Green Arrow)</t>
  </si>
  <si>
    <t>Requiem (Wonder Woman)</t>
  </si>
  <si>
    <t>Lois Lane (Superman)</t>
  </si>
  <si>
    <t>Alfred Pennyworth (Batman &amp; Robin)</t>
  </si>
  <si>
    <t>Oracle (Batman)</t>
  </si>
  <si>
    <t>Gangbuster (Superman)</t>
  </si>
  <si>
    <t>Nuklon &amp; Obsidian (Hawkman)</t>
  </si>
  <si>
    <t>Metamorpho (Martian Manhunter)</t>
  </si>
  <si>
    <t>Scarecrow (Joker)</t>
  </si>
  <si>
    <t>Silver Banshee (Lex Luthor)</t>
  </si>
  <si>
    <t>Mr. Mxyzptlk (Lex Luthor)</t>
  </si>
  <si>
    <t>Dr. Destiny (Brainiac)</t>
  </si>
  <si>
    <t>Shadow-Thief (Lex Luthor)</t>
  </si>
  <si>
    <t>Gorilla Grodd (Catwoman)</t>
  </si>
  <si>
    <t>Lady Shiva (Joker)</t>
  </si>
  <si>
    <t>Cheetah (Deathstroke)</t>
  </si>
  <si>
    <t>Dr. Sivana (Parasite)</t>
  </si>
  <si>
    <t>Ocean Master (Doctor Polaris)</t>
  </si>
  <si>
    <t>Know Man (Neron)</t>
  </si>
  <si>
    <t>Black Mask (Joker)</t>
  </si>
  <si>
    <t>Black Adam (Darkseid)</t>
  </si>
  <si>
    <t>(V)</t>
  </si>
  <si>
    <t>6E FI +1+2</t>
  </si>
  <si>
    <t>Firestar, Nova &amp; Namorita</t>
  </si>
  <si>
    <t>Steel, Superboy &amp; Eradicator</t>
  </si>
  <si>
    <t>6E FS +1+2</t>
  </si>
  <si>
    <t>Iceman, Colossus and Bishop</t>
  </si>
  <si>
    <t>Magneto, Juggernaut and Sabretooth</t>
  </si>
  <si>
    <t>6E SI +1+2</t>
  </si>
  <si>
    <t>Black Bolt, Gorgon &amp; Medusa</t>
  </si>
  <si>
    <t>Spawn  (+1I TO 2ND TEAMMATE=&gt;+2I)</t>
  </si>
  <si>
    <t>7E FI +2+2</t>
  </si>
  <si>
    <t>Cyclops, Jean Grey &amp; Cable</t>
  </si>
  <si>
    <t>7E FS +2+2</t>
  </si>
  <si>
    <t>Dr. Strange, Ghost Rider, Daredevil</t>
  </si>
  <si>
    <t>7E SI +2+2</t>
  </si>
  <si>
    <t>Li'l Dazzler, Li'l Colossus &amp; Li'l Cyclops</t>
  </si>
  <si>
    <t>Superman, Supergirl &amp; Metropolis S.C.U.</t>
  </si>
  <si>
    <t>8E FI +2+3</t>
  </si>
  <si>
    <t>Professor X, White Queen &amp; Banshee</t>
  </si>
  <si>
    <t>8E FS +1+3</t>
  </si>
  <si>
    <t>8E FS +2+3</t>
  </si>
  <si>
    <t>Lex Luthor, Brainiac &amp; Hazard</t>
  </si>
  <si>
    <t>8E SI +2+3</t>
  </si>
  <si>
    <t>Magneto, Quicksilver &amp; Scarlet Witch</t>
  </si>
  <si>
    <t>6F EI +1+2</t>
  </si>
  <si>
    <t>Catwoman, Joker &amp; Poison Ivy</t>
  </si>
  <si>
    <t>6F ES +1+2</t>
  </si>
  <si>
    <t>CyberForce</t>
  </si>
  <si>
    <t>Psylocke, Rogue and Storm</t>
  </si>
  <si>
    <t>Wolverine, Cyclops and Beast</t>
  </si>
  <si>
    <t>6F SI +1+2</t>
  </si>
  <si>
    <t>Mystique, Forge &amp; Strong Guy</t>
  </si>
  <si>
    <t>7F EI +2+2</t>
  </si>
  <si>
    <t>The Hand</t>
  </si>
  <si>
    <t>7F ES +2+2</t>
  </si>
  <si>
    <t>Black Cat, Spider-Man and Scarlet Spider</t>
  </si>
  <si>
    <t>7F SI +2+2</t>
  </si>
  <si>
    <t>Batman, Robin &amp; Comm. Gordon</t>
  </si>
  <si>
    <t>8F EI +2+3</t>
  </si>
  <si>
    <t>Captain America, Iron Man &amp; Thor</t>
  </si>
  <si>
    <t>8F ES +1+3</t>
  </si>
  <si>
    <t>8F ES +2+3</t>
  </si>
  <si>
    <t>Nightwing, Azrael &amp; Thorn</t>
  </si>
  <si>
    <t>8F SI +2+3</t>
  </si>
  <si>
    <t>Maverick, Wolverine &amp; Sabretooth</t>
  </si>
  <si>
    <t>6I EF +1+2</t>
  </si>
  <si>
    <t>Adam Warlock, Gamorra &amp; Pip</t>
  </si>
  <si>
    <t>6I ES +1+2</t>
  </si>
  <si>
    <t>Shadowcat, Nightcrawler &amp; Colossus</t>
  </si>
  <si>
    <t>6I FS +1+2</t>
  </si>
  <si>
    <t>Guardian, Puck &amp; Sasquatch</t>
  </si>
  <si>
    <t>Penguin, Riddler &amp; Two-Face</t>
  </si>
  <si>
    <t>7I EF +2+2</t>
  </si>
  <si>
    <t>Robin, Huntress, Batman</t>
  </si>
  <si>
    <t>Sebastian Shaw, Trevor Fitzroy &amp; Selene</t>
  </si>
  <si>
    <t>7I ES +2+2</t>
  </si>
  <si>
    <t>Supreme Intelligence, Ronan &amp; Kree</t>
  </si>
  <si>
    <t>7I FS +2+2</t>
  </si>
  <si>
    <t>Henry Pym, Vision &amp; Black Widow</t>
  </si>
  <si>
    <t>8I EF +2+3</t>
  </si>
  <si>
    <t>Lilandra, Gladiator &amp; Deathbird</t>
  </si>
  <si>
    <t>8I ES +2+3</t>
  </si>
  <si>
    <t>Docotor Doom, Namor &amp; Magneto</t>
  </si>
  <si>
    <t>Lex Luthor, Ra's Al Ghul &amp; Bane</t>
  </si>
  <si>
    <t>8I FS +2+3</t>
  </si>
  <si>
    <t>Mr. Sinister, Apocalypse &amp; Dark Beast</t>
  </si>
  <si>
    <t>6S EF +1+2</t>
  </si>
  <si>
    <t>Rhino, Doctor Octopus and Mysterio</t>
  </si>
  <si>
    <t>Thing, Mr. Fantastic and Human Torch</t>
  </si>
  <si>
    <t>6S EI +1+2</t>
  </si>
  <si>
    <t>Doppelganger, Shriek, Demogoblin</t>
  </si>
  <si>
    <t>6S FI +1+2</t>
  </si>
  <si>
    <t>Blockbuster, Harpoon &amp; Mr. Sinister</t>
  </si>
  <si>
    <t>Gen 13</t>
  </si>
  <si>
    <t>Nightwing, Robin, Supergirl</t>
  </si>
  <si>
    <t>7S EF +2+2</t>
  </si>
  <si>
    <t>Namor, Capt. America and Human Torch</t>
  </si>
  <si>
    <t>7S EI +2+2</t>
  </si>
  <si>
    <t>Batman &amp; Superman</t>
  </si>
  <si>
    <t>Sunder, Erg &amp; Masque</t>
  </si>
  <si>
    <t>7S FI +2+2</t>
  </si>
  <si>
    <t>War Machine, Hawkeye &amp; Spider-Woman</t>
  </si>
  <si>
    <t>8S EF +1+3</t>
  </si>
  <si>
    <t>8S EF +2+3</t>
  </si>
  <si>
    <t>Parasite, Metallo, Cyborg</t>
  </si>
  <si>
    <t>8S EI +2+3</t>
  </si>
  <si>
    <t>Galactus, Silver Surfer &amp; Adam Warlock</t>
  </si>
  <si>
    <t>8S FI +2+3</t>
  </si>
  <si>
    <t>Juggernaut, Deadpool &amp; Black Tom</t>
  </si>
  <si>
    <t>5EF +3</t>
  </si>
  <si>
    <t>5EI +3</t>
  </si>
  <si>
    <t>5ES +3</t>
  </si>
  <si>
    <t>5FI +3</t>
  </si>
  <si>
    <t>5FS +3</t>
  </si>
  <si>
    <t>5SI +3</t>
  </si>
  <si>
    <t>5EF +4</t>
  </si>
  <si>
    <t>5EI +4</t>
  </si>
  <si>
    <t>5ES +4</t>
  </si>
  <si>
    <t>5FI +4</t>
  </si>
  <si>
    <t>5FS +4</t>
  </si>
  <si>
    <t>5SI +4</t>
  </si>
  <si>
    <t>Tactic</t>
  </si>
  <si>
    <t>Artifact</t>
  </si>
  <si>
    <t>Spider-Man &amp; Human Torch</t>
  </si>
  <si>
    <t>Impulse &amp; The Flash</t>
  </si>
  <si>
    <t>Mandrill &amp; Nekra</t>
  </si>
  <si>
    <t>Longshot &amp; Mojo</t>
  </si>
  <si>
    <t>Forge &amp; Storm</t>
  </si>
  <si>
    <t>Spider-Woman &amp; Iron Man</t>
  </si>
  <si>
    <t>Invisible Woman &amp; Mr. Fantastic</t>
  </si>
  <si>
    <t>Captain Marvel &amp; Superman</t>
  </si>
  <si>
    <t>Dr. Strange &amp; Silver Surfer</t>
  </si>
  <si>
    <t>Torpedo &amp; ROM</t>
  </si>
  <si>
    <t>Blue Beetle &amp; Booster Gold</t>
  </si>
  <si>
    <t>Gambit &amp; Bishop</t>
  </si>
  <si>
    <t>Rhino &amp; Electro</t>
  </si>
  <si>
    <t>Green Arrow &amp; Green Lantern</t>
  </si>
  <si>
    <t>Hellstorm &amp; Hellcat</t>
  </si>
  <si>
    <t>Nightcrawler &amp; Mystique</t>
  </si>
  <si>
    <t>Baron Von Strucker &amp; Red Skull</t>
  </si>
  <si>
    <t>Hawkeye &amp; Mockingbird</t>
  </si>
  <si>
    <t>Venom &amp; Spider-Man</t>
  </si>
  <si>
    <t>Rogue &amp; Gambit</t>
  </si>
  <si>
    <t>Batman &amp; Martian Manhunter</t>
  </si>
  <si>
    <t>Tigra &amp; Wonder Man</t>
  </si>
  <si>
    <t>Iceman &amp; Beast</t>
  </si>
  <si>
    <t>Baron Zemo &amp; Arnim Zola</t>
  </si>
  <si>
    <t>Iron Man &amp; Thor</t>
  </si>
  <si>
    <t>The Trickster &amp; Neron</t>
  </si>
  <si>
    <t>Black Widow &amp; Captain America</t>
  </si>
  <si>
    <t>Black Canary &amp; Batman</t>
  </si>
  <si>
    <t>Daredevil &amp; Black Widow</t>
  </si>
  <si>
    <t>Dr. Doom &amp; Namor</t>
  </si>
  <si>
    <t>Wonder Woman &amp; Batman</t>
  </si>
  <si>
    <t>Vanguard &amp; Darkstar</t>
  </si>
  <si>
    <t>Daredevil &amp; Scarlet Spider</t>
  </si>
  <si>
    <t>Hawkman &amp; Batman</t>
  </si>
  <si>
    <t>She-Hulk &amp; Hulk</t>
  </si>
  <si>
    <t>Superman &amp; Captain Atom</t>
  </si>
  <si>
    <t>Vision &amp; Scarlet Witch</t>
  </si>
  <si>
    <t>Shadowcat &amp; Colossus</t>
  </si>
  <si>
    <t>Superman &amp; The Ray</t>
  </si>
  <si>
    <t>Blink &amp; Rogue</t>
  </si>
  <si>
    <t>Rogue &amp; Psylocke</t>
  </si>
  <si>
    <t>The Flash &amp; Superman</t>
  </si>
  <si>
    <t>Spider-Man &amp; Silver Sable</t>
  </si>
  <si>
    <t>Thor &amp; Lady Sif</t>
  </si>
  <si>
    <t>Invisible Woman &amp; Namor</t>
  </si>
  <si>
    <t>Howard the Duck &amp; Man-Thing</t>
  </si>
  <si>
    <t>Orion &amp; Mister Miracle</t>
  </si>
  <si>
    <t>Aquaman &amp; Superman</t>
  </si>
  <si>
    <t>Valkyrie &amp; Nighthawk</t>
  </si>
  <si>
    <t>Event</t>
  </si>
  <si>
    <t>Annihilation Affair</t>
  </si>
  <si>
    <t>Any Mission</t>
  </si>
  <si>
    <t>Assault on Onslaught</t>
  </si>
  <si>
    <t>Dark Phoenix Saga</t>
  </si>
  <si>
    <t>Eye of the Storm</t>
  </si>
  <si>
    <t>Fatal Attractions</t>
  </si>
  <si>
    <t>Infestation Incident</t>
  </si>
  <si>
    <t>Infinity Gauntlet</t>
  </si>
  <si>
    <t>Infintity Gauntlet</t>
  </si>
  <si>
    <t>Into the Depths</t>
  </si>
  <si>
    <t>Maximum Carnage</t>
  </si>
  <si>
    <t>Might Over Mind</t>
  </si>
  <si>
    <t>Race Against Crime</t>
  </si>
  <si>
    <t>Secret Wars</t>
  </si>
  <si>
    <t>Separation Anxiety</t>
  </si>
  <si>
    <t>Seperation Anxiety</t>
  </si>
  <si>
    <t>Shattered Image</t>
  </si>
  <si>
    <t>Sins of the Future</t>
  </si>
  <si>
    <t>The Brave and the Bold</t>
  </si>
  <si>
    <t>The Coming of Galactus</t>
  </si>
  <si>
    <t>The Crossing</t>
  </si>
  <si>
    <t>Infinite Army Scatters</t>
  </si>
  <si>
    <t>Martyr for the Cause</t>
  </si>
  <si>
    <t>Mutant Rebels Held Captive</t>
  </si>
  <si>
    <t>Rebel forces Regroup</t>
  </si>
  <si>
    <t>Strategy Destroyed</t>
  </si>
  <si>
    <t>Timewarper</t>
  </si>
  <si>
    <t>Chaos at Gamma Base</t>
  </si>
  <si>
    <t>Deep cover Operative</t>
  </si>
  <si>
    <t>Heroic Standoff</t>
  </si>
  <si>
    <t>Hostage Crisis</t>
  </si>
  <si>
    <t>Special Delivery</t>
  </si>
  <si>
    <t>Hideout Discovered!</t>
  </si>
  <si>
    <t>Sovereign Seven</t>
  </si>
  <si>
    <t>To Save the World</t>
  </si>
  <si>
    <t>Do or Die</t>
  </si>
  <si>
    <t>Fighting Spirit Lives</t>
  </si>
  <si>
    <t>Fuel for the Machine</t>
  </si>
  <si>
    <t>Helping Hands</t>
  </si>
  <si>
    <t>On The Move</t>
  </si>
  <si>
    <t>Spy Discovered</t>
  </si>
  <si>
    <t>Battle on the Moon</t>
  </si>
  <si>
    <t>Hellfire Club Attacked</t>
  </si>
  <si>
    <t>Marshaling Forces</t>
  </si>
  <si>
    <t>New Lease on Life</t>
  </si>
  <si>
    <t>Phoenix Rises from Ashes</t>
  </si>
  <si>
    <t>Shi'ar Power Play</t>
  </si>
  <si>
    <t>File# 061906.01</t>
  </si>
  <si>
    <t>File# 061906.02</t>
  </si>
  <si>
    <t>File# 061906.05</t>
  </si>
  <si>
    <t>File# 061906.08</t>
  </si>
  <si>
    <t>File# 061906.10</t>
  </si>
  <si>
    <t>A Call to Arms</t>
  </si>
  <si>
    <t>Down But Not out</t>
  </si>
  <si>
    <t>Hospital Becomes War Zone</t>
  </si>
  <si>
    <t>Misguided Efforts</t>
  </si>
  <si>
    <t>Shockwave Rocks the World</t>
  </si>
  <si>
    <t>The Best Laid Plans</t>
  </si>
  <si>
    <t>Alien Creature Rampages</t>
  </si>
  <si>
    <t>Caught Off Guard</t>
  </si>
  <si>
    <t>Here Comes the Cavalry</t>
  </si>
  <si>
    <t>Monsters Attack</t>
  </si>
  <si>
    <t>Protect the Queen</t>
  </si>
  <si>
    <t>Second Wind</t>
  </si>
  <si>
    <t>Witness to the Horrors</t>
  </si>
  <si>
    <t>Cosmic Sneak Attack</t>
  </si>
  <si>
    <t>Gods of Stone</t>
  </si>
  <si>
    <t>Heroes Resurrected</t>
  </si>
  <si>
    <t>Mad God Raises Dead</t>
  </si>
  <si>
    <t>Silver Tongued Devil</t>
  </si>
  <si>
    <t>File# 271266.02</t>
  </si>
  <si>
    <t>File# 271266.04</t>
  </si>
  <si>
    <t>File# 271266.07</t>
  </si>
  <si>
    <t>File# 271266.09</t>
  </si>
  <si>
    <t>File# 271266.10</t>
  </si>
  <si>
    <t>Friends and Allies</t>
  </si>
  <si>
    <t>Lambs to the Slaughter</t>
  </si>
  <si>
    <t>Let the Silence Speak</t>
  </si>
  <si>
    <t>Miracle Worker Alive</t>
  </si>
  <si>
    <t>Short-Circuited</t>
  </si>
  <si>
    <t>Symbiotic Hero Captured</t>
  </si>
  <si>
    <t>File# 179603.01</t>
  </si>
  <si>
    <t>File# 179603.04</t>
  </si>
  <si>
    <t>File# 179603.06</t>
  </si>
  <si>
    <t>File# 179603.08</t>
  </si>
  <si>
    <t>File# 179603.11</t>
  </si>
  <si>
    <t>File# 661216.01</t>
  </si>
  <si>
    <t>File# 661216.04</t>
  </si>
  <si>
    <t>File# 661216.06</t>
  </si>
  <si>
    <t>File# 661216.09</t>
  </si>
  <si>
    <t>File# 661216.10</t>
  </si>
  <si>
    <t>Ambushed</t>
  </si>
  <si>
    <t>At Last, Control</t>
  </si>
  <si>
    <t>Caught Unaware</t>
  </si>
  <si>
    <t>Charmed</t>
  </si>
  <si>
    <t>Empathic Healing</t>
  </si>
  <si>
    <t>Keeps Going &amp; Going</t>
  </si>
  <si>
    <t>Breakout</t>
  </si>
  <si>
    <t>Caught by Surprise</t>
  </si>
  <si>
    <t>Imprisoned for Science</t>
  </si>
  <si>
    <t>Symbiotic Achilles Heel</t>
  </si>
  <si>
    <t>Symbiotic Samples Taken</t>
  </si>
  <si>
    <t>Parting Such Sweet Sorrow</t>
  </si>
  <si>
    <t>Cyberforce vs The Mercs</t>
  </si>
  <si>
    <t>Entropy Field</t>
  </si>
  <si>
    <t>Gen13 vs The Regulators</t>
  </si>
  <si>
    <t>Mighty Men to the Rescue</t>
  </si>
  <si>
    <t>Spawn Spies</t>
  </si>
  <si>
    <t>Witchblade on the Scene</t>
  </si>
  <si>
    <t>Assassination Attempt</t>
  </si>
  <si>
    <t>Mutants in Hiding</t>
  </si>
  <si>
    <t>Mutants Neutralized</t>
  </si>
  <si>
    <t>One Step Closer</t>
  </si>
  <si>
    <t>Path of Destruction</t>
  </si>
  <si>
    <t>Rude Awakening</t>
  </si>
  <si>
    <t>Aquaman vs Deep Six</t>
  </si>
  <si>
    <t>Batman vs Kanto</t>
  </si>
  <si>
    <t>Blue Beetle vs Glorious Godfrey</t>
  </si>
  <si>
    <t>Darkseid's Elite</t>
  </si>
  <si>
    <t>Grn Arrow, Blck Canary, Amaz.Grace</t>
  </si>
  <si>
    <t>Coordinated Effort</t>
  </si>
  <si>
    <t>Desperate Gamble</t>
  </si>
  <si>
    <t>Everyone Has a Part to Play</t>
  </si>
  <si>
    <t>Galactic Busy Work</t>
  </si>
  <si>
    <t>Herald Betrays Galactus</t>
  </si>
  <si>
    <t>Heroic Effort</t>
  </si>
  <si>
    <t>Avengers Assemble</t>
  </si>
  <si>
    <t>Avengers Attack Headquarters</t>
  </si>
  <si>
    <t>Heroes Avenge Murder</t>
  </si>
  <si>
    <t>Otherworldly Plot</t>
  </si>
  <si>
    <t>Rebirth</t>
  </si>
  <si>
    <t>Time Travellers Vanquished</t>
  </si>
  <si>
    <t>Aspect</t>
  </si>
  <si>
    <t>Any Homebase</t>
  </si>
  <si>
    <t>Cape Citadel</t>
  </si>
  <si>
    <t>Quarantine</t>
  </si>
  <si>
    <t>Underworld Center</t>
  </si>
  <si>
    <t>Electromagnetic Pulse</t>
  </si>
  <si>
    <t>Identity Swap</t>
  </si>
  <si>
    <t>The Knights of Wundagore</t>
  </si>
  <si>
    <t>Absorb Properties</t>
  </si>
  <si>
    <t>Rebuild Form</t>
  </si>
  <si>
    <t>Fabian Cortez</t>
  </si>
  <si>
    <t>Senyaka</t>
  </si>
  <si>
    <t>Soul Gem</t>
  </si>
  <si>
    <t>Murmur</t>
  </si>
  <si>
    <t>Sasquatch</t>
  </si>
  <si>
    <t>Shaman</t>
  </si>
  <si>
    <t>Arkham Asylum</t>
  </si>
  <si>
    <t>Batcave, The</t>
  </si>
  <si>
    <t>Confusion Spellbinder</t>
  </si>
  <si>
    <t>Deal With the Devil</t>
  </si>
  <si>
    <t>Death from Above Parademons</t>
  </si>
  <si>
    <t>Devourer of Worlds</t>
  </si>
  <si>
    <t>Fortress of Solitude, The</t>
  </si>
  <si>
    <t>Guardian Angel Guardian</t>
  </si>
  <si>
    <t>Justice League of America</t>
  </si>
  <si>
    <t>Massive Muscles</t>
  </si>
  <si>
    <t>New Universe</t>
  </si>
  <si>
    <t>Super Speed</t>
  </si>
  <si>
    <t>Urban Hunters</t>
  </si>
  <si>
    <t>Wizard in Top-Hat &amp; Tails</t>
  </si>
  <si>
    <t>Confusion Rogue</t>
  </si>
  <si>
    <t>Confusion Wolverine</t>
  </si>
  <si>
    <t>Death from Above Green Goblin</t>
  </si>
  <si>
    <t>Death from Above Sauron</t>
  </si>
  <si>
    <t>Gamma Terror Abomination</t>
  </si>
  <si>
    <t>Gamma Terror Doc Samson</t>
  </si>
  <si>
    <t>God of Mischief Loki</t>
  </si>
  <si>
    <t>God of Mischief Mephisto</t>
  </si>
  <si>
    <t>Guardian Angel Archangel</t>
  </si>
  <si>
    <t>Power Leech</t>
  </si>
  <si>
    <t>Savage Land Ka-Zar</t>
  </si>
  <si>
    <t>Savage Land Sauron</t>
  </si>
  <si>
    <t>Unlucky at Love Black Cat</t>
  </si>
  <si>
    <t>Unlucky at Love Typhoid Mary</t>
  </si>
  <si>
    <t>Genetic Engineering</t>
  </si>
  <si>
    <t>Megamorph</t>
  </si>
  <si>
    <t>Techno-Virus</t>
  </si>
  <si>
    <t>Line</t>
  </si>
  <si>
    <t>Know My Wrath</t>
  </si>
  <si>
    <t>Mist Body</t>
  </si>
  <si>
    <t>Psi-Whips</t>
  </si>
  <si>
    <t>Intellectual Superiority</t>
  </si>
  <si>
    <t>Venom Injection</t>
  </si>
  <si>
    <t>Shatter Shriek</t>
  </si>
  <si>
    <t>Super Scream</t>
  </si>
  <si>
    <t>Demonic Summons</t>
  </si>
  <si>
    <t>Martial Arts Expert</t>
  </si>
  <si>
    <t>Drop Kick</t>
  </si>
  <si>
    <t>Plasma Gun</t>
  </si>
  <si>
    <t>Spectrum Blast</t>
  </si>
  <si>
    <t>Temporal Anomaly</t>
  </si>
  <si>
    <t>Street Smarts</t>
  </si>
  <si>
    <t>Femme Fatale</t>
  </si>
  <si>
    <t>Kiss of Death</t>
  </si>
  <si>
    <t>Black Panther Power</t>
  </si>
  <si>
    <t>Avenging Agent</t>
  </si>
  <si>
    <t>Combat Gymnast</t>
  </si>
  <si>
    <t>Absorb Impact</t>
  </si>
  <si>
    <t>Flabby Fighter</t>
  </si>
  <si>
    <t>Sumo Slam</t>
  </si>
  <si>
    <t>Skeets</t>
  </si>
  <si>
    <t>Brain Drain</t>
  </si>
  <si>
    <t>Mental Control</t>
  </si>
  <si>
    <t>Armored Powerhouse</t>
  </si>
  <si>
    <t>Weapons Array</t>
  </si>
  <si>
    <t>Alien Hunger</t>
  </si>
  <si>
    <t>Pestilent Horde</t>
  </si>
  <si>
    <t>Askani'son</t>
  </si>
  <si>
    <t>Battle Tactics</t>
  </si>
  <si>
    <t>Blaquesmith</t>
  </si>
  <si>
    <t>Really Big Gun</t>
  </si>
  <si>
    <t>Sentinel of Liberty</t>
  </si>
  <si>
    <t>Super Soldier</t>
  </si>
  <si>
    <t>Anti-Gravity Field</t>
  </si>
  <si>
    <t>Quantum Jump</t>
  </si>
  <si>
    <t>Super Endurance</t>
  </si>
  <si>
    <t>Supersonic</t>
  </si>
  <si>
    <t>Speed of Mercury</t>
  </si>
  <si>
    <t>Stamina of Atlas</t>
  </si>
  <si>
    <t>Rick Jones</t>
  </si>
  <si>
    <t>Universal Alignment</t>
  </si>
  <si>
    <t>Anarchy</t>
  </si>
  <si>
    <t>Ruthless</t>
  </si>
  <si>
    <t>Symbiotic Web</t>
  </si>
  <si>
    <t>Cunning Thief</t>
  </si>
  <si>
    <t>Computer Origin</t>
  </si>
  <si>
    <t>Fastball Special</t>
  </si>
  <si>
    <t>Siberian Strength</t>
  </si>
  <si>
    <t>Sting Operation</t>
  </si>
  <si>
    <t>Swat Team</t>
  </si>
  <si>
    <t>Payback</t>
  </si>
  <si>
    <t>Appendage of Death</t>
  </si>
  <si>
    <t>Doom from Above</t>
  </si>
  <si>
    <t>Interstellar Menace</t>
  </si>
  <si>
    <t>Mechanical Metamorph</t>
  </si>
  <si>
    <t>Ground Blast</t>
  </si>
  <si>
    <t>Remove Visor</t>
  </si>
  <si>
    <t>Billy Club</t>
  </si>
  <si>
    <t>Blind Man's Bluff</t>
  </si>
  <si>
    <t>Demigod of the Dark</t>
  </si>
  <si>
    <t>Lord of Apokolips</t>
  </si>
  <si>
    <t>Omega Effect</t>
  </si>
  <si>
    <t>Absorb Sound</t>
  </si>
  <si>
    <t>Focus Energy</t>
  </si>
  <si>
    <t>Assassin</t>
  </si>
  <si>
    <t>Don't Lose Your Head!</t>
  </si>
  <si>
    <t>John "Siege" Kelly</t>
  </si>
  <si>
    <t>Luther Manning</t>
  </si>
  <si>
    <t>Michael Collins</t>
  </si>
  <si>
    <t>Psychoanalyze</t>
  </si>
  <si>
    <t>Diplomatic Immunity</t>
  </si>
  <si>
    <t>Doombots</t>
  </si>
  <si>
    <t>Super Genius</t>
  </si>
  <si>
    <t>Villainous Plot</t>
  </si>
  <si>
    <t>Grasping Tentacles</t>
  </si>
  <si>
    <t>Master Inventor</t>
  </si>
  <si>
    <t>Black Hole Force Beam</t>
  </si>
  <si>
    <t>Make the Blood Boil</t>
  </si>
  <si>
    <t>Crimson Bands of Cytorak</t>
  </si>
  <si>
    <t>Defender</t>
  </si>
  <si>
    <t>Necromancy</t>
  </si>
  <si>
    <t>Shrapnel Bomb</t>
  </si>
  <si>
    <t>Tripwire</t>
  </si>
  <si>
    <t>Engine of Destruction</t>
  </si>
  <si>
    <t>Unearthly Strength</t>
  </si>
  <si>
    <t>Lord of the Vampires</t>
  </si>
  <si>
    <t>Martial Artist</t>
  </si>
  <si>
    <t>Ninja Trap</t>
  </si>
  <si>
    <t>Mr. Big</t>
  </si>
  <si>
    <t>Super Smarts</t>
  </si>
  <si>
    <t>Power Dive</t>
  </si>
  <si>
    <t>Redwing</t>
  </si>
  <si>
    <t>Tapping the Speed Force</t>
  </si>
  <si>
    <t>Cherokee Magic</t>
  </si>
  <si>
    <t>Spiritual Purging</t>
  </si>
  <si>
    <t>Ace in the Hole</t>
  </si>
  <si>
    <t>Charm</t>
  </si>
  <si>
    <t>Hell on Wheels</t>
  </si>
  <si>
    <t>Penance Stare</t>
  </si>
  <si>
    <t>Phoenix Lifeforce</t>
  </si>
  <si>
    <t>Kyudo Discipline</t>
  </si>
  <si>
    <t>Goblin Legacy</t>
  </si>
  <si>
    <t>Harry Osborne</t>
  </si>
  <si>
    <t>Power of Imagination</t>
  </si>
  <si>
    <t>TK Beam</t>
  </si>
  <si>
    <t>Nerves of Steel</t>
  </si>
  <si>
    <t>Danger Seeker</t>
  </si>
  <si>
    <t>Molecular Assimilation</t>
  </si>
  <si>
    <t>Dissolving Corpses</t>
  </si>
  <si>
    <t>Shinobi Shaw</t>
  </si>
  <si>
    <t>Annihilate</t>
  </si>
  <si>
    <t>Avenging Archer</t>
  </si>
  <si>
    <t>Combat Ready</t>
  </si>
  <si>
    <t>Cestus Glove</t>
  </si>
  <si>
    <t>Katar Blade</t>
  </si>
  <si>
    <t>Telekinetic Fist</t>
  </si>
  <si>
    <t>Madelyne Pryor</t>
  </si>
  <si>
    <t>Selene</t>
  </si>
  <si>
    <t>Tessa</t>
  </si>
  <si>
    <t>Von Roehm</t>
  </si>
  <si>
    <t>Giant-Man</t>
  </si>
  <si>
    <t>Secret Pouches</t>
  </si>
  <si>
    <t>Stun Gas</t>
  </si>
  <si>
    <t>Death Cannon</t>
  </si>
  <si>
    <t>Devastate</t>
  </si>
  <si>
    <t>Enraged</t>
  </si>
  <si>
    <t>Gamma Transfusion</t>
  </si>
  <si>
    <t>Intimidate</t>
  </si>
  <si>
    <t>Power Leap</t>
  </si>
  <si>
    <t>Nova Burst</t>
  </si>
  <si>
    <t>Sneak Attack</t>
  </si>
  <si>
    <t>Thrill of the Hunt</t>
  </si>
  <si>
    <t xml:space="preserve">A.I.M. </t>
  </si>
  <si>
    <t>Baron Von Strucker</t>
  </si>
  <si>
    <t>Fortunato</t>
  </si>
  <si>
    <t>Madame Hydra</t>
  </si>
  <si>
    <t>Blood Chill</t>
  </si>
  <si>
    <t>Gorgon</t>
  </si>
  <si>
    <t>Maximus the Mad</t>
  </si>
  <si>
    <t>Medusa</t>
  </si>
  <si>
    <t>Bubble Shield</t>
  </si>
  <si>
    <t>Invisible Ram</t>
  </si>
  <si>
    <t>Industrial Waste</t>
  </si>
  <si>
    <t>Tactical Computer</t>
  </si>
  <si>
    <t>Telekinesis</t>
  </si>
  <si>
    <t>Telepathic Unity</t>
  </si>
  <si>
    <t>Joker Venom</t>
  </si>
  <si>
    <t>Plasmoid Flash</t>
  </si>
  <si>
    <t>Prismatic Flare</t>
  </si>
  <si>
    <t>Battering Ram</t>
  </si>
  <si>
    <t>Raze</t>
  </si>
  <si>
    <t>Primitive Arsenal</t>
  </si>
  <si>
    <t>Wrestling Hold</t>
  </si>
  <si>
    <t>Inner Peace</t>
  </si>
  <si>
    <t>Outer Fury</t>
  </si>
  <si>
    <t>Asian Connections</t>
  </si>
  <si>
    <t>Crime Magnate</t>
  </si>
  <si>
    <t>Sumo Knowledge</t>
  </si>
  <si>
    <t>Picking a Fight</t>
  </si>
  <si>
    <t>Colonel Yon-Rogg</t>
  </si>
  <si>
    <t>Ronan the Accuser</t>
  </si>
  <si>
    <t>Sentry</t>
  </si>
  <si>
    <t>Omnibus</t>
  </si>
  <si>
    <t>Art of the Deal</t>
  </si>
  <si>
    <t>Ruthless Adversary</t>
  </si>
  <si>
    <t>Lucky Bounce</t>
  </si>
  <si>
    <t>One in a Million</t>
  </si>
  <si>
    <t>Purity of Thought</t>
  </si>
  <si>
    <t>Intestinal Fortitude</t>
  </si>
  <si>
    <t>Slugfest</t>
  </si>
  <si>
    <t>Master of Magnetism</t>
  </si>
  <si>
    <t>Paralyze Opponent</t>
  </si>
  <si>
    <t>Master of the Darklands</t>
  </si>
  <si>
    <t>Energy Void</t>
  </si>
  <si>
    <t>Mastermind</t>
  </si>
  <si>
    <t>Mind Control</t>
  </si>
  <si>
    <t>Harpoon</t>
  </si>
  <si>
    <t>Riptide</t>
  </si>
  <si>
    <t>Doubleheart</t>
  </si>
  <si>
    <t>Morlock History</t>
  </si>
  <si>
    <t>Alien Physique</t>
  </si>
  <si>
    <t>Martian Vision</t>
  </si>
  <si>
    <t>Freelance Spy</t>
  </si>
  <si>
    <t>Eye Beams</t>
  </si>
  <si>
    <t>I'll Be Back!</t>
  </si>
  <si>
    <t>Mechanical Juggernaut</t>
  </si>
  <si>
    <t>Heavy Artillery</t>
  </si>
  <si>
    <t>Aero Disks</t>
  </si>
  <si>
    <t>Mother Box</t>
  </si>
  <si>
    <t>Prime Time</t>
  </si>
  <si>
    <t>Monster Island</t>
  </si>
  <si>
    <t>Uproot Earth</t>
  </si>
  <si>
    <t>Blood Hunger</t>
  </si>
  <si>
    <t>Dread Champion</t>
  </si>
  <si>
    <t>Leetch</t>
  </si>
  <si>
    <t>Masque</t>
  </si>
  <si>
    <t>Maximum Morph</t>
  </si>
  <si>
    <t>Power Mimic</t>
  </si>
  <si>
    <t>Python Hold</t>
  </si>
  <si>
    <t>Cloning Process</t>
  </si>
  <si>
    <t>Inside Information</t>
  </si>
  <si>
    <t>Marauder</t>
  </si>
  <si>
    <t>Legacy Survivor</t>
  </si>
  <si>
    <t>Multiply and Conquer</t>
  </si>
  <si>
    <t>Hollywood Horror</t>
  </si>
  <si>
    <t>Now You See It…</t>
  </si>
  <si>
    <t>Imperious Rex</t>
  </si>
  <si>
    <t>Sub-Mariner</t>
  </si>
  <si>
    <t>Watery Grave</t>
  </si>
  <si>
    <t>Lord of the Underworld</t>
  </si>
  <si>
    <t>Firestar</t>
  </si>
  <si>
    <t>Nova</t>
  </si>
  <si>
    <t>Battle Strategy</t>
  </si>
  <si>
    <t>LMD</t>
  </si>
  <si>
    <t>Disappearing Act</t>
  </si>
  <si>
    <t>Power 'Port</t>
  </si>
  <si>
    <t>Vicious Teleport</t>
  </si>
  <si>
    <t>Carbonadium Synthesizer</t>
  </si>
  <si>
    <t>Secrete Pheromones</t>
  </si>
  <si>
    <t>Tendril Tactics</t>
  </si>
  <si>
    <t>Cannon Fodder</t>
  </si>
  <si>
    <t>Dark Enigma</t>
  </si>
  <si>
    <t>Consult the Source</t>
  </si>
  <si>
    <t>Contract Hit</t>
  </si>
  <si>
    <t>Beware My Power</t>
  </si>
  <si>
    <t>Zero Hour</t>
  </si>
  <si>
    <t>Cellular Reconstruction</t>
  </si>
  <si>
    <t>Doc Parasite</t>
  </si>
  <si>
    <t>Feathery Distraction</t>
  </si>
  <si>
    <t>Gotham's Emperor Penguin</t>
  </si>
  <si>
    <t>Askani Founder</t>
  </si>
  <si>
    <t>Child of the Future</t>
  </si>
  <si>
    <t>Manifest Phoenix</t>
  </si>
  <si>
    <t>Blowing You a Kiss</t>
  </si>
  <si>
    <t>Poison Kiss</t>
  </si>
  <si>
    <t>Strangle Vines</t>
  </si>
  <si>
    <t>Ensnare</t>
  </si>
  <si>
    <t>Protective Plates</t>
  </si>
  <si>
    <t>Strategic Assault</t>
  </si>
  <si>
    <t>Mindwipe</t>
  </si>
  <si>
    <t>Psionic Hold</t>
  </si>
  <si>
    <t>Telepathic Coordination</t>
  </si>
  <si>
    <t>Doubt</t>
  </si>
  <si>
    <t>Crimson Dawn</t>
  </si>
  <si>
    <t>Mental Hold</t>
  </si>
  <si>
    <t>Psychic Knife</t>
  </si>
  <si>
    <t>Secret Weapon</t>
  </si>
  <si>
    <t>Vendetta</t>
  </si>
  <si>
    <t>Liddleville</t>
  </si>
  <si>
    <t>Mental Domination</t>
  </si>
  <si>
    <t>Fast and Furious</t>
  </si>
  <si>
    <t>Mercy Killing</t>
  </si>
  <si>
    <t>Lazarus Pit</t>
  </si>
  <si>
    <t>Blinded by the Light</t>
  </si>
  <si>
    <t>In a Blaze of Power</t>
  </si>
  <si>
    <t>Deathstrike</t>
  </si>
  <si>
    <t>Gateway</t>
  </si>
  <si>
    <t>Pretty Boy</t>
  </si>
  <si>
    <t>Skull Buster</t>
  </si>
  <si>
    <t>Cosmic Cube</t>
  </si>
  <si>
    <t>Evil Super Soldier</t>
  </si>
  <si>
    <t>Force Projection</t>
  </si>
  <si>
    <t>Scare Tactics</t>
  </si>
  <si>
    <t>Death Trap</t>
  </si>
  <si>
    <t>Master of Misdirection</t>
  </si>
  <si>
    <t>Prince of Puzzles</t>
  </si>
  <si>
    <t>Native Magic</t>
  </si>
  <si>
    <t>Pacifist Heart</t>
  </si>
  <si>
    <t>Quick Thinking</t>
  </si>
  <si>
    <t>Surfing the Net</t>
  </si>
  <si>
    <t>Mutagenic Drain</t>
  </si>
  <si>
    <t>Mutant Missile</t>
  </si>
  <si>
    <t>Nigh Invulnerable</t>
  </si>
  <si>
    <t>Bladefire</t>
  </si>
  <si>
    <t>High Durability</t>
  </si>
  <si>
    <t>Lethal Agent</t>
  </si>
  <si>
    <t>Blood Hunt</t>
  </si>
  <si>
    <t>Savage Strength</t>
  </si>
  <si>
    <t>Arachnid Gizmos</t>
  </si>
  <si>
    <t>Impact Webbing</t>
  </si>
  <si>
    <t>Spider Web</t>
  </si>
  <si>
    <t>Hex Power</t>
  </si>
  <si>
    <t>Mac Gargan: Private Eye</t>
  </si>
  <si>
    <t>Learning Circuits</t>
  </si>
  <si>
    <t>Nimrod</t>
  </si>
  <si>
    <t>Reaction Program</t>
  </si>
  <si>
    <t>Anaconda</t>
  </si>
  <si>
    <t>Asp</t>
  </si>
  <si>
    <t>Possess Others</t>
  </si>
  <si>
    <t>Twist Desire</t>
  </si>
  <si>
    <t>Doug Ramsey</t>
  </si>
  <si>
    <t>Back Snap</t>
  </si>
  <si>
    <t>Brutal Revenge</t>
  </si>
  <si>
    <t>Elixir Vitae, The</t>
  </si>
  <si>
    <t>Fu Manchu</t>
  </si>
  <si>
    <t>Meditative Focus</t>
  </si>
  <si>
    <t>Gamma Girl</t>
  </si>
  <si>
    <t>Gladiator</t>
  </si>
  <si>
    <t>M'Krann Crystal</t>
  </si>
  <si>
    <t>Warstar</t>
  </si>
  <si>
    <t>Living Costume</t>
  </si>
  <si>
    <t>Mayday</t>
  </si>
  <si>
    <t>Wall Walker</t>
  </si>
  <si>
    <t>Taunt</t>
  </si>
  <si>
    <t>Web</t>
  </si>
  <si>
    <t>Psionic Attack</t>
  </si>
  <si>
    <t>Psi-Web</t>
  </si>
  <si>
    <t>Binary</t>
  </si>
  <si>
    <t>Keeyah</t>
  </si>
  <si>
    <t>Raza</t>
  </si>
  <si>
    <t>Hammer</t>
  </si>
  <si>
    <t>Night Vision Goggles</t>
  </si>
  <si>
    <t>Emotional Outburst</t>
  </si>
  <si>
    <t>Gathering Winds</t>
  </si>
  <si>
    <t>Summon Elemental Power</t>
  </si>
  <si>
    <t>Fit of Laughter</t>
  </si>
  <si>
    <t>Pile It On</t>
  </si>
  <si>
    <t>Rock &amp; Roll</t>
  </si>
  <si>
    <t>Armed and Dangerous</t>
  </si>
  <si>
    <t>Serious Arsenal</t>
  </si>
  <si>
    <t>Atomic Flame</t>
  </si>
  <si>
    <t>Radiate Heat</t>
  </si>
  <si>
    <t>Alien Fire</t>
  </si>
  <si>
    <t>Invisible Invasion</t>
  </si>
  <si>
    <t>Skrull and Crossbones</t>
  </si>
  <si>
    <t>Dubbilex</t>
  </si>
  <si>
    <t>Girl of Steel</t>
  </si>
  <si>
    <t>Shapeshift</t>
  </si>
  <si>
    <t>Last Son of Krypton</t>
  </si>
  <si>
    <t>Photographic Reflexes</t>
  </si>
  <si>
    <t>Spy Camera</t>
  </si>
  <si>
    <t>Clobberin' Time</t>
  </si>
  <si>
    <t>Revoltin' Development</t>
  </si>
  <si>
    <t>Power of Asgard</t>
  </si>
  <si>
    <t>Viking Pyre</t>
  </si>
  <si>
    <t>Explosive Charge</t>
  </si>
  <si>
    <t>Tell Me What You Know</t>
  </si>
  <si>
    <t>Ultimate Sacrifice</t>
  </si>
  <si>
    <t>Citizen V</t>
  </si>
  <si>
    <t>Meteorite</t>
  </si>
  <si>
    <t>Crusade</t>
  </si>
  <si>
    <t>Heavenly Agent</t>
  </si>
  <si>
    <t>Smooth Talker</t>
  </si>
  <si>
    <t>Law and Disorder</t>
  </si>
  <si>
    <t>Tommy Gun</t>
  </si>
  <si>
    <t>Dressed to Kill</t>
  </si>
  <si>
    <t>Panic Attack</t>
  </si>
  <si>
    <t>Symbiotic Snare</t>
  </si>
  <si>
    <t>Heart Attack</t>
  </si>
  <si>
    <t>Android Endurance</t>
  </si>
  <si>
    <t>Intangible Strike</t>
  </si>
  <si>
    <t>Dangerous Dancer</t>
  </si>
  <si>
    <t>True Vision</t>
  </si>
  <si>
    <t>Battle Computer</t>
  </si>
  <si>
    <t>Pepper Potts</t>
  </si>
  <si>
    <t>Unleash Arsenal</t>
  </si>
  <si>
    <t>Cold-Hearted Enemy</t>
  </si>
  <si>
    <t>Energy Wrath</t>
  </si>
  <si>
    <t>Canucklehead</t>
  </si>
  <si>
    <t>Wounded Animal</t>
  </si>
  <si>
    <t>Amazon Might</t>
  </si>
  <si>
    <t>Blessed by the Gods</t>
  </si>
  <si>
    <t>Lasso of Truth</t>
  </si>
  <si>
    <t>Shootout</t>
  </si>
  <si>
    <t>Smoking Guns</t>
  </si>
  <si>
    <t>Li'l Cyclops</t>
  </si>
  <si>
    <t>Li'l Rogue</t>
  </si>
  <si>
    <t>Illusory Reality</t>
  </si>
  <si>
    <t>Ultimate Potential</t>
  </si>
  <si>
    <t>Marvel Girl</t>
  </si>
  <si>
    <t>Warrior Soul</t>
  </si>
  <si>
    <t>INDEX</t>
  </si>
  <si>
    <t>Visual Order</t>
  </si>
  <si>
    <t>Mr. Fantastic</t>
  </si>
  <si>
    <t>Mr. Sinister</t>
  </si>
  <si>
    <t>Spider-man</t>
  </si>
  <si>
    <t>Web Shield</t>
  </si>
  <si>
    <t>Spider Sense</t>
  </si>
  <si>
    <t>Arachnophobia</t>
  </si>
  <si>
    <t>Web Lines</t>
  </si>
  <si>
    <t>Surprise Attack</t>
  </si>
  <si>
    <t>X-Men Founder</t>
  </si>
  <si>
    <t>Romp N' Stomp</t>
  </si>
  <si>
    <t>Sky Soar</t>
  </si>
  <si>
    <t>Bloodlust</t>
  </si>
  <si>
    <t>High Threshold of Pain</t>
  </si>
  <si>
    <t>Heat Seeking Missile</t>
  </si>
  <si>
    <t>Drawn Character</t>
  </si>
  <si>
    <t>Shang Chi</t>
  </si>
  <si>
    <t>Nightmask</t>
  </si>
  <si>
    <t>Leech</t>
  </si>
  <si>
    <t>Variant</t>
  </si>
  <si>
    <t>Modified to match TOK</t>
  </si>
  <si>
    <t>DC</t>
  </si>
  <si>
    <t>JLA</t>
  </si>
  <si>
    <t>XM</t>
  </si>
  <si>
    <t>Cybernetic LimDC</t>
  </si>
  <si>
    <t>Maximum Carnage: LamDC to the Slaughter</t>
  </si>
  <si>
    <t>SuDCtitute Death (OPD)</t>
  </si>
  <si>
    <t>6S 1S (H)  Nuklon &amp; ODCidian (Hawkman)</t>
  </si>
  <si>
    <t>Angel: Horseman Of Apocalypse</t>
  </si>
  <si>
    <t>Angel: The Fallen</t>
  </si>
  <si>
    <t>Backlash: Future</t>
  </si>
  <si>
    <t>Batman: Avenger</t>
  </si>
  <si>
    <t>Batman: Detective</t>
  </si>
  <si>
    <t>Beast: Dark Beast</t>
  </si>
  <si>
    <t>Catwoman: Whiplash</t>
  </si>
  <si>
    <t>Colossus: Age Of Apocalypse</t>
  </si>
  <si>
    <t xml:space="preserve">Havok: Mutant X </t>
  </si>
  <si>
    <t>Hulk: Mr Fix-It</t>
  </si>
  <si>
    <t>Human Torch: Invaders</t>
  </si>
  <si>
    <t xml:space="preserve">Iceman: The Ice-Man </t>
  </si>
  <si>
    <t>Invisible Woman: Malice</t>
  </si>
  <si>
    <t>Iron Man: Original Armor</t>
  </si>
  <si>
    <t xml:space="preserve">Jean Grey: Dark Phoenix </t>
  </si>
  <si>
    <t>Namor: Sub-Mariner</t>
  </si>
  <si>
    <t>Psylocke: Betsy Braddock</t>
  </si>
  <si>
    <t>Ra's Al Ghul: Sword Master</t>
  </si>
  <si>
    <t>Rogue: Brotherhood Of Evil Mutants</t>
  </si>
  <si>
    <t>Shadowcat: Age of Apocalypse</t>
  </si>
  <si>
    <t>Shang Chi: Master of Kung Fu</t>
  </si>
  <si>
    <t>Spiderman: Symbiotic Costume</t>
  </si>
  <si>
    <t>Storm: Bloodstorm</t>
  </si>
  <si>
    <t>Storm: Neutralized</t>
  </si>
  <si>
    <t>Two-Face: Crimeboss</t>
  </si>
  <si>
    <t>Wolverine: Age of Apocalypse</t>
  </si>
  <si>
    <t>Wolverine: Golden Age</t>
  </si>
  <si>
    <t>Dark Phoenix Sage</t>
  </si>
  <si>
    <t>8F +3</t>
  </si>
  <si>
    <t>6F +3</t>
  </si>
  <si>
    <t>7F +3</t>
  </si>
  <si>
    <t>8E +2</t>
  </si>
  <si>
    <t>8E +1</t>
  </si>
  <si>
    <t>EM Force Lines</t>
  </si>
  <si>
    <t>8E +3</t>
  </si>
  <si>
    <t>8F +1</t>
  </si>
  <si>
    <t>8F +2</t>
  </si>
  <si>
    <t>7F +1</t>
  </si>
  <si>
    <t>7F +2</t>
  </si>
  <si>
    <t>6E +1</t>
  </si>
  <si>
    <t>6S +3</t>
  </si>
  <si>
    <t>7S +1</t>
  </si>
  <si>
    <t>6S +2</t>
  </si>
  <si>
    <t>7S +3</t>
  </si>
  <si>
    <t>7S +2</t>
  </si>
  <si>
    <t>8S +2</t>
  </si>
  <si>
    <t>6S +1</t>
  </si>
  <si>
    <t>8S +1</t>
  </si>
  <si>
    <t>8S +3</t>
  </si>
  <si>
    <t>6F +1</t>
  </si>
  <si>
    <t>7E +1</t>
  </si>
  <si>
    <t>7E +2</t>
  </si>
  <si>
    <t>7E +3</t>
  </si>
  <si>
    <t>6E +2</t>
  </si>
  <si>
    <t>6E +3</t>
  </si>
  <si>
    <t>6F +2</t>
  </si>
  <si>
    <t>8I +3</t>
  </si>
  <si>
    <t>8I +2</t>
  </si>
  <si>
    <t>8I +1</t>
  </si>
  <si>
    <t>7I +3</t>
  </si>
  <si>
    <t>7I +2</t>
  </si>
  <si>
    <t>7I +1</t>
  </si>
  <si>
    <t>6I +3</t>
  </si>
  <si>
    <t>6I +2</t>
  </si>
  <si>
    <t>6I +1</t>
  </si>
  <si>
    <t>OrangeKing Nomenclator</t>
  </si>
  <si>
    <t>for searches</t>
  </si>
  <si>
    <t>A-Next</t>
  </si>
  <si>
    <t>Orbital Hideout</t>
  </si>
  <si>
    <t>Mutant Refuge</t>
  </si>
  <si>
    <t>The Benassi Rocket</t>
  </si>
  <si>
    <t>Holographic Attackers</t>
  </si>
  <si>
    <t>Secret Directive</t>
  </si>
  <si>
    <t>Warp Chamber</t>
  </si>
  <si>
    <t>TV Dimension</t>
  </si>
  <si>
    <t>Hidden World</t>
  </si>
  <si>
    <t>Genetic Research</t>
  </si>
  <si>
    <t>Pirate Technology</t>
  </si>
  <si>
    <t>Celestial Origin</t>
  </si>
  <si>
    <t>Mutant Schooling</t>
  </si>
  <si>
    <t>Parallel Dimension</t>
  </si>
  <si>
    <t>Weapon X, Jean Grey</t>
  </si>
  <si>
    <t>Sue Storm</t>
  </si>
  <si>
    <t>Thunderbolt Ross</t>
  </si>
  <si>
    <t>Capt. America</t>
  </si>
  <si>
    <t>Dr. Octopus</t>
  </si>
  <si>
    <t>The Hulk</t>
  </si>
  <si>
    <t>Franklin Richards</t>
  </si>
  <si>
    <t>Apocalypse &amp; Cable</t>
  </si>
  <si>
    <t>Superman, Wonder Woman, Flash, GL Kyle Rayner</t>
  </si>
  <si>
    <t>GL Kyle Rayner, Hawkman, Flash</t>
  </si>
  <si>
    <t>Captain Atom, Wonder Woman</t>
  </si>
  <si>
    <t>Captain Marvel, Orion, Mister Miracle</t>
  </si>
  <si>
    <t>Martian Manhunter, Kalibak, The Ray</t>
  </si>
  <si>
    <t>Superman, Mister Miracle, Orion</t>
  </si>
  <si>
    <t>Uatu</t>
  </si>
  <si>
    <t>Invisible Girl</t>
  </si>
  <si>
    <t>Black Queen</t>
  </si>
  <si>
    <t>Lilandra</t>
  </si>
  <si>
    <t>Cyclops &amp; Phoenix</t>
  </si>
  <si>
    <t>Brood Swarm</t>
  </si>
  <si>
    <t>Brood Queen</t>
  </si>
  <si>
    <t>Dr. Strange</t>
  </si>
  <si>
    <t>Dr. Doom</t>
  </si>
  <si>
    <t>Thanos</t>
  </si>
  <si>
    <t>Disconnected Man</t>
  </si>
  <si>
    <t>Savant/Zealot</t>
  </si>
  <si>
    <t>Savage Dragon/Barbaric</t>
  </si>
  <si>
    <t>Entropy</t>
  </si>
  <si>
    <t>ShadowHawk</t>
  </si>
  <si>
    <t>Velocity/Ripclaw</t>
  </si>
  <si>
    <t>Code Printed</t>
  </si>
  <si>
    <t>Code Corrected</t>
  </si>
  <si>
    <t>Luck O' the Irish</t>
  </si>
  <si>
    <t>The Black Knight</t>
  </si>
  <si>
    <t>Mole Men, The</t>
  </si>
  <si>
    <t>The Living Island</t>
  </si>
  <si>
    <t>Excelsior!</t>
  </si>
  <si>
    <t>Vengeance of Bane</t>
  </si>
  <si>
    <t>Cat Burglar</t>
  </si>
  <si>
    <t>Frictionless Foam</t>
  </si>
  <si>
    <t>Opening Flower Discipline</t>
  </si>
  <si>
    <t>Energy Absorption Field</t>
  </si>
  <si>
    <t>Bony Exoskeleton</t>
  </si>
  <si>
    <t>Power Hungry Monsters</t>
  </si>
  <si>
    <t>Everything's a Weapon!</t>
  </si>
  <si>
    <t>Atomic Bolt</t>
  </si>
  <si>
    <t>Exoskeleton</t>
  </si>
  <si>
    <t>A.I.M.</t>
  </si>
  <si>
    <t>M.O.D.O.K.</t>
  </si>
  <si>
    <t>...8...9...10! You're Out!</t>
  </si>
  <si>
    <t>Razor Sharp Claws</t>
  </si>
  <si>
    <t>Tear Gas Guns</t>
  </si>
  <si>
    <t>Brutal Dissection</t>
  </si>
  <si>
    <t>Lifelike Exoskin</t>
  </si>
  <si>
    <t>Exo-Skeleton</t>
  </si>
  <si>
    <t>Energy Absorption Field (OPD)</t>
  </si>
  <si>
    <t>Kinetic Absorption</t>
  </si>
  <si>
    <t>Psychic Absorption</t>
  </si>
  <si>
    <t>Green Haired Hero</t>
  </si>
  <si>
    <t>Six Pack Attack</t>
  </si>
  <si>
    <t>Impenetrable</t>
  </si>
  <si>
    <t>Substitute Death</t>
  </si>
  <si>
    <t>Cybernetic Limbs</t>
  </si>
  <si>
    <t>Footsoldier Training</t>
  </si>
  <si>
    <t>Spirit of Vengeance</t>
  </si>
  <si>
    <t>Goin' Ballistic</t>
  </si>
  <si>
    <t>Let's get Medieval!</t>
  </si>
  <si>
    <t>Bull's-eye Shot</t>
  </si>
  <si>
    <t>Smart-Ass</t>
  </si>
  <si>
    <t>Snow blind</t>
  </si>
  <si>
    <t>High Voltage Joy Buzzer</t>
  </si>
  <si>
    <t>Will Power</t>
  </si>
  <si>
    <t>Underworld Henchmen</t>
  </si>
  <si>
    <t>Reign of Fire</t>
  </si>
  <si>
    <t>Arch Villain</t>
  </si>
  <si>
    <t>Soldier-of-Fortune</t>
  </si>
  <si>
    <t>Rewrite Script</t>
  </si>
  <si>
    <t>Amazing X-Man</t>
  </si>
  <si>
    <t>Alter Perception</t>
  </si>
  <si>
    <t>Acrobatic Precision</t>
  </si>
  <si>
    <t>Escrima Sticks</t>
  </si>
  <si>
    <t>Baptism by Fire</t>
  </si>
  <si>
    <t>Boom Tube</t>
  </si>
  <si>
    <t>One-Man Army</t>
  </si>
  <si>
    <t>Flame Thrower Umbrella</t>
  </si>
  <si>
    <t>High Speed Impact</t>
  </si>
  <si>
    <t>Rapid Rip Off</t>
  </si>
  <si>
    <t>Avian Mutation</t>
  </si>
  <si>
    <t>Bo Staff</t>
  </si>
  <si>
    <t>Southern Belle</t>
  </si>
  <si>
    <t>Bulletproof</t>
  </si>
  <si>
    <t>Kung Fu Secrets</t>
  </si>
  <si>
    <t>MI-6</t>
  </si>
  <si>
    <t>Rescue Operation</t>
  </si>
  <si>
    <t>Man of Steel</t>
  </si>
  <si>
    <t>Bucket O' Shame</t>
  </si>
  <si>
    <t>M.A.C.H.1</t>
  </si>
  <si>
    <t>Lethal Protector</t>
  </si>
  <si>
    <t>Darklands Army</t>
  </si>
  <si>
    <t>Autistic Withdrawal</t>
  </si>
  <si>
    <t>Kherubim</t>
  </si>
  <si>
    <t>This Special acts identical to any Hit in Absorbing Man's Hits from the Current Battle or Permanent Record.</t>
  </si>
  <si>
    <t>Acts as a level 5 Fighting attack. If successful, Target Character -2 to defense for remainder of battle.</t>
  </si>
  <si>
    <t>Opponent -3 to Venture Total for this battle. If opponent has "The Secret Wars" Mission, opponent -6 to Venture Total for this battle.</t>
  </si>
  <si>
    <t>Acts as a level 5 Strength attack. May not be defended with a Special card.</t>
  </si>
  <si>
    <t>Opponent -3 to Venture Total for this battle. If opponent has "Fatal Attractions" Mission, opponent -6 to Venture Total for this battle.</t>
  </si>
  <si>
    <t>Target Character must make as many attacks as possible. Acolytes' team may defend.</t>
  </si>
  <si>
    <t>Acts as a level 4 Any-Power attack, may combine with 1 Energy, Fighting, Strength, or Intellect Power card for a single attack.</t>
  </si>
  <si>
    <t>Acolytes team is +1 to all numeric Special cards for remainder of battle. Bonus not applied to damage or Venture total. May be played from Reserve.</t>
  </si>
  <si>
    <t>Acts as a level 4 Energy attack against Target Character, or a level 8 Any-Power attack against Target Battlesite.</t>
  </si>
  <si>
    <t>All Any-Power cards on Target Character's Permanent Record become Energy cards for remainder of game.</t>
  </si>
  <si>
    <t>Avoid any attack made with a Power Card.</t>
  </si>
  <si>
    <t>Avoid 1 attack from a Battlesite. Acolytes may not be attacked from a Battlesite for remainder of battle.</t>
  </si>
  <si>
    <t>Acts as a level 3 Fighting attack. Each Front Line teammate may make 1 additional attack.</t>
  </si>
  <si>
    <t>Acts as a level 7 Energy attack.</t>
  </si>
  <si>
    <t>Avoid 1 Energy or Intellect attack.</t>
  </si>
  <si>
    <t>Only Adam Warlock and Target Character may attack, be attacked, or defend this battle.</t>
  </si>
  <si>
    <t>Acts as a level 4 Fighting or Energy attack.</t>
  </si>
  <si>
    <t>Teammate may avoid 1 attack.</t>
  </si>
  <si>
    <t>All Energy Power Card Hits on Target Character are doubled when determining Cumulative K.O. for remainder of game. Does not count toward Venture Total.</t>
  </si>
  <si>
    <t>Acts as a level 2 Strength attack. If successful, acts as a level 8 Energy Power card.</t>
  </si>
  <si>
    <t>Acts as a level 9 Strength or Intellect attack.</t>
  </si>
  <si>
    <t>Play in current battle to resurrect any KO'd teammate next battle. Teammate is discarded at end of next battle.</t>
  </si>
  <si>
    <t>Draw top card from Draw Pile. If drawn card is an attack. Alpha Flight may use it, if drawn card is not an attack, discard it to the Dead Pile.</t>
  </si>
  <si>
    <t>Acts as a level 5 Strength or Intellect attack. May not be defended by a card from a Battlesite.</t>
  </si>
  <si>
    <t>Acts as a level 6 Energy attack. If successful, Opponent is -4 to Venture.</t>
  </si>
  <si>
    <t>Acts as a level 4 Energy attack. May combine with 1 Intellect card for a single attack.</t>
  </si>
  <si>
    <t>Apocalypse's Strength skill increases to 8 for remainder of battle</t>
  </si>
  <si>
    <t>Target opponent may not use skill type of Apocalypse's choice for remainder of battle</t>
  </si>
  <si>
    <t>Play in current battle. Apocalypse may play any KO'd teammate's Specials in next battle.</t>
  </si>
  <si>
    <t>Acts as a level 9 Fighting attack</t>
  </si>
  <si>
    <t>Attack made on teammate is now made on Apocalypse, who may defend it</t>
  </si>
  <si>
    <t>Attack made on Apocalypse is now made on teammate of his choice, who may defend it</t>
  </si>
  <si>
    <t>Target hero may not defend against level 1 or 2 Power cards for remainder of game. Level 1 or 2 Power card Hits do not count for Spectrum KO.</t>
  </si>
  <si>
    <t>Play this card in front of Aquaman, Aquaman may not be attacked until this Special is attacked. Aquaman may not defend this card.</t>
  </si>
  <si>
    <t>Acts as a level 5 Energy attack. Aquaman may play 1 additional Special card.</t>
  </si>
  <si>
    <t>Acts as a level 7 Fighting attack.</t>
  </si>
  <si>
    <t>Avoid 1 attack.</t>
  </si>
  <si>
    <t>Target character must discard all Placed cards and may not attack for remainder of battle.</t>
  </si>
  <si>
    <t>Choose 1 Universe card, excluding Teamwork or Training, from Draw Pile and place in hand. Reshuffle Draw Pile.</t>
  </si>
  <si>
    <t>Avoid 1 Fighting or Strength attack.</t>
  </si>
  <si>
    <t>Azrael gains a +2 to defense for remainder of battle.</t>
  </si>
  <si>
    <t>Acts as a level 4 Energy attack. May combine with 1 Strength card for a single attack.</t>
  </si>
  <si>
    <t>Acts as a level 10 Fighting attack.</t>
  </si>
  <si>
    <t>Azrael may make 2 Power card attacks at +2 each, or 1 Power card attack at +3. Bonus not applied to damage, or Venture Total.</t>
  </si>
  <si>
    <t>Acts as a level 3 Strength attack, +1 for each Mission card in Backlash's Defeated Missions Pile.</t>
  </si>
  <si>
    <t>Play during battle. All Hits in Backlash's Hits from Current Battle do not count for Venture Total and are subtracted from Opponent's Venture Total.</t>
  </si>
  <si>
    <t>Acts as a level 4 Intellect attack. If successful, may make 1 additional Intellect attack against same Character. Additional attack may not be defended.</t>
  </si>
  <si>
    <t>Acts as a level 5 Fighting or Strength attack. May not be defended by a card from a Battlesite.</t>
  </si>
  <si>
    <t>Bane's Fighting skill increases to 8 for remainder of battle.</t>
  </si>
  <si>
    <t>Acts as a level 2 Strength attack. May make 2 additional attacks.</t>
  </si>
  <si>
    <t>Acts as a level 9 Energy or Intellect attack.</t>
  </si>
  <si>
    <t>Play with Intellect Power card attack. If attack succeeds, add +2 to damage.</t>
  </si>
  <si>
    <t>Bane is +2 to all attacks against target character and +2 to defense from attacks made by target character for remainder of battle.</t>
  </si>
  <si>
    <t>Bane may make 1 attack at +4. May not be combined with Universe cards.</t>
  </si>
  <si>
    <t>Banshee may have 1 additional card Placed on him until Banshee is KO'd. May be played from Reserve.</t>
  </si>
  <si>
    <t>Acts as a level 5 Intellect attack. Banshee may play 1 additional Special card.</t>
  </si>
  <si>
    <t>Choose one Banshee Special from Draw Pile and place in hand. Cannot be a duplicate. Reshuffle Draw pile.</t>
  </si>
  <si>
    <t>Opponent must immediately discard all cards with a Fighting icon currently held in hand.</t>
  </si>
  <si>
    <t>Acts as a level 11 Energy attack. Banshee may not attack for remainder of battle.</t>
  </si>
  <si>
    <t>Banshee and target hero may not attack for remainder of battle.</t>
  </si>
  <si>
    <t>Baron Mordo's Hits to K.O. is reduced by 7 points. Baron Mordo's Energy and Intellect Power Grid Ratings increase to 8 for the remainder of game.</t>
  </si>
  <si>
    <t>Acts as a level 8 Strength, Fighting, or Intellect attack.</t>
  </si>
  <si>
    <t>Acts as a level 3 Intellect attack, +1 for each Mission card in Baron Mordo's Defeated Missions Pile.</t>
  </si>
  <si>
    <t>Negates the effect of any 1 Special card played by opponent against Baron Mordo only.</t>
  </si>
  <si>
    <t>Acts as a level 5 Energy attack. May not be affected by a card with the word "teammate" on it.</t>
  </si>
  <si>
    <t>Acts as a level 4 Fighting attack. May make 1 additional Fighting attack against a different opponent.</t>
  </si>
  <si>
    <t>Opponent's team may not use Intellect Power cards level 6 through 8 to attack for remainder of battle.</t>
  </si>
  <si>
    <t>Batman's Energy Power cards are +2 for remainder of battle.</t>
  </si>
  <si>
    <t>Acts as a level 3 Intellect attack. Can only be defended by a defensive Special card.</t>
  </si>
  <si>
    <t>Opponent must reveal any Special cards currently held in hand.</t>
  </si>
  <si>
    <t>Avoid any attack made with a Power card.</t>
  </si>
  <si>
    <t>Only attacks made with Universe cards may be played against Beast for remainder of battle.</t>
  </si>
  <si>
    <t>Beast may combine multiple Basic Universe cards with each Power card attack for remainder of battle.</t>
  </si>
  <si>
    <t>Negates the effect of any 1 Special card played by opponent</t>
  </si>
  <si>
    <t>Avoid 1 Fighting attack</t>
  </si>
  <si>
    <t>Acts as a level 4 Strength attack, may make 1 additional attack against a different opponent</t>
  </si>
  <si>
    <t>Remove 1 hit from the permanent record of any 1 teammate</t>
  </si>
  <si>
    <t>Sort through opponent's Power Pack and remove any 3 cards of Beast's choice. Discard chosen cards into Dead Pile. Reshuffle Power Pack.</t>
  </si>
  <si>
    <t>Avoid 1 Energy attack - Bishop's Energy skill is increased to 8 for remainder of battle</t>
  </si>
  <si>
    <t>Attack made on teammate is now made on Bishop, who may defend it</t>
  </si>
  <si>
    <t>Acts as a level 4 Intellect attack.</t>
  </si>
  <si>
    <t>Acts as level 9 Energy attack</t>
  </si>
  <si>
    <t>Acts as level 8 Energy, Strength, or Fighting attack</t>
  </si>
  <si>
    <t>Sort through Defeated Heroes Pile and remove 1 Event card. Put Event card into Draw Pile. Reshuffle Draw Pile.</t>
  </si>
  <si>
    <t>Acts as level 4 Fighting attack, may make 1 additional attack</t>
  </si>
  <si>
    <t>Acts as a level 5 Strength attack. If successful, Target character -2 to defense for remainder of battle.</t>
  </si>
  <si>
    <t>Acts as a level 5 Intellect attack. Black Canary may play 1 additional Special card.</t>
  </si>
  <si>
    <t>Black Canary may look at top 6 cards in opponent's Draw Pile.</t>
  </si>
  <si>
    <t>Avoid 1 attack made with a Universe card.</t>
  </si>
  <si>
    <t>Opponent must discard 1 placed Special card of Black Cat's choice.</t>
  </si>
  <si>
    <t>Black Cat can combine 1 Power card with 1 of opponent's placed Universe cards, excluding Teamwork, to attack.</t>
  </si>
  <si>
    <t>Opponent's team is -2 to all attacks against Black Cat for remainder of battle.</t>
  </si>
  <si>
    <t>Only Fighting attacks may be played against Black Cat for remainder of battle.</t>
  </si>
  <si>
    <t>Opponent must immediately discard all cards with a Strength icon currently held in hand.</t>
  </si>
  <si>
    <t>Acts as a level 3 Energy attack. Cannot be defended by a male hero.</t>
  </si>
  <si>
    <t>Avoid 1 Fighting attack.</t>
  </si>
  <si>
    <t>Play this Special card with any other Special card from Hand. Value of Special card is added to Black Panther's Venture Total for this battle.</t>
  </si>
  <si>
    <t>Acts as a level 4 Energy or Strength attack. May combine with 1 Intellect card for a single attack.</t>
  </si>
  <si>
    <t>Remove 1 Hit from Black Panther's Permanent Record, and Black Panther's Fighting Rating increases to 8 for remainder of Battle.</t>
  </si>
  <si>
    <t>Acts as a level 5 Fighting attack. May not be defended with a Special card.</t>
  </si>
  <si>
    <t>Black Panther's Battlesite's Hits to K.O. number is increased by 5 points for remainder of game.</t>
  </si>
  <si>
    <t>Acts as a level 2 Energy, Strength, or Fighting attack. Can only be defended by a defensive Special card.</t>
  </si>
  <si>
    <t>All Black Widow Special cards are doubled when determining Venture total this battle.</t>
  </si>
  <si>
    <t>Acts as a level 7 Fighting attack. If successful, target hero may not use cards with Fighting icon for remainder of battle.</t>
  </si>
  <si>
    <t>Teammate may avoid 1 Energy attack. May be played while Black Widow is in reserve.</t>
  </si>
  <si>
    <t>Add 3 to Black Widow's venture total, or opponent -3 to venture total for this battle.</t>
  </si>
  <si>
    <t>Acts as a level 6 Intellect attack. May be used against opponent in Reserve, who may defend.</t>
  </si>
  <si>
    <t>Acts as a level 4 Energy attack. May make 1 additional attack.</t>
  </si>
  <si>
    <t>Avoid 1 attack. May not be attacked for remainder of battle.</t>
  </si>
  <si>
    <t>Opponent must discard top card from Draw Pile into Dead Pile.</t>
  </si>
  <si>
    <t>Heroes on Opponent's Team with Fighting 7 or 8 may not use cards with a Fighting icon to attack for remainder of battle.</t>
  </si>
  <si>
    <t>Acts as a level 6 Fighting attack.</t>
  </si>
  <si>
    <t>Blob and target hero may not attack for remainder of battle.</t>
  </si>
  <si>
    <t>Acts as a level 7 Strength attack. If successful, target hero must immediately discard 1 placed card.</t>
  </si>
  <si>
    <t>Acts as a level 3 Energy attack. Can only be defended by a card with a Strength icon.</t>
  </si>
  <si>
    <t>Blue Beetle may have an unlimited number of Special cards placed on him until Blue Beetle is KO'd. Specials may not be duplicates.</t>
  </si>
  <si>
    <t>Acts as a level 6 Intellect attack. If successful, opponent -4 to Venture total.</t>
  </si>
  <si>
    <t>Opponent must discard all placed Universe cards, and is -3 to Venture total.</t>
  </si>
  <si>
    <t>Avoid 1 attack with an Energy icon. No Energy Power cards may be played against Booster Gold's team for remainder of battle.</t>
  </si>
  <si>
    <t>Booster Gold may play any Energy or Strength Teamwork cards for remainder of game.</t>
  </si>
  <si>
    <t>Acts as a level 6 Strength attack, may be used against character in Reserve, who may defend.</t>
  </si>
  <si>
    <t>Choose 1 Power card usable by Booster Gold from Power Pack and place in hand. May be duplicate. Reshuffle Power Pack.</t>
  </si>
  <si>
    <t>Acts as a level 8 Intellect attack. If successful Target must immediately discard 1 Placed card, of Brainiac's choice.</t>
  </si>
  <si>
    <t>Target hero must discard 1 placed Universe card of Brainiac's choice.</t>
  </si>
  <si>
    <t>Acts as a level 5 Strength Power card. May be used to attack or defend. May not be combined with Universe cards.</t>
  </si>
  <si>
    <t>Target character may not attack for remainder of battle.</t>
  </si>
  <si>
    <t>Opponent must draw 1 card from Draw Pile. Drawn card and any duplicate of it, placed or in hand, must be discarded.</t>
  </si>
  <si>
    <t>Acts as a level 6 Any-Power attack. If successful, Target Character is KO'd by next level 2 Energy Power Card Hit, regardless of Inherent Abilities and other Special cards.</t>
  </si>
  <si>
    <t>Play on Target Character as an attack. Attacks made on Target Character, including "Computer Tracking," may not be moved to any of Target's teammates for remainder of game.</t>
  </si>
  <si>
    <t>Acts as a level 11 Energy, Strength, or Fighting attack. Brass's Team may not attack for remainder of battle.</t>
  </si>
  <si>
    <t>Opponent must discard top 5 cards from Power Pack into Dead Pile.</t>
  </si>
  <si>
    <t>Avoid 1 Strength or Fighting attack.</t>
  </si>
  <si>
    <t>Play this card in front of Brood. Brood may not be attacked until this Special is attacked. Brood may not defend this card.</t>
  </si>
  <si>
    <t>No Fighting Power cards may be played against Brood for remainder of battle.</t>
  </si>
  <si>
    <t>Acts as a level 6 Energy attack. If successful, Brood gains skill levels of target opponent for remainder of battle.</t>
  </si>
  <si>
    <t>Brood hits to K.O. number is increased to 30.</t>
  </si>
  <si>
    <t>Acts as a level 4 Intellect attack. May make 1 additional attack.</t>
  </si>
  <si>
    <t>Opponent must immediately discard all cards with an Energy icon currently held in hand.</t>
  </si>
  <si>
    <t>Discard 1 Intellect Power card usable by Bullseye. Bullseye is +2 to all Power card attacks against Target Character for remainder of game.</t>
  </si>
  <si>
    <t>Acts as a level 5 Intellect attack. If successful, Target Character -2 to defense for remainder of battle.</t>
  </si>
  <si>
    <t>Bullseye may attack with any Special cards or Power cards in Hand for remainder of battle.</t>
  </si>
  <si>
    <t>Acts as a level 4 Fighting attack. If Target Character is K.O.'d by this Hit, Bullseye may move 1 Mission card from the Defeated Pile to the Completed Pile.</t>
  </si>
  <si>
    <t>Acts as a level 4 Energy, Fighting, Strength, or Intellect attack. May be used against Character in Reserve, who may defend.</t>
  </si>
  <si>
    <t>Acts as a level 7 Fighting attack. If successful, acts as a level 3 Strength Hit. Hit goes on Target Character's Permanent Record. Does not count toward Venture Total.</t>
  </si>
  <si>
    <t>Add 6 to Venture total for this battle.</t>
  </si>
  <si>
    <t>Draw 1 card, do not discard if duplicate</t>
  </si>
  <si>
    <t>Acts as a level 6 Fighting attack, may be used against opponent in reserve, who may defend</t>
  </si>
  <si>
    <t>Acts as a level 7 Intellect attack. If successful, Target Character may not use cards with an Intellect icon for remainder of battle.</t>
  </si>
  <si>
    <t>Avoid 1 attack</t>
  </si>
  <si>
    <t>Teammate may avoid 1 attack of 9 or less</t>
  </si>
  <si>
    <t>Acts as a level 4 Fighting attack, may make 1 additional attack</t>
  </si>
  <si>
    <t>Acts as a level 9 Strength attack.</t>
  </si>
  <si>
    <t>Attack made on teammate is now made on Captain America, who may defend it</t>
  </si>
  <si>
    <t>All Captain America Special cards are doubled when determining Venture total this battle.</t>
  </si>
  <si>
    <t>Acts as a level 4 Fighting attack, may make 1 additional Fighting attack against a different opponent</t>
  </si>
  <si>
    <t>Acts as a level 7 Intellect attack. If successful, Captain America may move 1 Mission Card from the Defeated Missions Pile to the Reserve Missions Pile.</t>
  </si>
  <si>
    <t>Acts as level 5 Energy attack. Captain America may play 1 additional Special card.</t>
  </si>
  <si>
    <t>Acts as a level 3 Fighting attack, can only be defended by a defensive Special card</t>
  </si>
  <si>
    <t>Captain Atom may not attack or be attacked with Basic Universe cards for remainder of game.</t>
  </si>
  <si>
    <t>Acts as a level 9 Energy or Fighting attack.</t>
  </si>
  <si>
    <t>Acts as a level 4 Strength attack. May make 1 additional attack.</t>
  </si>
  <si>
    <t>Remove all Hits from Captain Atom's Permanent Record and Current Battle, and switch places with the Reserve.</t>
  </si>
  <si>
    <t>Captain Atom gains a +2 to defense for remainder of battle.</t>
  </si>
  <si>
    <t>Opponent must immediately discard all Special cards in play that affect the "remainder of the battle" or the "remainder of the game."</t>
  </si>
  <si>
    <t>Captain Britain's team's Basic Universe cards used to attack count toward Damage and Venture Total for remainder of game.</t>
  </si>
  <si>
    <t>Acts as a level 5 Fighting attack. If successful, Target Character loses Inherent Ability and is considered to have no Inherent Ability for remainder of battle.</t>
  </si>
  <si>
    <t>For remainder of game, cards on Captain Britain's Hits to Current Battle with Energy or Fighting icons do not count towards Opponent's Venture Total.</t>
  </si>
  <si>
    <t>Acts as a level 9 Energy or Strength attack.</t>
  </si>
  <si>
    <t>Acts as a level 3 Energy, Fighting, Strength, or Intellect attack. Captain Marvel may play 1 additional Special card.</t>
  </si>
  <si>
    <t>Negates the effect of any 1 Special card played by opponent against Captain Marvel only.</t>
  </si>
  <si>
    <t>Captain Marvel's Fighting Rating increases to 7 for remainder of game.</t>
  </si>
  <si>
    <t>Any cards with more than 1 icon on Captain Marvel's Permanent Record become Any-Power cards for the remainder of the game.</t>
  </si>
  <si>
    <t>Acts as a level 6 Strength attack. Cannot be defended by a card with an Energy icon.</t>
  </si>
  <si>
    <t>Acts as a level 4 Energy or Intellect attack.</t>
  </si>
  <si>
    <t>Add 3 to Captain Mar-Vell's Venture Total, or opponent -3 to Venture Total for this battle.</t>
  </si>
  <si>
    <t>Captain Mar-Vell or teammate may avoid 1 attack of 9 or less.</t>
  </si>
  <si>
    <t>Remove all Hits from Captain Mar-Vell's Permanent Record and Current Battle, and switch places with the Reserve.</t>
  </si>
  <si>
    <t>Play during battle. Both players move all Mission cards to Reserve Missions Pile. Mission cards Ventured this battle are now Ventured from Reserve Missions Pile.</t>
  </si>
  <si>
    <t>Carnage may switch a hit from his "hits from current battle" with a hit from his "permanent record". Affects Venture total.</t>
  </si>
  <si>
    <t>Heroes on opponent's team with Intellect 7 or 8 may not use cards with an Intellect icon to attack for remainder of battle.</t>
  </si>
  <si>
    <t>Acts as a level 4 Fighting attack, may combine with 1 Energy card for a single attack</t>
  </si>
  <si>
    <t>Avoid 1 Strength attack</t>
  </si>
  <si>
    <t>Opponent's Energy Power cards do not count in the Venture total for this battle.</t>
  </si>
  <si>
    <t>Acts as a level 3 Intellect attack. If successful, Target Hero must discard 1 Placed card of opponent's choice.</t>
  </si>
  <si>
    <t>Acts as a level 4 Energy attack, may make 1 additional attack</t>
  </si>
  <si>
    <t>Carnage may make 1 attack after opponent has conceded the battle, opponent may defend</t>
  </si>
  <si>
    <t>Target opponent may not attack for remainder of battle</t>
  </si>
  <si>
    <t>No Universe cards may be played against Catwoman for remainder of battle.</t>
  </si>
  <si>
    <t>Opponent must discard top 5 cards from Draw Pile into Dead Pile.</t>
  </si>
  <si>
    <t>Acts as a level 5 Fighting attack. Cannot be defended by a card with a Fighting icon.</t>
  </si>
  <si>
    <t>Catwoman may combine Strength power cards level 1 through 4 for a single attack. May be blocked as a whole or in parts.</t>
  </si>
  <si>
    <t>Acts as a level 5 Fighting attack. If successful, Opponent must discard all Activator cards from Hand.</t>
  </si>
  <si>
    <t>For remainder of battle, if Cerebro can block a Power card attack with an equal value Power card, Cerebro's Power card hits attacker.</t>
  </si>
  <si>
    <t>Acts as a level 2 Intellect attack. If successful, attacks made on Target Character may not be moved to any of Target's teammates for remainder of game.</t>
  </si>
  <si>
    <t>Opponent may not play any Aspect cards for remainder of battle.</t>
  </si>
  <si>
    <t>Cerebro may Place and play Professor X's "Cerebro," "Psychic Shield," and "X-Men Founder" Special cards for remainder of game.</t>
  </si>
  <si>
    <t>Teammate may make 1 Strength or Fighting attack at +4</t>
  </si>
  <si>
    <t>Acts as a level 7 Fighting attack</t>
  </si>
  <si>
    <t>Colossus and target hero may not attack for remainder of battle.</t>
  </si>
  <si>
    <t>Attack made on Teammate is now made on Colossus, who may defend it</t>
  </si>
  <si>
    <t>Remove up to 2 Hits that each have more than one icon each from Colossus' Permanent Record.</t>
  </si>
  <si>
    <t>Opponent must discard 3 cards from Hand. Cards chosen by Opponent.</t>
  </si>
  <si>
    <t>Opponent must immediately discard 1 placed Universe card of Colossus' choice</t>
  </si>
  <si>
    <t>Comm. Gordon may Place and play Batman "Master Detective" and "The Dark Knight" Special cards for remainder of game.</t>
  </si>
  <si>
    <t>Play when teammate is wounded. Teammate gains +2 to all attacks for remainder of battle.</t>
  </si>
  <si>
    <t>No cards with an Energy icon may be played against Commissioner Gordon &amp; G.C.P.D. for remainder of battle.</t>
  </si>
  <si>
    <t>Opponent must immediately discard all cards with an Intellect icon currently held in hand.</t>
  </si>
  <si>
    <t>Acts as a level 8 Energy, Fighting, Strength, or Intellect attack.</t>
  </si>
  <si>
    <t>Opponent's characters are -1 to all actions for remainder of battle.</t>
  </si>
  <si>
    <t>Acts as a level 4 Energy or Strength attack. May make 1 additional attack.</t>
  </si>
  <si>
    <t>Acts as a level 4 Fighting or Intellect attack. May make 1 additional attack.</t>
  </si>
  <si>
    <t>Play when Opponent concedes battle. Opponent may not concede battle.</t>
  </si>
  <si>
    <t>Acts as a level 2 Energy attack. If successful, attacks made on Target Character may not be moved to any of Target's teammates for remainder of game.</t>
  </si>
  <si>
    <t>Acts as a level 0 Strength attack. May only be defended using a Power card with a Value of 5 or greater.</t>
  </si>
  <si>
    <t>Acts as a level 4 Energy attack. If successful, Target Character must discard all Placed cards into Dead Pile.</t>
  </si>
  <si>
    <t>Target Character must discard all Placed cards. Target Character may only have 1 card Placed to him at any time, for remainder of game.</t>
  </si>
  <si>
    <t>Acts as a level 3 Strength attack +1 for each Mission card in Opponent's Completed Missions Pile.</t>
  </si>
  <si>
    <t>Opponent's Team is -2 to all attacks against Curse for remainder of battle.</t>
  </si>
  <si>
    <t>Acts as a level 4 Fighting attack. May be used against Reserve, who may defend. If successful against Reserve, Curse may attack Reserve for remainder of game.</t>
  </si>
  <si>
    <t>Acts as a level 4 Fighting attack. May combine with 1 Intellect card for a single attack.</t>
  </si>
  <si>
    <t>Cyborg gains a +2 to all actions for remainder of battle.</t>
  </si>
  <si>
    <t>Acts as a level 4 Energy attack.</t>
  </si>
  <si>
    <t>Reshuffle Power Pack into Draw Pile.</t>
  </si>
  <si>
    <t>Remove 1 hit from Cyborg's Permanent Record.</t>
  </si>
  <si>
    <t>Add 3 to venture total for this battle</t>
  </si>
  <si>
    <t>Opponent must immediately discard all placed Universe cards</t>
  </si>
  <si>
    <t>Avoid 1 attack made with a Universe card</t>
  </si>
  <si>
    <t>Acts as a level 6 Energy attack. May combine with 1 Energy card for a single attack.</t>
  </si>
  <si>
    <t>Acts as a level 4 Energy attack, may make 1 additional attack against a different opponent</t>
  </si>
  <si>
    <t>Acts as Level 7 Fighting attack</t>
  </si>
  <si>
    <t>Acts as a level 4 Intellect attack. If attack succeeds, add +2 to damage.</t>
  </si>
  <si>
    <t>Acts as a level 4 Fighting attack. May make 1 additional Fighting attack.</t>
  </si>
  <si>
    <t>Remove up to 2 hits with an Intellect icon from one teammate's Permanent Record.</t>
  </si>
  <si>
    <t>Daredevil plays numerical attacks face down for remainder of battle. Opponent must guess defense.</t>
  </si>
  <si>
    <t>No Universe cards may be played against Daredevil for remainder of battle.</t>
  </si>
  <si>
    <t>Daredevil gains +2 to all actions for remainder of battle if Daredevil's team is outnumbered.</t>
  </si>
  <si>
    <t>Acts as a level 4 Energy or Fighting attack.</t>
  </si>
  <si>
    <t>Target Character's Special cards may not be Negated for remainder of game.</t>
  </si>
  <si>
    <t>Acts as a level 6 Strength attack. If successful, Target Character must discard 2 cards of opponent's choice. Cards may be Placed or in Hand.</t>
  </si>
  <si>
    <t>The Darkness may play Power card attacks face down for remainder of battle. Opponent must guess defense.</t>
  </si>
  <si>
    <t>Remove 1 Power card Hit from The Darkness' Permanent Record.</t>
  </si>
  <si>
    <t>Acts as a level 4 Energy attack, may be played from Reserve. If successful, The Darkness may continue to attack while in Reserve.</t>
  </si>
  <si>
    <t>Acts as a level 5 Intellect attack. Darkseid may play 1 additional Special card.</t>
  </si>
  <si>
    <t>Play during battle. For remainder of battle, all Fighting bonuses from Teamwork cards are doubled.</t>
  </si>
  <si>
    <t>Play this card in front of Darkseid. Darkseid may not be attacked until this Special is attacked. Darkseid may not defend this card.</t>
  </si>
  <si>
    <t>Darkseid may make 4 attacks, 3 attacks at +1 each, 2 attacks at +2 each, or 1 attack at +3. Bonus not applied to damage, or Venture Total.</t>
  </si>
  <si>
    <t>Acts as a level 7 Intellect attack. If successful, Target character may not attack for remainder of battle</t>
  </si>
  <si>
    <t>Dazzler must discard all cards with an Energy icon currently in Hand. Opponent must discard all cards with an Energy icon currently Placed and in Hand.</t>
  </si>
  <si>
    <t>Acts as a level 6 Energy attack. Each Front Line teammate may make 1 additional Energy attack.</t>
  </si>
  <si>
    <t>Dazzler may Place and play any Longshot Special cards for remainder of game.</t>
  </si>
  <si>
    <t>Acts as a level 3 Fighting attack, +1 for each Mission card in opponent's Completed Missions Pile.</t>
  </si>
  <si>
    <t>Acts as a level 4 Strength or Energy attack. Attack is not affected by Special cards already in play.</t>
  </si>
  <si>
    <t>Dazzler may avoid any numerical attack.</t>
  </si>
  <si>
    <t>Acts as a level 4 Energy attack. May combine with 1 Fighting card for a single attack.</t>
  </si>
  <si>
    <t>Deadpool's hits to K.O. number is increased to 30</t>
  </si>
  <si>
    <t>Remove 1 hit from Deadpool's permanent record</t>
  </si>
  <si>
    <t>Opponent must reveal two cards chosen at random from his hand</t>
  </si>
  <si>
    <t>Acts as a level 3 Strength attack. May make 1 additional Power card attack. Neither attack may be defended with a Special card.</t>
  </si>
  <si>
    <t>Opponent -3 to Venture Total for this battle. If opponent has "Maximum Carnage" Mission, opponent -6 to Venture Total for this battle.</t>
  </si>
  <si>
    <t>Deathlok's Strength Rating increases to 7 for remainder of game.</t>
  </si>
  <si>
    <t>Deathlok's Fighting Rating increases to 7 for remainder of game.</t>
  </si>
  <si>
    <t>Deathlok's Intellect Rating increases to 7 for remainder of game.</t>
  </si>
  <si>
    <t>Acts as a level 7 Energy attack. If successful, acts as a level 3 Strength Hit. Hit goes on Target Character's Permanent Record. Does not count toward Venture Total.</t>
  </si>
  <si>
    <t>Opponent must discard any 1 Special card currently held in his hand, opponent's choice.</t>
  </si>
  <si>
    <t>Doc Samson or teammate gains +2 to defense for remainder of battle.</t>
  </si>
  <si>
    <t>Acts as a level 4 Strength attack. May make 1 additional Strength attack.</t>
  </si>
  <si>
    <t>Doc Samson may make 1 attack at +4. May not be combined with Universe cards.</t>
  </si>
  <si>
    <t>Acts as a level 7 Intellect attack.</t>
  </si>
  <si>
    <t>Acts as a level 4 Strength attack. May combine with 1 Energy or Fighting Power card for a single attack.</t>
  </si>
  <si>
    <t>Opponent must reveal hand and play open handed for remainder of battle.</t>
  </si>
  <si>
    <t>Remove 1 hit from the Permanent Record of any 1 teammate.</t>
  </si>
  <si>
    <t>Doctor Doom may use Intellect Power cards level 6 through 8 to avoid any attack made against Doctor Doom or teammate for remainder of battle.</t>
  </si>
  <si>
    <t>Doctor Doom may make 4 attacks, 3 attacks at +1 each, 2 attacks at +2 each, or 1 attack at +3. Bonus not applied to damage, or Venture total.</t>
  </si>
  <si>
    <t>No Energy cards may be played against Doctor Doom for remainder of battle</t>
  </si>
  <si>
    <t>Attack made on Doctor Doom is now made on teammate of his choice, who may defend it.</t>
  </si>
  <si>
    <t>You may look at top 2 cards in opponent's Draw Pile</t>
  </si>
  <si>
    <t>Opponent -6 to venture total for this battle</t>
  </si>
  <si>
    <t>Acts as a level 2 Energy attack. If successful, acts as a level 8 Intellect Power card.</t>
  </si>
  <si>
    <t>Draw 1 card. Do not discard if duplicate.</t>
  </si>
  <si>
    <t>Acts as a level 4 Fighting attack, may make 1 additional Fighting attack</t>
  </si>
  <si>
    <t>Attack made on Dr. Octopus is now made on teammate of his choice, who may defend it</t>
  </si>
  <si>
    <t>Target character's Hits to KO number is decreased by 5 points for remainder of game.</t>
  </si>
  <si>
    <t>Play during battle. At end of battle, Opponent may not move any Mission cards from the Defeated Missions Pile.</t>
  </si>
  <si>
    <t>Acts as a level 4 Fighting or Strength attack.</t>
  </si>
  <si>
    <t>Acts as a level 7 Any-Power attack. If successful, acts as a level 0 Energy, Fighting, Strength or Intellect power card.</t>
  </si>
  <si>
    <t>Acts as a level 4 Energy attack. Dr. Strange may make 1 additional Fighting and/or 1 additional Intellect Power card attack.</t>
  </si>
  <si>
    <t>Target hero may not attack for remainder of battle.</t>
  </si>
  <si>
    <t>Dr. Strange may use Energy Power cards level 6 through 8 to avoid any attack made against Dr. Strange or teammate for remainder of battle.</t>
  </si>
  <si>
    <t>Acts as a level 2 Energy attack. May make 2 additional attacks.</t>
  </si>
  <si>
    <t>Target hero may not defend with power type of Doctor Strange's choice for remainder of battle.</t>
  </si>
  <si>
    <t>Play in current battle to resurrect any KO'd teammate next battle. Teammate is discarded at end next of battle.</t>
  </si>
  <si>
    <t>Add 3 to Venture total for this battle.</t>
  </si>
  <si>
    <t>Remove up to 2 hits with a Fighting icon from one teammate's Permanent Record.</t>
  </si>
  <si>
    <t>Acts as a level 6 Energy attack. Cannot be defended by a card with an Intellect icon.</t>
  </si>
  <si>
    <t>Domino gains a +2 to all actions for remainder of battle.</t>
  </si>
  <si>
    <t>Domino may make as many Power card attacks as possible. Opponent may defend.</t>
  </si>
  <si>
    <t>For remainder of battle, if Domino can block a Power card attack with an equal value Power card, Domino's Power card hits attacker.</t>
  </si>
  <si>
    <t>Acts as a level 6 Fighting attack. Cannot be defended by a card with a Strength icon.</t>
  </si>
  <si>
    <t>Sort through opponent's Draw Pile. Choose any 1 card and remove it from the game. Reshuffle Draw Pile.</t>
  </si>
  <si>
    <t>Negates the effect of any 1 Special card played by opponent against Doomsday only.</t>
  </si>
  <si>
    <t>Play when Doomsday is wounded. Doomsday gains a +2 to all attacks for remainder of battle.</t>
  </si>
  <si>
    <t>Avoid 1 Strength or Energy attack.</t>
  </si>
  <si>
    <t>Doomsday may make as many Strength Power card attacks as possible. Opponent may defend.</t>
  </si>
  <si>
    <t>Target Character may not attack for remainder of battle until Target or teammate attacks this Special. Attack does not count toward Venture Total.</t>
  </si>
  <si>
    <t>Acts as a level 3 Energy attack, +1 for each Mission card in opponent's Completed Missions Pile.</t>
  </si>
  <si>
    <t>Play with any Fighting Power Card attack. If attack is successful, remove all Hits of equal or lesser value from Dracula's Permanent Record.</t>
  </si>
  <si>
    <t>Dracula's "Mesmerize" and "Lifeblood" become Any Character Specials for remainder of game.</t>
  </si>
  <si>
    <t>Acts as a level 5 Energy attack. If successful, Target Character -2 to defense for remainder of battle.</t>
  </si>
  <si>
    <t>Acts as a level 7 Strength attack. If successful, acts as a level 3 Strength Hit. Hit goes on Target Character's Permanent Record. Does not count toward Venture Total.</t>
  </si>
  <si>
    <t>Avoids all attacks from 1 Teamwork card, or target hero must discard 1 Placed Teamwork card.</t>
  </si>
  <si>
    <t>Acts as a level 6 Fighting attack, may be made while Elektra is in reserve</t>
  </si>
  <si>
    <t>For remainder of battle, if Elektra can block a Power card attack with an equal value Power card, Elektra's Power card hits attacker.</t>
  </si>
  <si>
    <t>Remove 1 hit from Elektra's Permanent Record</t>
  </si>
  <si>
    <t>Acts as a level 4 Fighting attack, may combine with 1 Strength card for single attack</t>
  </si>
  <si>
    <t>Acts as a level 6 Fighting attack. Cannot be defended by a card with a Fighting icon.</t>
  </si>
  <si>
    <t>All MultiPower Power card Hits on Target Character are doubled when determining Cumulative K.O. for remainder of game. Does not count toward Venture Total.</t>
  </si>
  <si>
    <t>Acts a level 5 Fighting attack. If successful, acts as a level 1 Strength or Intellect Power Card.</t>
  </si>
  <si>
    <t>Enforcers and Target Character may not attack for remainder of battle.</t>
  </si>
  <si>
    <t>Play in the current battle. Enforcers are +6 to Venture total for next battle.</t>
  </si>
  <si>
    <t>Acts as a level 6 Strength attack. Cannot be defended by a card with an Intellect icon.</t>
  </si>
  <si>
    <t>Only attacks made with Universe cards may be played against Enforcers for remainder of battle.</t>
  </si>
  <si>
    <t>Play in current battle. The Eradicator may play any KO'd teammate's Specials in next battle.</t>
  </si>
  <si>
    <t>Acts as a level 4 Energy attack. If successful, opponent must discard 1 card of opponent's choice from hand.</t>
  </si>
  <si>
    <t>Acts as a level 7 Energy, Fighting, Strength, or Intellect attack.</t>
  </si>
  <si>
    <t>Eradicator hits to K.O. number is increased by 2 points for remainder of game.</t>
  </si>
  <si>
    <t>Attack made on teammate is now made on Eradicator, who may defend.</t>
  </si>
  <si>
    <t>Acts as a level 3 Intellect attack. Fairchild may make 1 additional attack with a Teammate's Special card.</t>
  </si>
  <si>
    <t>Play during battle. Fairchild may defend any Front Line teammate that also has a "Gen-Active" Special in play for remainder of game.</t>
  </si>
  <si>
    <t>Avoids all attacks from 1 Teamwork card, or Target character must discard 1 Placed Teamwork card.</t>
  </si>
  <si>
    <t>Play during battle. For remainder of game, any Strength attack made by Fairchild may not be moved from Target Character.</t>
  </si>
  <si>
    <t>Acts as a level 6 Any-Power attack. If successful, Target Character is KO'd by next level 2 Intellect Power Card Hit, regardless of Inherent Abilities and other Special cards.</t>
  </si>
  <si>
    <t>Acts as a level 6 Energy attack. May be used against Character in Reserve, who may defend.</t>
  </si>
  <si>
    <t>Discard any number of cards from Hand to appropriate Discard Piles. Sort through Power Pack and draw an equal number of cards. May not be duplicates.</t>
  </si>
  <si>
    <t>Acts as a level 4 Fighting attack. If successful, may make 1 additional Fighting attack against same Character. Additional attack may not be defended.</t>
  </si>
  <si>
    <t>Falcon may combine MultiPower or Fighting Power cards with Fighting Basic Universe cards usable by Falcon to avoid any attack, for remainder of game.</t>
  </si>
  <si>
    <t>Opponent must discard 1 Placed card of The Flash's choice.</t>
  </si>
  <si>
    <t>Discard one Energy Power card usable by The Flash to draw 4 cards from top of the Draw Pile. May keep duplicates.</t>
  </si>
  <si>
    <t>Heroes on Opponent's Team with Strength 7 or 8 may not use cards with a Strength icon to attack for remainder of battle.</t>
  </si>
  <si>
    <t>Forge may have 1 additional card Placed on him until Forge is KO'd. May be played from Reserve.</t>
  </si>
  <si>
    <t>Acts as a level 4 Fighting or Intellect attack.</t>
  </si>
  <si>
    <t>Play when opponent concedes battle. Forge's team may discard any number of cards to top of Draw Pile.</t>
  </si>
  <si>
    <t>Target character may not play Specials for remainder of battle.</t>
  </si>
  <si>
    <t>Acts as a level 5 Energy, Fighting, Strength, or Intellect attack, +1 for each Character K.O.'d this game.</t>
  </si>
  <si>
    <t>Play with 1 action involving a Universe card, Universe card bonus is doubled</t>
  </si>
  <si>
    <t>Gambit may not be attacked for remainder of battle</t>
  </si>
  <si>
    <t>Acts as a level 8 Any-Power attack. Does not count toward Spectrum KO.</t>
  </si>
  <si>
    <t>Acts as a level 2 Energy attack. If successful, acts as a level 8 Fighting Power card.</t>
  </si>
  <si>
    <t>Gambit may increase either his team's or opponent's ventured Mission cards by 1.</t>
  </si>
  <si>
    <t>Acts as a level 4 Fighting attack, may combine with 1 Strength card for a single attack</t>
  </si>
  <si>
    <t>Opponent must discard 1 placed card of Ghost Rider's choice.</t>
  </si>
  <si>
    <t>Avoid 1 Fighting or Energy attack.</t>
  </si>
  <si>
    <t>Acts as a level 8 Energy, Strength, or Fighting attack.</t>
  </si>
  <si>
    <t>Target hero must discard all placed cards and may not attack for remainder of battle.</t>
  </si>
  <si>
    <t>Choose one Ghost Rider Special from Draw Pile and place in hand. Cannot be a duplicate. Reshuffle Draw Pile.</t>
  </si>
  <si>
    <t>Acts as a level 6 Energy attack.</t>
  </si>
  <si>
    <t>Play with any Energy, Fighting, or Strength Power card attack. Power card must be blocked twice.</t>
  </si>
  <si>
    <t>Goblyn Queen may Place and play Jean Grey's "Phoenix Effect," "Mental Deflection," and "Mind Over Matter" Special cards for remainder of game.</t>
  </si>
  <si>
    <t>Acts as a level 5 Energy attack. If successful, Target Character loses Inherent Ability and is considered to have no Inherent Ability for remainder of battle.</t>
  </si>
  <si>
    <t>Opponent may not play any Special cards that affect "the remainder of the battle" or the "remainder of the game" for the remainder of the battle.</t>
  </si>
  <si>
    <t>Acts as a level 6 Any-Power attack. If successful, Target Character is KO'd by next level 2 Energy Power card Hit, regardless of Inherent Abilities and other Special cards.</t>
  </si>
  <si>
    <t>Play during battle. On your turn, after Goblyn Queen is KO'd, discard this Special to move Goblyn Queen from Defeated Characters Pile to Reserve. Play as normal.</t>
  </si>
  <si>
    <t>Acts as a level 4 Intellect or Strength attack.</t>
  </si>
  <si>
    <t>Acts as a level 5 Fighting attack. Green Arrow may play 1 additional Special card.</t>
  </si>
  <si>
    <t>Play during battle. At end of battle, opponent may only move 1 Mission card. Other Mission cards return to piles Ventured from.</t>
  </si>
  <si>
    <t>Target opponent may not attack for remainder of battle.</t>
  </si>
  <si>
    <t>Acts as a level 2 Strength attack. May be made after opponent has conceded the battle, opponent may defend.</t>
  </si>
  <si>
    <t>Acts as a level 1 Energy attack. May make 2 additional attacks at +1, or 1 additional attack at +2. Bonus not applied to damage, or Venture Total.</t>
  </si>
  <si>
    <t>Green Goblin's "Explosive Pumpkins" and "Gauntlet Blasters" become Any Hero Specials for remainder of game</t>
  </si>
  <si>
    <t>Discard all cards Placed to Green Goblin and remove all Hits in Green Goblin's Permanent Record.</t>
  </si>
  <si>
    <t>Opponent must discard all placed Ally cards, and is -3 to Venture total.</t>
  </si>
  <si>
    <t>Target Character must reveal any cards in Hand playable by Target Character, and play those cards open-handed for remainder of battle.</t>
  </si>
  <si>
    <t>Avoid 1 attack that contains a Strength icon.</t>
  </si>
  <si>
    <t>Green Lantern and Target character may not attack for remainder of battle.</t>
  </si>
  <si>
    <t>All Any-Power cards on target character's Permanent Record become Strength cards for remainder of game.</t>
  </si>
  <si>
    <t>Play in current battle. Next battle, neither player may Venture more than 2 Mission cards.</t>
  </si>
  <si>
    <t>Grey King may increase either his team's or Opponent's Ventured Mission cards by 1.</t>
  </si>
  <si>
    <t>Acts as a level 5 Intellect attack. If successful, Target Character loses Inherent Ability and is considered to have no Inherent Ability for remainder of battle.</t>
  </si>
  <si>
    <t>Acts as a level 8 Intellect attack, +1 for each Hit on Grey King's Permanent Record.</t>
  </si>
  <si>
    <t>Acts as a level 6 Any-Power attack. If successful, Target Character is KO'd by next level 2 Fighting Power Card Hit, regardless of Inherent Abilities and other Special cards.</t>
  </si>
  <si>
    <t>Acts as a level 12 Intellect attack. May only be played if Grifter has Hits totaling 15 or more in his Permanent Record.</t>
  </si>
  <si>
    <t>Target Character may not use cards with an Intellect icon for remainder of battle.</t>
  </si>
  <si>
    <t>All attacks by Opponent's team must be made against Grunge, at -2, until Grunge is KO'd or cannot be attacked.</t>
  </si>
  <si>
    <t>Avoid 1 attack with an Intellect icon. Grunge may draw 1 card from the top of the Draw Pile. Discard duplicates.</t>
  </si>
  <si>
    <t>Add 3 to Venture Total for this battle. Grunge may play with Intellect or MultiPower Power card usable by Grunge. Value of Power Card is also added to Venture Total for this battle.</t>
  </si>
  <si>
    <t>Acts as a level 3 Strength attack. Grunge may make 1 additional attack with a Teammate's Special card.</t>
  </si>
  <si>
    <t>This Special acts identical to any Hit in Grunge's Hits from the Current Battle or Permanent Record.</t>
  </si>
  <si>
    <t>Discard 1 Power card usable by The Hand to remove all Hits from The Hand's Permanent Record of equal or lesser value.</t>
  </si>
  <si>
    <t>Acts as a level 3 Energy attack, +1 for each Mission card in The Hand's Defeated Missions Pile.</t>
  </si>
  <si>
    <t>Play during battle. In the battle that The Hand is KO'd The Hand may continue to fight and are not discarded until the end of the battle.</t>
  </si>
  <si>
    <t>The Hand's Intellect Power cards are +2 for remainder of battle.</t>
  </si>
  <si>
    <t>Acts as a level 6 Any-Power card. May be used to attack or defend. May not be combined with Universe cards.</t>
  </si>
  <si>
    <t>All Any-Power cards on Target Character's Permanent Record become Intellect cards for remainder of game.</t>
  </si>
  <si>
    <t>Opponent's Team with Power Grid of 7 or 8 in Power Type of Havok's choice may not use Power cards of that Power Type to attack for remainder of battle.</t>
  </si>
  <si>
    <t>Havok may combine MultiPower or Energy Power cards with Energy Basic Universe cards usable by Havok to avoid any attack, for remainder of game.</t>
  </si>
  <si>
    <t>Remove 1 Hit from Havok's Battlesite.</t>
  </si>
  <si>
    <t>Acts as a level 3 Intellect attack. If successful, Havok may immediately draw 2 cards from top of Draw Pile. Discard if duplicate.</t>
  </si>
  <si>
    <t>Acts as a level 3 Intellect attack, +1 for each Mission card in opponent's Completed Missions Pile.</t>
  </si>
  <si>
    <t>Acts as a level 4 Energy, Strength, or Fighting attack. May make 1 additional attack.</t>
  </si>
  <si>
    <t>Acts as a level 6 Energy attack. May be made while Hawkeye is in reserve.</t>
  </si>
  <si>
    <t>Discard all cards not usable by Hawkeye from hand. Replace with same number of cards from Draw Pile. May keep duplicates.</t>
  </si>
  <si>
    <t>Acts as a level 2 Fighting attack. If successful, acts as a level 8 Strength Power card.</t>
  </si>
  <si>
    <t>Remove 1 Hit from Hawkeye's Hits From the Current Battle. Affects Venture Total.</t>
  </si>
  <si>
    <t>Avoid 1 attack that contains a Fighting icon.</t>
  </si>
  <si>
    <t>Hawkeye may have an unlimited number of Special cards Placed on him until Hawkeye is KO'd. Specials may not be duplicates</t>
  </si>
  <si>
    <t>Acts as a level 2 Fighting attack. May make up to 2 additional Fighting attacks.</t>
  </si>
  <si>
    <t>All Any-Power cards on target character's Permanent Record become Fighting cards for remainder of game.</t>
  </si>
  <si>
    <t>Play in the current battle. Hawkman's Energy and Fighting ratings are increased to 7 in the next battle.</t>
  </si>
  <si>
    <t>Acts as a level 6 Strength attack. Cannot be defended by a card with a Fighting icon.</t>
  </si>
  <si>
    <t>Only Hawkman and Target character may attack, be attacked or defend this battle.</t>
  </si>
  <si>
    <t>Acts as a level 4 Energy attack. If attack succeeds, add +2 to damage.</t>
  </si>
  <si>
    <t>Draw 3 cards. Discard duplicates.</t>
  </si>
  <si>
    <t>Hazard's Strength skill increases to 8 for remainder of battle.</t>
  </si>
  <si>
    <t>Opponent's team may not use Universe cards to attack or defend against Hazard for remainder of battle.</t>
  </si>
  <si>
    <t>Acts as a level 7 Energy attack. If successful, Hazard and target character may not attack for remainder of battle.</t>
  </si>
  <si>
    <t>Opponent -3 to Venture Total for this battle. If opponent has "The Dark Phoenix Saga" Mission, opponent -6 to Venture Total for this battle.</t>
  </si>
  <si>
    <t>The Hellfire Club may Place and play any Jean Grey Special cards for remainder of game.</t>
  </si>
  <si>
    <t>Avoid 1 attack with a Strength icon. Sebastian Shaw may draw 1 card from the top of the Draw Pile. Discard duplicates.</t>
  </si>
  <si>
    <t>Acts as a level 7 Energy attack. If successful Target Character may not use cards with an Energy icon for remainder of battle.</t>
  </si>
  <si>
    <t>Discard one MultiPower Power card usable by The Hellfire Club to draw 4 cards from top of the Draw Pile. Keep duplicates.</t>
  </si>
  <si>
    <t>Opponent must discard all Placed Tactic cards, and is -3 to Venture total.</t>
  </si>
  <si>
    <t>Acts as a level 6 Any-Power attack. If successful, Target Character is KO'd by next level 2 Strength Power card Hit, regardless of Inherent Abilities and other Special cards.</t>
  </si>
  <si>
    <t>Henry Pym may avoid any numerical attack</t>
  </si>
  <si>
    <t>Acts as a level 5 Intellect attack. May not be defended with a Special card.</t>
  </si>
  <si>
    <t>Henry Pym's Strength Rating increases to 7 for remainder of game.</t>
  </si>
  <si>
    <t>For remainder of battle, Henry Pym's Strength and Fighting actions are +3, Intellect actions are -2.</t>
  </si>
  <si>
    <t>Remove up to 2 hits with a Strength icon from one teammate's Permanent Record.</t>
  </si>
  <si>
    <t>Acts as a level 1 Energy, Fighting, Strength, or Intellect attack. Henry Pym may play 1 additional Special card.</t>
  </si>
  <si>
    <t>Acts as a level 3 Fighting attack. May make 1 additional Power card attack. Neither attack may be defended with a Special card.</t>
  </si>
  <si>
    <t>Heroes For Hire's Hits to K.O. is increased by 4 and Heroes For Hire is -1 to all actions for remainder of game.</t>
  </si>
  <si>
    <t>Acts as a level 5 Strength attack. Heroes For Hire may play 1 additional Special card.</t>
  </si>
  <si>
    <t>Acts as a level 11 Fighting attack. Heroes For Hire may not attack for remainder of battle.</t>
  </si>
  <si>
    <t>Acts as a level 6 Fighting attack. If successful, Target Character must discard 2 cards of opponent's choice. Cards may be Placed or in Hand.</t>
  </si>
  <si>
    <t>Opponent must immediately discard 1 placed Power card of Hobgoblin's choice</t>
  </si>
  <si>
    <t>Remove up to 2 hits with a Fighting icon from Hobgoblin's Permanent Record.</t>
  </si>
  <si>
    <t>Target hero must discard 1 placed Universe card of Hobgoblin's choice.</t>
  </si>
  <si>
    <t>Hobgoblin may Place and play any Green Goblin Special cards for remainder of game.</t>
  </si>
  <si>
    <t>Acts as a level 7 Energy attack</t>
  </si>
  <si>
    <t>Acts as a level 4 Fighting attack, may make 1 additional attack against a different opponent</t>
  </si>
  <si>
    <t>Move all hits from Holocaust's Hits from Current Battle into Permanent Record. Affects Venture Total.</t>
  </si>
  <si>
    <t>Acts as a level 5 Energy attack. If successful, remove 1 hit from Holocaust's Permanent Record.</t>
  </si>
  <si>
    <t>Acts as a level 8 Energy, Strength, Fighting, or Intellect attack.</t>
  </si>
  <si>
    <t>All cards currently in opponent's Dead Pile are removed from game.</t>
  </si>
  <si>
    <t>Opponent -3 to Venture Total for this battle. If opponent has "The Age of Apocalypse" Mission, opponent -6 to Venture Total for this battle.</t>
  </si>
  <si>
    <t>Negate the effect of any 1 Special card played by opponent.</t>
  </si>
  <si>
    <t>No Intellect Power cards may be played against Hulk for remainder of battle.</t>
  </si>
  <si>
    <t>Acts as a level 8 Strength attack +1 for each hit on Hulk's permanent record</t>
  </si>
  <si>
    <t>Hulk may switch any two cards with an Intellect icon on the Permanent Record of any two Front Line heroes on his team.</t>
  </si>
  <si>
    <t>Acts as a level 4 Strength attack, may combine with 1 Fighting card for a single attack</t>
  </si>
  <si>
    <t>Opponent must immediately discard 1 placed Universe card of Hulk's choice</t>
  </si>
  <si>
    <t>Play when opponent brings in reserve, reserve may not enter until next battle</t>
  </si>
  <si>
    <t>Acts as a level 9 Fighting attack.</t>
  </si>
  <si>
    <t>Human Torch and target Hero may not attack for remainder of battle.</t>
  </si>
  <si>
    <t>Human Torch gains +2 to defense for remainder of battle</t>
  </si>
  <si>
    <t>Acts as a level 4 Energy attack, may make 1 additional Energy attack against a different opponent</t>
  </si>
  <si>
    <t>Acts as a level 2 Energy attack. May be made after opponent has conceded the battle. Opponent may defend.</t>
  </si>
  <si>
    <t>Acts as a level 4 Energy attack, may combine with 1 Fighting card for a single attack</t>
  </si>
  <si>
    <t>Acts as a level 11 Energy attack, Human Torch may not attack for remainder of battle</t>
  </si>
  <si>
    <t>Opponent must immediately discard 1 placed Universe card of Human Torch's choice</t>
  </si>
  <si>
    <t>Play with Energy Power card attack. If attack succeeds, add +2 to damage.</t>
  </si>
  <si>
    <t>Huntress may cut opponent's Draw Pile. Discard to the Dead Pile the card cut to.</t>
  </si>
  <si>
    <t>Acts as a level 6 Strength attack. May be played while Huntress is in Reserve.</t>
  </si>
  <si>
    <t>Sort through opponent's Draw Pile. Choose any 1 card and remove it from the game. Reshuffle the Draw Pile.</t>
  </si>
  <si>
    <t>Acts as a level 2 Fighting attack. May make 2 additional attacks.</t>
  </si>
  <si>
    <t>Only attacks made with Universe cards may be played against Huntress for remainder of battle.</t>
  </si>
  <si>
    <t>Draw 1 card, do not discard if duplicate.</t>
  </si>
  <si>
    <t>Hydra's Fighting and Intellect Ratings increase to 7 for remainder of game.</t>
  </si>
  <si>
    <t>Target Character's Hits to K.O. number is decreased by 5 points for remainder of game.</t>
  </si>
  <si>
    <t>Target Character must discard 1 Placed Tactic card.</t>
  </si>
  <si>
    <t>Play during battle. At end of battle, opponent may only move 1 Mission card. Other Mission cards return to pile Ventured from.</t>
  </si>
  <si>
    <t>Acts as a level 10 Energy attack.</t>
  </si>
  <si>
    <t>Teammate may avoid any numerical attack.</t>
  </si>
  <si>
    <t>Target hero must discard 1 Placed card of Iceman's choice.</t>
  </si>
  <si>
    <t>Opponent's heroes are -1 to all actions for remainder of battle.</t>
  </si>
  <si>
    <t>Acts as a level 6 Strength attack.</t>
  </si>
  <si>
    <t>Acts as a level 4 Strength attack. If successful, Target Character must discard all Placed cards into Dead Pile.</t>
  </si>
  <si>
    <t>Acts as a level 4 Fighting attack against Target Character, or a level 8 Any-Power attack against Target Battlesite.</t>
  </si>
  <si>
    <t>Choose one Inhumans Special from Draw Pile and place in hand. Cannot be a duplicate. Reshuffle Draw Pile.</t>
  </si>
  <si>
    <t>Acts as a level 9 Intellect attack.</t>
  </si>
  <si>
    <t>Target Character may not attack for remainder of battle.</t>
  </si>
  <si>
    <t>Target Character may not use Tactic cards for the remainder of battle.</t>
  </si>
  <si>
    <t>Team gains +2 to defense for remainder of battle</t>
  </si>
  <si>
    <t>Invisible Woman gains +2 to defense for remainder of battle</t>
  </si>
  <si>
    <t>Acts as a level 9 Strength attack</t>
  </si>
  <si>
    <t>Opponent may not play any Universe cards from his hand this battle.</t>
  </si>
  <si>
    <t>Invisible Woman or teammate may avoid 1 attack of 9 or less.</t>
  </si>
  <si>
    <t>Acts as a level 3 Intellect attack. Each Front Line teammate may make 1 additional attack.</t>
  </si>
  <si>
    <t>Acts as a level 8 Energy, Strength, or Fighting attack</t>
  </si>
  <si>
    <t>Attack on Teammate is now made on Iron Man, who may defend it</t>
  </si>
  <si>
    <t>Target Hero must discard 1 Placed card of Iron Man's choice.</t>
  </si>
  <si>
    <t>Acts as a level 4 Intellect attack. May combine with 1 Energy card for a single attack.</t>
  </si>
  <si>
    <t>Jean Grey and target opponent may not attack for remainder of battle</t>
  </si>
  <si>
    <t>Opponent must reveal 2 cards chosen at random from his hand</t>
  </si>
  <si>
    <t>Jean Grey may increase either her team's or opponent's ventured Mission cards by 1.</t>
  </si>
  <si>
    <t>Acts as a level 4 Any-Power attack. May combine with 1 Energy, Fighting, Strength or Intellect Power card for a single attack.</t>
  </si>
  <si>
    <t>Remove up to 2 Hits with an Energy icon from one teammate's Permanent Record.</t>
  </si>
  <si>
    <t>Acts as a level 3 Energy attack. If successful, target character must discard 1 placed card of opponent's choice.</t>
  </si>
  <si>
    <t>Attack made on Joker is now made on teammate of his choice, who may defend.</t>
  </si>
  <si>
    <t>Acts as a level 4 Energy attack. Joker may make 1 additional Fighting and/or 1 additional Intellect Power card attack.</t>
  </si>
  <si>
    <t>Acts as a level 7 Energy attack. If successful, target character may not attack for remainder of battle.</t>
  </si>
  <si>
    <t>The Joker may avoid any numerical attack.</t>
  </si>
  <si>
    <t>Choose 1 Universe card, excluding Teamwork and Training, from Draw Pile and place in hand. Reshuffle Draw Pile.</t>
  </si>
  <si>
    <t>Teammate may avoid 1 attack</t>
  </si>
  <si>
    <t>Acts as a level 4 Energy attack, may make 1 additional Energy attack</t>
  </si>
  <si>
    <t>Acts as a level 7 Energy, Strength, or Fighting attack.</t>
  </si>
  <si>
    <t>Attack made on teammate is now made on Jubilee, who may defend it</t>
  </si>
  <si>
    <t>Target hero must make as many attacks as possible. Jubilee's team may defend.</t>
  </si>
  <si>
    <t>Act as a level 8 Strength attack. If successful target must immediately discard 1 placed card.</t>
  </si>
  <si>
    <t>Acts as a level 5 Energy attack. Juggernaut may play 1 additional Special card.</t>
  </si>
  <si>
    <t>Avoid 1 Strength attack.</t>
  </si>
  <si>
    <t>Opponent's team is -3 to all Intellect attacks against Juggernaut for remainder of battle.</t>
  </si>
  <si>
    <t>Opponent must discard all Universe cards held in hand or all placed Universe cards, whichever is a greater number.</t>
  </si>
  <si>
    <t>Juggernaut's hits to K.O. number is increased by 2 points for remainder of game.</t>
  </si>
  <si>
    <t>Play on your turn to Concede battle. Ka-Zar's Mission cards Ventured this battle return to pile Ventured from. Opponent's Mission cards advance as normal.</t>
  </si>
  <si>
    <t>Ka-Zar may not be attacked by a card with a Value of 7 or greater for remainder of battle.</t>
  </si>
  <si>
    <t>Remove a Power card Hit from Ka-Zar's or Teammate's Permanent Record.</t>
  </si>
  <si>
    <t>Acts as a level 5 Fighting attack. Ka-Zar may play 1 additional Special card.</t>
  </si>
  <si>
    <t>Acts as a level 4 Strength attack. May combine with 1 Fighting card for a single attack.</t>
  </si>
  <si>
    <t>Acts as a level 6 intellect attack. Cannot be defended by a card with an Intellect icon.</t>
  </si>
  <si>
    <t>Killer Croc's Energy skill increases to 8 for remainder of battle.</t>
  </si>
  <si>
    <t>Killer Croc gains a +2 to defense for remainder of battle.</t>
  </si>
  <si>
    <t>Acts as a level 7 Strength attack. If successful, target character may not attack for remainder of battle.</t>
  </si>
  <si>
    <t>Acts as a level 5 Fighting attack. May make 1 additional Fighting attack.</t>
  </si>
  <si>
    <t>Avoid 1 Intellect attack. Remove all Hits with an Intellect icon from Permanent Record of Killrazor and Killrazor's team.</t>
  </si>
  <si>
    <t>Killrazor may make 1 or 2 follow up attacks after Killrazor plays a Universe: Teamwork card for remainder of game.</t>
  </si>
  <si>
    <t>Play during battle. For remainder of game, any Fighting attack made by Killrazor may not be moved from Target Character.</t>
  </si>
  <si>
    <t>Remove 1 Special card Hit from Killrazor's Permanent Record.</t>
  </si>
  <si>
    <t>Opponent's Team with Power Grid of 7 or 8 in Power Type of Kingpin's choice may not use Power cards of that Power Type to attack for remainder of battle.</t>
  </si>
  <si>
    <t>Kingpin's team is +1 to all numeric Special cards for remainder of battle. Bonus not applied to damage of (=&gt;OR) Venture total. May be played from Reserve</t>
  </si>
  <si>
    <t>Acts as a level 5 Fighting attack. Kingpin may play 1 additional Special card.</t>
  </si>
  <si>
    <t>Acts as a level 9 Strength or Intellect attack</t>
  </si>
  <si>
    <t>Opponent's team may not use Fighting Power cards level 6 through 8 to attack for remainder of battle.</t>
  </si>
  <si>
    <t>Acts as a level 4 Energy or Strength attack.</t>
  </si>
  <si>
    <t>Knockout may switch any two Power cards of equal value, on the Permanent Record of any of two of opponent's Characters.</t>
  </si>
  <si>
    <t>For remainder of battle, Knockout's Strength and Energy actions are +2. Fighting and Intellect actions are -2.</t>
  </si>
  <si>
    <t>No Fighting Power cards may be played against Knockout for remainder of battle.</t>
  </si>
  <si>
    <t>Acts as a level 6 Strength attack. May be used against opponent in reserve, who may defend.</t>
  </si>
  <si>
    <t>Play when opponent concedes battle. Opponent may not concede battle.</t>
  </si>
  <si>
    <t>Move all Hits from Current Battle into the Permanent Records of all Characters. Affects Venture total.</t>
  </si>
  <si>
    <t>Acts as a level 3 Energy attack. If successful, opponent must reveal Hand and play open-handed for remainder of battle.</t>
  </si>
  <si>
    <t>Play in the current battle. Negates the effect of all Event cards in the next battle. Both players may still redraw for played Event cards</t>
  </si>
  <si>
    <t>Acts as a level 7 Strength attack. If successful, Target Character may not use cards with a Strength icon for remainder of battle.</t>
  </si>
  <si>
    <t>Kree may not be attacked by a Power card with the same value as any Power cards on Kree's Permanent Record for remainder of game.</t>
  </si>
  <si>
    <t>Play when opponent concedes battle. Kree's team may discard any number of cards to top of Draw Pile.</t>
  </si>
  <si>
    <t>Play during battle. For remainder of battle, any Special card played must be a Special card that acts as an attack. Other Special cards may not be played.</t>
  </si>
  <si>
    <t>Acts as a level 5 Fighting attack. If successful, Target Character may not play Activator cards for remainder of battle.</t>
  </si>
  <si>
    <t>Acts as a level 5 Energy or Strength attack. May not be defended by a card from a Battlesite.</t>
  </si>
  <si>
    <t>Landslide may make as many Power card attacks as possible. Opponent may defend.</t>
  </si>
  <si>
    <t>Acts as a level 0 Intellect attack. May only be defended using a Power card with a Value of 5 or greater.</t>
  </si>
  <si>
    <t>Leader may have 1 additional card Placed on him until Leader is K.O.'d. May be played from Reserve.</t>
  </si>
  <si>
    <t>Opponent -3 to Venture Total for this battle. If opponent has "Annihilation Affair" Mission, opponent -6 to Venture Total for this battle.</t>
  </si>
  <si>
    <t>Leader must discard all cards with an Intellect icon currently in Hand. Opponent must discard all cards with an Intellect icon currently Placed and in Hand.</t>
  </si>
  <si>
    <t>For every Hit in Leader's Permanent Record, move 1 Mission card from the Defeated Missions Pile to the Reserve Missions Pile.</t>
  </si>
  <si>
    <t>All attacks by opponent's team must be made against Leader until Leader is K.O.'d or cannot be attacked.</t>
  </si>
  <si>
    <t>Remove any cards from Lex Luthor's Draw Pile and discard into Dead Pile. Reshuffle Draw Pile.</t>
  </si>
  <si>
    <t>Lex Luthor may have 1 additional Power, Universe or Special card placed on him until Lex Luthor is KO'd.</t>
  </si>
  <si>
    <t>Choose 1 power card usable by Lex Luthor, excluding Intellect, from Draw Pile and place in hand. Reshuffle Draw Pile.</t>
  </si>
  <si>
    <t>Acts as a level 6 Energy attack. Cannot be defended by a card with a Strength icon.</t>
  </si>
  <si>
    <t>Opponent -6 to Venture total for this battle.</t>
  </si>
  <si>
    <t>Age of Apocalypse's team may rearrange all Hits in the Permanent Records of all Front Line Characters.</t>
  </si>
  <si>
    <t>Acts as a level 4 Strength attack. Any Front Line Character may make 1 additional attack.</t>
  </si>
  <si>
    <t>For remainder of game, Asteroid "M"'s team may draw 1 card from top of Draw Pile immediately after blocking an attack using a Fighting Power card. Discard if duplicate.</t>
  </si>
  <si>
    <t>For remainder of game, both players must draw 1 card from top of Draw Pile for each Activator card played by Opponent. Draw card before resolving Opponent's action. Discard duplicates.</t>
  </si>
  <si>
    <t>Acts as a level 7 Any-Power attack. If successful, Opponent must discard all Special cards and Activator cards in Hand.</t>
  </si>
  <si>
    <t>For remainder of game, The Danger Room team's attacks made with Power cards may not be defended by Opponent's team's Special cards already in play.</t>
  </si>
  <si>
    <t>Department H's team's successful Hits made with Power cards are +1 to Venture total for remainder of game.</t>
  </si>
  <si>
    <t>Acts as a level 6 Energy attack. If successful, Target Character must discard all Placed cards and move into Reserve for remainder of battle.</t>
  </si>
  <si>
    <t>Attack made on any of Krakoa's Front Line Characters is now made on Krakoa. Krakoa may not defend or be KO'd. Hit counts toward Venture Total.</t>
  </si>
  <si>
    <t>Remove all Hits from any of Landau, Luckman, &amp; Lake's Front Line Character's Permanent Record and Current Battle, and switch places with the Landau, Luckman, &amp; Lake's Reserve.</t>
  </si>
  <si>
    <t>Play during battle on any of Madripoor's Front Line Characters. At end of battle, no Hits are added to Character's Permanent Record. Discard at end of battle. Does not affect Venture total.</t>
  </si>
  <si>
    <t>Each player is -3 to Venture Total for each Special card in play at the end of battle.</t>
  </si>
  <si>
    <t>For remainder of game, Mojoworld's team may draw 1 card from top of Draw Pile immediately after playing any Basic Universe card. Discard if duplicate.</t>
  </si>
  <si>
    <t>Morlock Tunnels' team may play numerical attacks face down for remainder of battle. Opponent must guess defense.</t>
  </si>
  <si>
    <t>For remainder of game, Muir Island's team may draw 1 card from top of Draw Pile immediately after blocking an attack using an Intellect Power card. Discard if duplicate.</t>
  </si>
  <si>
    <t>Add 4 to Onslaught's Citadel's team's Venture Total, or Opponent is -4 to Venture Total for this battle.</t>
  </si>
  <si>
    <t>The Outback's team's Basic Universe cards used to attack count toward Damage and Venture Total for remainder of game.</t>
  </si>
  <si>
    <t>Switch entire Permanent Record of any of The Princess Bar's Front Line Characters with Permanent Record of any Front Line teammate.</t>
  </si>
  <si>
    <t>For remainder of game, "Ship"'s team may use Intellect Power cards to remove 1 Hit from the Permanent Record of any Front Line Character.</t>
  </si>
  <si>
    <t>Acts as a level 7 Any-Power card. May be used to attack or defend. May not be combined with Universe cards.</t>
  </si>
  <si>
    <t>For remainder of game, X-Mansion's team may draw 1 card from top of Draw Pile immediately after playing any Tactic: Doubleshot cards. Discard if duplicate.</t>
  </si>
  <si>
    <t>Play during battle to exchange any of X-World's Front Line Characters with KO'd teammate. Discard all Hits to Permanent Record and Placed cards.</t>
  </si>
  <si>
    <t>Opponent's team may not use Energy Power cards level 6 through 8 to attack for remainder of battle.</t>
  </si>
  <si>
    <t>Longshot may combine Fighting Power cards level 1 thru 4 for a single attack. May be blocked as a whole or in parts.</t>
  </si>
  <si>
    <t>Attack made on teammate is now made on Longshot, who may defend it.</t>
  </si>
  <si>
    <t>Play when Longshot makes a Power card attack. If defended, Longshot's Power card is returned to top of Draw Pile.</t>
  </si>
  <si>
    <t>Acts as a level 3 Fighting attack. Can only be defended by a level 3 Power card. If defended, Power card hits Longshot.</t>
  </si>
  <si>
    <t>Draw one card for each card discarded this battle, including duplicate and unusable cards. Do not discard if duplicate.</t>
  </si>
  <si>
    <t>Negates the effect of any 1 Special card played by opponent against Longshot only.</t>
  </si>
  <si>
    <t>Negates the effect of any 1 Special card played by opponent against Maggot only.</t>
  </si>
  <si>
    <t>Acts as a level 7 Strength attack. If successful, Opponent must sort through Draw Pile and discard first 3 Special cards into Dead Pile. Reshuffle Draw Pile.</t>
  </si>
  <si>
    <t>Maggot's Strength Rating increases to 7 for remainder of game.</t>
  </si>
  <si>
    <t>Acts as a level 6 Energy attack. If successful, Target Character must discard 2 cards of opponent's choice. Cards may be Placed or in Hand.</t>
  </si>
  <si>
    <t>Opponent must immediately discard 1 placed Universe card of Magneto's choice</t>
  </si>
  <si>
    <t>Acts as a level 4 Energy, Strength, Fighting, or Intellect attack. May make 1 additional attack.</t>
  </si>
  <si>
    <t>Magneto gains +2 to defense for remainder of battle</t>
  </si>
  <si>
    <t>Acts as a level 11 Any-Power attack. Does not count toward Spectrum KO.</t>
  </si>
  <si>
    <t>Target Character may not attack or be attacked for remainder of battle.</t>
  </si>
  <si>
    <t>Acts as a level 4 Fighting attack.</t>
  </si>
  <si>
    <t>Play during battle on Teammate, before Teammate is KO'd. When Target Teammate is KO'd, Malebolgia is +5 to Venture Total.</t>
  </si>
  <si>
    <t>Malebolgia cannot be Cumulative KO'd for remainder of game.</t>
  </si>
  <si>
    <t>Play with Energy Power card usable by Malebolgia. Value of Power Card is added to Venture Total for this battle.</t>
  </si>
  <si>
    <t>Choose one Tactic: Artifact card from Dead pile and place in hand. Cannot be a duplicate.</t>
  </si>
  <si>
    <t>Opponent -3 to Venture total for this battle.</t>
  </si>
  <si>
    <t>Opponent must discard 1 placed card of Mandarin's choice.</t>
  </si>
  <si>
    <t>Teammate may avoid 1 attack of 9 or less.</t>
  </si>
  <si>
    <t>Heroes on Opponent's Team with Energy 7 or 8 may not use cards with an Energy icon to attack for remainder of battle.</t>
  </si>
  <si>
    <t>Acts as a level 4 Fighting attack. May be combined with 1 Intellect card for a single attack.</t>
  </si>
  <si>
    <t>All attacks made on Mandarin are made on target teammate until teammate is KO'd. Teammate may defend.</t>
  </si>
  <si>
    <t>Acts as a level 7 Any-Power attack. +3 when used to attack a Battlesite. Bonus counts toward damage.</t>
  </si>
  <si>
    <t>Acts as a level 5 Energy attack. If successful, opponent must discard all Special cards from hand.</t>
  </si>
  <si>
    <t>Play during battle. Marauders may exchange this card for any 1 Special card in Dead Pile not playable by Marauders and play it immediately.</t>
  </si>
  <si>
    <t>Acts as a level 7 Strength attack. If successful, acts as a level 3 Energy Hit. Hit goes on Permanent Record. Does not count towards Venture Total.</t>
  </si>
  <si>
    <t>Opponent's team's Hits to K.O. number is decreased by 3 points for remainder of battle.</t>
  </si>
  <si>
    <t>Marauders may attack the Reserve Character for the remainder of battle. Reserve may defend.</t>
  </si>
  <si>
    <t>Any attack made on Marauders or teammate may be made on Front Line Character of Marauders' choice for remainder of battle. Character may defend.</t>
  </si>
  <si>
    <t>Acts as a level 3 Strength attack. If attack is defended, Marrow may draw 1 card from top of Draw Pile. Discard duplicates.</t>
  </si>
  <si>
    <t>Acts as a level 5 Energy Power card. May be used to attack or defend. May not be combined with Universe cards.</t>
  </si>
  <si>
    <t>Marrow cannot be Spectrum K.O.'d for remainder of game.</t>
  </si>
  <si>
    <t>All Intellect Power Card Hits on Target Character are doubled when determining Cumulative K.O. for remainder of game. Does not count toward Venture Total.</t>
  </si>
  <si>
    <t>Marrow or teammate may avoid 1 attack of 4 or less. Marrow may draw 1 card from the top of the Draw Pile. Discard duplicates.</t>
  </si>
  <si>
    <t>Target opponent may not attack Martian Manhunter for remainder of battle unless he attacks him first.</t>
  </si>
  <si>
    <t>All Any-Power cards on target character's Permanent Record become Energy cards for remainder of game.</t>
  </si>
  <si>
    <t>Acts as a level 5 Energy attack. If successful, Target character may not attack Martian Manhunter for remainder of battle.</t>
  </si>
  <si>
    <t>Acts as a level 5 Fighting or Intellect attack. May not be defended by a card from a Battlesite.</t>
  </si>
  <si>
    <t>Team gains +2 to all actions.</t>
  </si>
  <si>
    <t>Avoid 1 attack made with a Power card. Maverick may draw 1 card from the top of the Draw Pile. Discard duplicates.</t>
  </si>
  <si>
    <t>Maverick is not affected by Event cards for remainder of game.</t>
  </si>
  <si>
    <t>Remove 1 Hit from Maverick's Hits to Current Battle. Maverick may make 1 attack with any card, usable by Maverick and in Hand, of equal or less Value than removed Hit.</t>
  </si>
  <si>
    <t>Opponent must immediately discard all Special cards in play that affect the "remainder of the battle" or the "remainder of the game".</t>
  </si>
  <si>
    <t>Acts as a level 6 Intellect attack. If successful, Opponent must discard from Hand until both players have an equal number of cards in Hand. Opponent's choice.</t>
  </si>
  <si>
    <t>Avoid 1 attack made with an Aspect card.</t>
  </si>
  <si>
    <t>Sort through Draw Pile card by card. Remove first card with an attack Value. Add Value to Mercury's Venture Total for current battle. Reshuffle Draw Pile.</t>
  </si>
  <si>
    <t>Remove 1 hit from Metallo's Permanent Record.</t>
  </si>
  <si>
    <t>Metallo may combine Energy Power cards with Fighting Power cards to attack for remainder of battle. May not be combined with Universe cards.</t>
  </si>
  <si>
    <t>Remove all Hits from Metallo's Permanent Record and Current Battle, and switch places with the Reserve.</t>
  </si>
  <si>
    <t>Target character must discard 1 placed Universe card of Metallo's choice.</t>
  </si>
  <si>
    <t>Acts as a level 4 Energy attack. May make 1 additional Energy attack.</t>
  </si>
  <si>
    <t>Acts as a level 4 Energy attack. Metropolis S.C.U. may make 1 additional Strength and/or 1 additional Fighting Power card attack.</t>
  </si>
  <si>
    <t>Acts as a level 11 Energy attack. Metropolis S.C.U. may not attack for remainder of battle.</t>
  </si>
  <si>
    <t>Metropolis S.C.U. gains +1 to all actions for remainder of battle.</t>
  </si>
  <si>
    <t>Acts as a level 6 Fighting attack. May be used against character in reserve, who may defend.</t>
  </si>
  <si>
    <t>For remainder of battle, If Mister Miracle can block a Power card attack with an equal value Power card, Mister Miracle's Power card hits attacker.</t>
  </si>
  <si>
    <t>Acts as a level 5 Strength attack. Mister Miracle may play 1 additional Special card.</t>
  </si>
  <si>
    <t>Discard 1 Power card usable by Mister Miracle to remove all Hits from Mister Miracle's Permanent Record of equal or lesser value.</t>
  </si>
  <si>
    <t>Mister Miracle may not attack or be attacked for remainder of battle.</t>
  </si>
  <si>
    <t>No Special cards may be played against Mister Miracle for remainder of battle.</t>
  </si>
  <si>
    <t>Acts as a level 5 Strength Power card. May be used to attack or defend. May not be combined with Universe Cards.</t>
  </si>
  <si>
    <t>Negates the effect of any 1 Special card played by opponent.</t>
  </si>
  <si>
    <t>Play with an Energy Power card attack. If attack succeeds, add +2 to damage.</t>
  </si>
  <si>
    <t>Acts as a level 5 Fighting attack. May combine with any 1 Power card for a single attack.</t>
  </si>
  <si>
    <t>May exchange remaining cards in hand with equal number of cards from top of Draw Pile. May keep duplicates.</t>
  </si>
  <si>
    <t>Opponent must reveal any Power cards currently held in hand.</t>
  </si>
  <si>
    <t>Acts as a level 5 Energy attack. May not be defended with a Special card.</t>
  </si>
  <si>
    <t>Mole Man may make 1 follow-up attack after Mole Man plays a Universe: Teamwork card for remainder of game.</t>
  </si>
  <si>
    <t>Only Mole Man and Target Character may attack, be attacked, or defend this battle.</t>
  </si>
  <si>
    <t>All attacks by opponent's team must be made against Mole Man until Mole Man is K.O.'d or cannot be attacked.</t>
  </si>
  <si>
    <t>Acts as a level 1 MultiPower attack against Target Character, or a level 11 Any Power attack against Target Battlesite.</t>
  </si>
  <si>
    <t>Acts as a level 5 Fighting attack. If successful, opponent must discard all cards with an Energy icon from hand.</t>
  </si>
  <si>
    <t>Morbius may make 2 Power card attacks at +2 each, or 1 Power card attack at +3. Bonus not applied to damage, or Venture Total.</t>
  </si>
  <si>
    <t>Acts as a level 5 Energy attack. If successful, remove 1 hit from Morbius's Permanent Record.</t>
  </si>
  <si>
    <t>Morbius may avoid any numerical attack.</t>
  </si>
  <si>
    <t>Remove 1 hit from Morbius's Permanent Record.</t>
  </si>
  <si>
    <t>Negates the effects of any 1 Special card. May not be used to avoid a numerical attack, or remove a numerical hit.</t>
  </si>
  <si>
    <t>Choose one Activator card from Draw Pile and place in hand. Cannot be a duplicate. Reshuffle Draw Pile.</t>
  </si>
  <si>
    <t>Acts as a level 3 Strength attack. Can only be defended by a card with an Energy icon.</t>
  </si>
  <si>
    <t>Morlocks may discard up to 4 cards from Hand. Opponent must discard an equal number of cards from Hand, and 1 Placed card of opponent's choice.</t>
  </si>
  <si>
    <t>Target Character's hits to K.O. number is decreased by 5 points for remainder of game.</t>
  </si>
  <si>
    <t>Remove 1 Hit from Morlocks' or teammate's Permanent Record or Hits from Current Battle.</t>
  </si>
  <si>
    <t>Acts as a level 5 Any-Power attack. May make 1 additional attack.</t>
  </si>
  <si>
    <t>Target Character may not use cards with a Strength icon for remainder of battle.</t>
  </si>
  <si>
    <t>Morph gains the Power Grid of any active hero for remainder of battle.</t>
  </si>
  <si>
    <t>Play in current battle. Morph may play any 1 KO'd teammate's Specials in next battle.</t>
  </si>
  <si>
    <t>Morph may combine 1 Fighting Power card with 1 Strength or Energy Power card for a single attack, for remainder of battle.</t>
  </si>
  <si>
    <t>This Special acts identical to any Special currently on the table.</t>
  </si>
  <si>
    <t>Avoid 1 attack that contains an Intellect icon.</t>
  </si>
  <si>
    <t>Play in current battle, after one teammate is KO'd. Immediately exchange KO'd teammate and Morph. Discard all Placed cards. All Hits remain.</t>
  </si>
  <si>
    <t>Opponent's team may not use Universe cards to attack or defend against Mr. Fantastic.</t>
  </si>
  <si>
    <t>Play in current battle. Do not discard duplicates in next battle.</t>
  </si>
  <si>
    <t>Target hero is -2 to attacks/+2 to defense for remainder of battle.</t>
  </si>
  <si>
    <t>Acts as a level 2 Fighting attack. May make up to 2 additional Fighting attacks against the same hero.</t>
  </si>
  <si>
    <t>Opponent's Energy Power cards do not count in the Venture total for this Battle.</t>
  </si>
  <si>
    <t>Play during battle. For remainder of battle, any attack made on Multiple Man may be moved to Duplicate Self. Multiple Man's team may not defend. Duplicate Self is KO'd with 1 Hit.</t>
  </si>
  <si>
    <t>Remove all Hits from Multiple Man's Permanent Record and Current Battle, and switch places with Reserve.</t>
  </si>
  <si>
    <t>Discard 1 Strength Power card usable by Multiple Man. Show Opponent up to 5 cards usable by Multiple Man from Hand. Draw equal number from Draw Pile. Discard duplicates.</t>
  </si>
  <si>
    <t>Acts as a level 3 Fighting attack. If successful, Target Character may not make any follow up attacks from Teamwork or Special cards for remainder of battle.</t>
  </si>
  <si>
    <t>Play with any Power card attack. Multiple Man may make as many additional Fighting or Strength Power card attacks as possible. Opponent may defend.</t>
  </si>
  <si>
    <t>Mysterio plays numerical attacks face down for remainder of battle. Opponent must guess defense.</t>
  </si>
  <si>
    <t>Mysterio may avoid any numerical attack.</t>
  </si>
  <si>
    <t>Avoid 1 Energy attack.</t>
  </si>
  <si>
    <t>Mysterio gains +1 to all actions for remainder of battle.</t>
  </si>
  <si>
    <t>Acts as a level 6 Intellect attack. Cannot be defended by a card with an Intellect icon.</t>
  </si>
  <si>
    <t>Target hero must immediately discard all placed cards.</t>
  </si>
  <si>
    <t>Acts as a level 5 Fighting Power card. May be used to attack or defend. May not be combined with Universe cards.</t>
  </si>
  <si>
    <t>Acts as a level 6 Energy attack, may be used against opponent in reserve, who may defend</t>
  </si>
  <si>
    <t>Acts as a level 2 Fighting Attack. May be made after opponent has conceded the battle, opponent may defend.</t>
  </si>
  <si>
    <t>Acts as a level 5 Intellect attack. If successful, acts as a level 1 Energy or Strength Power card.</t>
  </si>
  <si>
    <t>Target opponent may not attack Mystique for remainder of battle unless she attacks him first</t>
  </si>
  <si>
    <t>Mystique may switch entire permanent record with any front line teammate.</t>
  </si>
  <si>
    <t>Namor may have one additional Power, Universe, or Special card placed on him until Namor is KO'd.</t>
  </si>
  <si>
    <t>Acts as a level 4 Energy attack. Namor may make 1 additional Strength and/or 1 additional Fighting Power card attack.</t>
  </si>
  <si>
    <t>Only Energy attacks may be played against Namor for remainder of battle.</t>
  </si>
  <si>
    <t>Namor may use Strength Power cards level 6 through 8 to avoid any attack made against Namor or teammate for remainder of battle.</t>
  </si>
  <si>
    <t>Hero (=&gt;NAMOR) may switch any two Power cards of equal value on any two of opponent's heroes.</t>
  </si>
  <si>
    <t>All attacks made on Neron are made on Target teammate until teammate is KO'd. Teammate may defend.</t>
  </si>
  <si>
    <t>Opponent must discard all Placed Ally cards, and is -3 to Venture total.</t>
  </si>
  <si>
    <t>Choose 1 Special card not usable by Neron from Draw Pile and place in hand. May not be a "One Per Deck". May be duplicate. Reshuffle Draw Pile.</t>
  </si>
  <si>
    <t>Acts as a level 6 Intellect attack. If successful, Target character must discard 2 cards of opponent's choice. Cards may be placed or in hand.</t>
  </si>
  <si>
    <t>Acts as a level 4 Energy attack. If successful, may make 1 additional Energy attack against same Character. Additional attack may not be defended.</t>
  </si>
  <si>
    <t>Target Battlesite must discard 1 Placed card chosen at random.</t>
  </si>
  <si>
    <t>Acts as a level 4 Strength attack against Target Character, or a level 8 Any-Power attack against Target Battlesite.</t>
  </si>
  <si>
    <t>Acts as a level 3 Energy attack. May make 1 additional Power card attack. Neither attack may be defended with a Special card.</t>
  </si>
  <si>
    <t>Opponent's Team is -2 to all attacks against Nick Fury for remainder of battle.</t>
  </si>
  <si>
    <t>Avoid 1 attack with an Energy icon. Nick Fury may draw 1 card from the top of the Draw Pile. Discard duplicates.</t>
  </si>
  <si>
    <t>Remove up to 2 Hits with an Energy icon from Nick Fury's Permanent Record.</t>
  </si>
  <si>
    <t>Play during battle. For remainder of game, any attack made on Nick Fury may be moved to LMD. Nick Fury's team may not defend. LMD K.O.'d with 1 Hit.</t>
  </si>
  <si>
    <t>Nightcrawler or teammate may avoid 1 attack of 6 or less.</t>
  </si>
  <si>
    <t>Acts as a level 3 Strength attack. May make 2 additional attacks at +2. Bonus not applied to damage, or Venture Total.</t>
  </si>
  <si>
    <t>Acts as a level 5 MultiPower card. May be used to attack or defend.</t>
  </si>
  <si>
    <t>Choose 1 Power card not usable by Nightcrawler from Draw Pile and place in hand. May be duplicate. Reshuffle Draw Pile.</t>
  </si>
  <si>
    <t>Nightcrawler may have 1 additional Universe card placed on him until Nightcrawler is KO'd.</t>
  </si>
  <si>
    <t>Target hero may not attack or be attacked for remainder of battle.</t>
  </si>
  <si>
    <t>Acts as a level 9 Energy attack.</t>
  </si>
  <si>
    <t>No cards with a Strength icon may be played against Nightwing for remainder of battle.</t>
  </si>
  <si>
    <t>Nightwing may Place and play Robin "Loyal Partner" and Batman "The Dark Knight" Special cards for remainder of game.</t>
  </si>
  <si>
    <t>Play in the current battle. Omega Red's Energy and Strength ratings are increased to 7 in the next battle.</t>
  </si>
  <si>
    <t>Acts as a level 5 Energy attack, if successful remove 1 hit from Omega Red's permanent record</t>
  </si>
  <si>
    <t>Attack made on Omega Red is now made on teammate of his choice, who may defend it</t>
  </si>
  <si>
    <t>Target hero may not use cards with icon of Omega Red's choice for remainder of battle.</t>
  </si>
  <si>
    <t>Opponent must immediately discard 2 placed Universe cards of Omega Red's choice</t>
  </si>
  <si>
    <t>Play with any Strength or Energy Power card attack. Power card must be blocked twice.</t>
  </si>
  <si>
    <t>Remove 1 hit from the Permanent Record of Onslaught or teammate for every card in the Defeated Missions Pile.</t>
  </si>
  <si>
    <t>All attacks made on Onslaught are made on target teammate until teammate is KO'd. Teammate may defend.</t>
  </si>
  <si>
    <t>Acts as a level 7 Intellect attack. If successful, opponent must move 1 Mission card from the Completed Missions Pile to the Reserve Missions Pile.</t>
  </si>
  <si>
    <t>Acts as a level 2 Intellect attack. May be made after opponent has conceded the battle. Opponent may defend.</t>
  </si>
  <si>
    <t>KO any one of Onslaught's teammates. All of teammates' (=&gt;TEAMMATE'S) Hits from Current Battle are discarded and do not get added to Venture Total for this battle.</t>
  </si>
  <si>
    <t>Acts as a level 5 Fighting attack. If successful, acts as a level 1 Energy and (=&gt;OR) Strength Hit.</t>
  </si>
  <si>
    <t>Target opponent may not play Specials for remainder of battle.</t>
  </si>
  <si>
    <t>Play as Orion concedes battle. Orion's team may discard 3 cards to top of Draw Pile.</t>
  </si>
  <si>
    <t>All Any-Power cards on Target character's Permanent Record become Intellect cards for remainder of game.</t>
  </si>
  <si>
    <t>Overtkill may avoid any numerical attack.</t>
  </si>
  <si>
    <t>Acts as a level 6 Any-Power attack. If successful, Target Character is KO'd by next level 2 Strength Power Card Hit, regardless of Inherent Abilities and other Special cards.</t>
  </si>
  <si>
    <t>Remove all hits with a Fighting icon from Overtkill's Permanent Record.</t>
  </si>
  <si>
    <t>Acts as a level 6 Energy or Fighting attack.</t>
  </si>
  <si>
    <t>Opponent must immediately reveal any Special cards currently held in his hand.</t>
  </si>
  <si>
    <t>Overtkill may make 1 follow up attack after Overtkill plays a Universe: Teamwork card for remainder of game.</t>
  </si>
  <si>
    <t>Acts as a level 2 Energy, Fighting, Strength or Intellect attack. Can only be defended by a defensive Special card.</t>
  </si>
  <si>
    <t>All Hits with only Energy icons in the Permanent Record of all Front Line teammates are moved to the Permanent Record of Parallax.</t>
  </si>
  <si>
    <t>Parallax gains +2 to defense for remainder of battle.</t>
  </si>
  <si>
    <t>Play during battle. At the end of the battle, all Hits from The Current Battle for all characters are discarded and not added to the Permanent Record.</t>
  </si>
  <si>
    <t>Remove up to 2 hits from Parasite's Permanent Record.</t>
  </si>
  <si>
    <t>Remove 1 hit from the permanent record of The Parasite or teammate for every card in the Defeated Missions Pile.</t>
  </si>
  <si>
    <t>No Fighting Power cards may be played against Parasite for remainder of battle.</t>
  </si>
  <si>
    <t>Acts as a level 6 Energy attack. If successful, Parasite gains skill levels of target opponent for remainder of battle.</t>
  </si>
  <si>
    <t>Avoid 1 Energy attack. Parasite's Energy skill is increased to 8 for remainder of battle.</t>
  </si>
  <si>
    <t>Acts as a level 5 Fighting attack. If successful, remove 1 hit from Parasite's Permanent Record.</t>
  </si>
  <si>
    <t>Avoid 1 attack. Penguin may not be attacked for remainder of battle.</t>
  </si>
  <si>
    <t>Acts as a level 11 Intellect attack, The Penguin may not attack for remainder of battle.</t>
  </si>
  <si>
    <t>Penguin gains a +2 to defense for remainder of battle.</t>
  </si>
  <si>
    <t>Opponent must reveal Hand and play open handed for remainder of battle.</t>
  </si>
  <si>
    <t>Acts as a level 11 Energy, Strength, or Intellect attack. Phoenix's team may not attack for remainder of battle.</t>
  </si>
  <si>
    <t>Play on Target Character as an attack. Attacks made on Target Character, including "Mutant Hound," may not be moved to any of Target's teammates for remainder of game.</t>
  </si>
  <si>
    <t>Poison Ivy may not be attacked for remainder of battle.</t>
  </si>
  <si>
    <t>Target character may not attack Poison Ivy for remainder of battle unless she attacks him/her first.</t>
  </si>
  <si>
    <t>Target character may not use cards with icon of Poison Ivy's choice for remainder of battle.</t>
  </si>
  <si>
    <t>Opponent's team may not use Universe cards to attack or defend against Poison Ivy, for remainder of battle.</t>
  </si>
  <si>
    <t>Poison Ivy may combine Strength Power cards with Energy Power cards to attack for remainder of battle. May not be combined with Universe cards.</t>
  </si>
  <si>
    <t>Acts as a level 4 Strength attack.</t>
  </si>
  <si>
    <t>Acts as a level 4 Energy attack. If successful, move all Hits from Polaris's Hits from Current Battle into Permanent Record. Affects Venture Total.</t>
  </si>
  <si>
    <t>Target Character may not attack or play Special cards for remainder of battle.</t>
  </si>
  <si>
    <t>Acts as a level 5 Fighting attack. Attack may not be defended with a Special card.</t>
  </si>
  <si>
    <t>Acts as a level 2 Energy attack. If successful, acts as a level 8 Fighting Hit. Hit goes on Target Character's Permanent Record. Does not count for Venture Total.</t>
  </si>
  <si>
    <t>Opponent -2 to Venture total for this battle. May be played from Reserve.</t>
  </si>
  <si>
    <t>Move all of target opponent's Hits from Permanent Record into Hits from Current Battle. Affects Venture total.</t>
  </si>
  <si>
    <t>Post may attack any Front Line teammate using 1 of opponent's Placed cards. Teammate may defend.</t>
  </si>
  <si>
    <t>Acts as a level 7 Intellect attack. If successful, acts as a level 3 Strength Hit. Hit goes on Target Character's Permanent Record. Does not count toward Venture Total.</t>
  </si>
  <si>
    <t>Post is not affected by Event cards for remainder of game.</t>
  </si>
  <si>
    <t>Avoid 1 attack. Post may not be attacked for remainder of battle.</t>
  </si>
  <si>
    <t>Sort through opponent's Draw Pile. Choose any 1 card and remove it from game. Reshuffle Draw Pile.</t>
  </si>
  <si>
    <t>Acts as a level 8 Energy, Strength, Fighting or Intellect attack.</t>
  </si>
  <si>
    <t>Opponent must reveal 2 cards chosen at random from hand</t>
  </si>
  <si>
    <t>No Special cards may be played against Professor X for remainder of battle.</t>
  </si>
  <si>
    <t>For remainder of battle, Professor X's Fighting and Strength actions are +2. Energy actions are -2.</t>
  </si>
  <si>
    <t>Team gains +2 to all actions for remainder of battle</t>
  </si>
  <si>
    <t>Add 3 to Venture total for this battle</t>
  </si>
  <si>
    <t>Target opponent may not use Power Type of Psycho-Man's choice for remainder of battle.</t>
  </si>
  <si>
    <t>Psycho-Man may have an unlimited number of Special cards Placed on him until Psycho-Man is K.O.'d. Specials may not be duplicates.</t>
  </si>
  <si>
    <t>Opponent's team is -2 to all attacks against Psycho-Man for remainder of battle.</t>
  </si>
  <si>
    <t>Opponent's team may not play any cards with the word "teammate" for remainder of battle. Affected cards do not have to be discarded.</t>
  </si>
  <si>
    <t>Psycho-Man may Place and play any Invisible Woman Special cards for remainder of game.</t>
  </si>
  <si>
    <t>Psycho-Man may combine MultiPower or Intellect Power cards with Intellect Basic Universe cards usable by Psycho-Man to avoid any attack for remainder of game.</t>
  </si>
  <si>
    <t>Psylocke may remove all hits with icon of Psylocke's choice from her Permanent Record.</t>
  </si>
  <si>
    <t>Acts as a level 4 Energy attack, may combine with 1 Strength card for a single attack</t>
  </si>
  <si>
    <t>Acts as a level 7 Energy attack, if successful target opponent may not attack for remainder of battle</t>
  </si>
  <si>
    <t>Avoid any attack made with a Power card</t>
  </si>
  <si>
    <t>Remove up to 2 Hits with an Intellect icon from Punisher's Permanent Record.</t>
  </si>
  <si>
    <t>Teammate may avoid 1 Energy attack</t>
  </si>
  <si>
    <t>Acts as a level 6 Fighting attack. May be used against an opponent in reserve, who may defend</t>
  </si>
  <si>
    <t>Play after Punisher takes a hit. Punisher is +2 for remainder of battle vs. opponent who just hit him</t>
  </si>
  <si>
    <t>Puppet Master +3 to Venture Total for this battle. If opponent has "The Coming of Galactus" Mission, Puppet Master +6 to Venture Total for this battle.</t>
  </si>
  <si>
    <t>Sort through opponent's Power Pack and remove any 3 cards of Puppet Master's choice. Discard chosen cards into Dead Pile. Reshuffle Power Pack.</t>
  </si>
  <si>
    <t>Play during battle. Next Battle, opponent may not play any Activator cards.</t>
  </si>
  <si>
    <t>Play during battle. Puppet Master may exchange this card for any 1 Special card in Dead Pile not playable by Puppet Master and play it immediately.</t>
  </si>
  <si>
    <t>Opponent must immediately discard all Special cards in play that affect the "remainder of the Battle" or the "remainder of the game."</t>
  </si>
  <si>
    <t>No Energy Power cards may be played against Quicksilver for remainder of battle.</t>
  </si>
  <si>
    <t>Acts as a level 5 MultiPower attack. May be combined with a Universe card, excluding Teamwork. Universe not added to damage or venture total.</t>
  </si>
  <si>
    <t>Acts as a level 11 Strength attack. Quicksilver may not attack for remainder of battle.</t>
  </si>
  <si>
    <t>Acts as a level 4 Fighting attack. If successful, Quicksilver may not attack or be attacked for remainder of battle.</t>
  </si>
  <si>
    <t>Opponent must immediately discard all placed Universe cards.</t>
  </si>
  <si>
    <t>Acts as a level 1 Fighting attack. May make 2 additional attacks at +1, or 1 additional attack at +2. Bonus not applied to damage, or Venture total.</t>
  </si>
  <si>
    <t>Acts as a level 2 Strength Attack. May be made after opponent has conceded the battle. Opponent may defend.</t>
  </si>
  <si>
    <t>Rapture may have 1 additional Special card Placed on her until KO'd. May not be duplicate.</t>
  </si>
  <si>
    <t>Avoid 1 attack made with a Power card. Rapture may draw 1 card from the top of the Draw Pile. Discard duplicates.</t>
  </si>
  <si>
    <t>Acts as a level 5 Strength attack. If successful and Target has Hits totaling 15 or more, then Target is KO'd regardless of Inherent Abilities and other Special cards.</t>
  </si>
  <si>
    <t>Acts as a level 0 Fighting or Strength attack. May only be defended by a Special card.</t>
  </si>
  <si>
    <t>Acts as a level 2 Fighting attack. If successful, acts as a level 8 Intellect Hit. Hit goes on Target Character's Permanent Record. Does not count for Venture Total.</t>
  </si>
  <si>
    <t>Ra's Al Ghul gains a +1 to all actions for remainder of battle.</t>
  </si>
  <si>
    <t>Ra's Al Ghul may remove all hits with icon of Ra's Al Ghul's choice from his Permanent Record.</t>
  </si>
  <si>
    <t>Opponent's Intellect Power cards do not count in the Venture total for this battle.</t>
  </si>
  <si>
    <t>Acts as a level 5 Intellect Power card. May be used to attack or defend. May not be combined with Universe cards.</t>
  </si>
  <si>
    <t>The Ray plays numerical attacks face down for remainder of battle. Opponent must guess defense.</t>
  </si>
  <si>
    <t>Avoid 1 attack with an Energy icon. No Energy Power cards may be played against The Ray for remainder of battle.</t>
  </si>
  <si>
    <t>The Ray may avoid any numerical attack.</t>
  </si>
  <si>
    <t>Play during battle. In the battle that Reavers are KO'd, Reavers may continue to fight and are not discarded until the end of the battle.</t>
  </si>
  <si>
    <t>Discard all cards Placed on 1 Front Line teammate and remove all Hits on teammate's Permanent Record.</t>
  </si>
  <si>
    <t>Reavers may not be attacked for remainder of battle.</t>
  </si>
  <si>
    <t>Only Red Skull and target hero may attack, be attacked or defend this battle.</t>
  </si>
  <si>
    <t>Acts as a level 5 Strength attack. Red Skull may play 1 additional Special card.</t>
  </si>
  <si>
    <t>Sort through opponent's Dead Pile. Choose any 2 cards and put them into opponent's Draw Pile. Reshuffle Draw Pile.</t>
  </si>
  <si>
    <t>Acts as a level 6 Energy attack. If successful, target hero must discard 2 cards of opponent's choice. Cards may be Placed or in hand.</t>
  </si>
  <si>
    <t>Acts as a level 3 Strength attack. Can only be defended by a defensive Special card.</t>
  </si>
  <si>
    <t>All Strength Power Card Hits on Target Character are doubled when determining Cumulative K.O. for remainder of game. Does not count toward Venture Total.</t>
  </si>
  <si>
    <t>Reyes may not be attacked for remainder of battle.</t>
  </si>
  <si>
    <t>Remove 1 Hit of 5 or less from the Permanent Record or Hits From Current Battle of Reyes or teammate. May affect Venture Total.</t>
  </si>
  <si>
    <t>Target Character must discard 1 Placed card of Reyes' choice.</t>
  </si>
  <si>
    <t>Avoid 1 attack made with a Power card or remove 1 Power card Hit from Reyes or teammate.</t>
  </si>
  <si>
    <t>Rhino's hits to KO number is increased by 2 points for remainder of game.</t>
  </si>
  <si>
    <t>Opponent must immediately discard 1 placed Universe card of Rhino's choice</t>
  </si>
  <si>
    <t>Acts as a level 4 Strength attack, may make 1 additional Strength attack against a different opponent</t>
  </si>
  <si>
    <t>Acts as a level 6 Strength attack, cannot be defended by an Energy card</t>
  </si>
  <si>
    <t>Play when opponent's hero is KO'd. Reserve must skip a battle before entering.</t>
  </si>
  <si>
    <t>Rhino may combine Strength Power cards level 1 thru 4 for a single attack. May be blocked as a whole or in parts.</t>
  </si>
  <si>
    <t>Acts as a level 3 Strength attack. Can only be defended by a Power card with a Universe card.</t>
  </si>
  <si>
    <t>Riddler may increase either his team's or opponent's ventured Mission cards by 1.</t>
  </si>
  <si>
    <t>Riddler plays numerical attacks face down for remainder of battle. Opponent must guess defense.</t>
  </si>
  <si>
    <t>The Riddler may exchange remaining cards in hand with equal number of cards from the top of the Draw Pile. May keep Duplicates.</t>
  </si>
  <si>
    <t>May be used as a level 5 Fighting Power card to attack, or a level 5 Intellect Power card to defend. May not be combined with a Universe card.</t>
  </si>
  <si>
    <t>Play during battle. In the battle that Ripclaw is KO'd, Ripclaw may continue to fight and is not discarded until Ripclaw has taken 1 additional Hit, or until the end of the battle.</t>
  </si>
  <si>
    <t>Target Character gains +1 to defense for remainder of game.</t>
  </si>
  <si>
    <t>Acts as a level 4 Strength attack. May be used against Reserve, who may defend. If successful against Reserve, Reserve must skip a battle before moving to Front Line.</t>
  </si>
  <si>
    <t>Acts as a level 7 Energy attack. If successful, Opponent must move 1 Mission Card from the Completed Missions Pile, to the Reserve Missions Pile.</t>
  </si>
  <si>
    <t>Play to Concede battle. Remove all Hits from Ripclaw's or teammate's Permanent Record and Hits from Current Battle.</t>
  </si>
  <si>
    <t>Acts as a level 3 Strength attack. If successful, Target Character must discard 1 Placed card of Opponent's choice.</t>
  </si>
  <si>
    <t>Acts as a level 4 Fighting attack. May combine with 1 Energy card for a single attack.</t>
  </si>
  <si>
    <t>Robin gains a +1 to all actions for remainder of battle.</t>
  </si>
  <si>
    <t>Acts as a level 3 Fighting attack. Can only be defended by a card with an Intellect icon.</t>
  </si>
  <si>
    <t>Teammate may make 1 attack at +2.</t>
  </si>
  <si>
    <t>Discard one Intellect Power card usable by Robin to draw 4 cards from top of the Draw Pile. May keep duplicates.</t>
  </si>
  <si>
    <t>Attack made on teammate is now made on Rogue, who may defend it</t>
  </si>
  <si>
    <t>Target opponent may not use 1 skill type of Rogue's choice for remainder of battle</t>
  </si>
  <si>
    <t>For remainder of game, cards on Rogue's Hits to Current Battle with Fighting or Strength icons do not count towards Opponent's Venture Total.</t>
  </si>
  <si>
    <t>Acts as level 6 Strength attack. If successful, Rogue gains skill levels of target opponent for remainder of battle</t>
  </si>
  <si>
    <t>Target opponent may not attack Rogue for remainder of battle unless she attacks him first.</t>
  </si>
  <si>
    <t>Opponent must immediately discard 1 placed Universe card of Rogue's choice</t>
  </si>
  <si>
    <t>Sabra may not be Cumulative KO'd for remainder of game.</t>
  </si>
  <si>
    <t>Acts as a level 5 Energy attack. If successful and Target has Hits totaling 15 or more, then Target is KO'd regardless of Inherent Abilities and other Special cards.</t>
  </si>
  <si>
    <t>Acts as a level 5 Intellect attack. If successful, Target Character may not play Activator cards for remainder of battle.</t>
  </si>
  <si>
    <t>Acts as a level 5 Strength attack. May make 1 additional Strength attack.</t>
  </si>
  <si>
    <t>Sabretooth may make 1 attack after opponent has conceded the battle, opponent may defend</t>
  </si>
  <si>
    <t>Acts as a level 2 Fighting attack. If successful, acts as a level 8 Intellect Power card.</t>
  </si>
  <si>
    <t>Teammate may avoid 1 Fighting attack. May be played while Sabretooth is in Reserve.</t>
  </si>
  <si>
    <t>Remove 1 hit from Sabretooth's permanent record</t>
  </si>
  <si>
    <t>Play when Sabretooth is wounded. Sabretooth gains +2 to all attacks for remainder of battle.</t>
  </si>
  <si>
    <t>Acts as a Level 7 Strength attack</t>
  </si>
  <si>
    <t>Remove all hits with an Energy icon from Savage Dragon's Permanent Record.</t>
  </si>
  <si>
    <t>Target Character's Tactic: Artifact cards may not be removed from play for remainder of game.</t>
  </si>
  <si>
    <t>Savage Dragon and Savage Dragon's team are +2 all actions against Opponent's Battlesite, for remainder of Battle.</t>
  </si>
  <si>
    <t>Acts as a level 5 Fighting attack. May not be affected by a card with the word "teammate" on it.</t>
  </si>
  <si>
    <t>Acts as a level 3 Strength attack. Each Front Line teammate may make 1 additional attack.</t>
  </si>
  <si>
    <t>Acts as a level 6 Any-Power attack. If successful, Target Character is KO'd by next level 2 MultiPower Power Card Hit, regardless of Inherent Abilities and other Special cards.</t>
  </si>
  <si>
    <t>On his turn, Scarlet Spider may exchange this card for any 1 card in Dead Pile and play it immediately.</t>
  </si>
  <si>
    <t>Scarlet Spider may Place and play Spider-Man "Wall Crawl" and "Spider-Sense" Special cards for remainder of game.</t>
  </si>
  <si>
    <t>Scarlet Spider may have 1 additional Power, Universe, or Special card placed on him until Scarlet Spider is KO'd.</t>
  </si>
  <si>
    <t>Scarlet Spider may make as many Power card attacks as possible. Opponent may defend.</t>
  </si>
  <si>
    <t>Scarlet Spider can combine 1 Power card with 1 of opponent's placed Universe cards, excluding Teamwork, to attack.</t>
  </si>
  <si>
    <t>Acts as a level 8 Energy, Strength or Fighting attack.</t>
  </si>
  <si>
    <t>Opponent's team may not use Strength Power cards level 6 through 8 to attack for remainder of battle.</t>
  </si>
  <si>
    <t>Opponent's Strength Power cards do not count in the Venture total for this battle.</t>
  </si>
  <si>
    <t>Opponent must draw one card from Draw pile. Drawn card and any duplicate of it, placed or in hand, must be discarded.</t>
  </si>
  <si>
    <t>Opponent must discard 1 placed card of Scarlet Witch's choice.</t>
  </si>
  <si>
    <t>Scarlet Witch may avoid any numerical attack.</t>
  </si>
  <si>
    <t>Scorpion may combine MultiPower or Strength Power cards with Strength Basic Universe cards usable by Scorpion to avoid any attack for remainder of game.</t>
  </si>
  <si>
    <t>Opponent's Team with Power Grid of 7 or 8 in Power Type of Scorpion's choice may not use Power cards of that Power Type to attack for remainder of battle.</t>
  </si>
  <si>
    <t>Scorpion must discard all cards with a Strength icon currently in Hand. Opponent must discard all cards with a Strength icon currently Placed and in Hand.</t>
  </si>
  <si>
    <t>Acts as a level 3 Intellect attack, +1 for each Mission card in Scorpion's Defeated Missions Pile.</t>
  </si>
  <si>
    <t>Sentinels may not be attacked by a Power card with the same value as any Power cards on Sentinels Permanent Record for remainder of game.</t>
  </si>
  <si>
    <t>Avoid 1 attack made with a Power card or remove 1 Power card hit from Sentinels or teammate.</t>
  </si>
  <si>
    <t>Acts as a level 4 Fighting attack. If successful, target must discard all placed cards into Dead Pile.</t>
  </si>
  <si>
    <t>Remove all hits with a Strength icon from Sentinels Permanent Record.</t>
  </si>
  <si>
    <t>Play with any Power card usable by Sentinels. No cards of that Power type may be played against Sentinels for remainder of battle.</t>
  </si>
  <si>
    <t>All Any-Power cards on Target Character's Permanent Record become Strength cards for remainder of game.</t>
  </si>
  <si>
    <t>Acts as a level 7 Strength attack. If successful, Target Character may not attack for remainder of battle.</t>
  </si>
  <si>
    <t>Negates the effect of any 1 Special card played by opponment.</t>
  </si>
  <si>
    <t>Acts as a level 2 Energy Attack. May be made after opponent has conceded the battle. Opponent may defend.</t>
  </si>
  <si>
    <t>Acts as a level 6 Intellect attack. If successful, Target Character must discard 2 cards of Opponent's choice. Cards may be Placed or in Hand.</t>
  </si>
  <si>
    <t>Target teammate may play any Shadow King Special cards for remainder of game.</t>
  </si>
  <si>
    <t>Avoid 1 attack made with a Special card. Shadow King may draw 1 card from the top of the Draw Pile. Discard duplicates.</t>
  </si>
  <si>
    <t>Acts as a level 0 Fighting attack. May only be defended using a Power card with a Value of 5 or greater.</t>
  </si>
  <si>
    <t>Play during Battle. Both players move all Mission cards to Reserve Missions Pile. Mission cards Ventured this battle are now Ventured from Reserve Missions Pile.</t>
  </si>
  <si>
    <t>Acts as a level 5 Fighting attack. If opponent has "The Age of Apocalypse" Mission, opponent also -3 to Venture Total for this battle.</t>
  </si>
  <si>
    <t>Teammate may avoid 1 Intellect attack. May be played while Shadowcat is in Reserve.</t>
  </si>
  <si>
    <t>Acts as a level 2 Energy attack. If successful acts as a level 10 Any-Power card.</t>
  </si>
  <si>
    <t>Acts as a level 4 Any-Power attack. If successful, Target Character may be KO'd using normal KO rules, regardless of Inherent Abilities or other Special cards, for remainder of battle.</t>
  </si>
  <si>
    <t>ShadowHawk may avoid any numerical attack.</t>
  </si>
  <si>
    <t>Acts as a level 5 Intellect attack. If successful, Opponent must discard all cards with a Strength icon from hand.</t>
  </si>
  <si>
    <t>Acts as a level 6 Energy or Strength attack.</t>
  </si>
  <si>
    <t>Acts as a level 3 Fighting attack. If successful, Target Character must discard 1 Placed card of Opponent's choice.</t>
  </si>
  <si>
    <t>Play on Target Character as an attack. Attacks made on Target Character, including "Urban Predator," may not be moved to any of Target's teammates for remainder of game.</t>
  </si>
  <si>
    <t>Play during battle. After being K.O.'d, Shang-Chi is resurrected at beginning of next battle, remains in play until end of battle, and is discarded at end of battle.</t>
  </si>
  <si>
    <t>Opponent's Team with Power Grid of 7 or 8 in Power Type of Shang-Chi's choice may not use Power cards of that Power Type to attack for remainder of battle.</t>
  </si>
  <si>
    <t>Acts as a level 2 Intellect attack. May make 2 additional attacks.</t>
  </si>
  <si>
    <t>Shang-Chi must discard all cards with a Fighting icon currently in Hand. Opponent must discard all cards with a Fighting icon currently Placed and in Hand.</t>
  </si>
  <si>
    <t>Only attacks made with Universe cards may be played against She Hulk for remainder of battle.</t>
  </si>
  <si>
    <t>Attack made on teammate is now made on She Hulk, who may defend it.</t>
  </si>
  <si>
    <t>Target hero must discard 1 placed Power card of She Hulk's choice.</t>
  </si>
  <si>
    <t>Teammate may avoid 1 Intellect attack. May be played while She Hulk is in Reserve.</t>
  </si>
  <si>
    <t>Acts as a level 4 Strength attack. May combine with a Universe card. Universe bonus added to Venture total for this battle.</t>
  </si>
  <si>
    <t>Remove 1 hit from She Hulk's permanent record.</t>
  </si>
  <si>
    <t>Add 3 to Shi'ar Venture total, or opponent -3 to Venture total for this battle.</t>
  </si>
  <si>
    <t>Acts as a level 5 Strength attack. Attack may not be defended with a Special card.</t>
  </si>
  <si>
    <t>Acts as a level 8 Strength Power card. May be used to attack or defend. May not be combined with Universe cards.</t>
  </si>
  <si>
    <t>No cards with an Intellect icon may be played against The Shi'ar for remainder of battle.</t>
  </si>
  <si>
    <t>Shi'ar may look at top 6 cards in opponent's Draw Pile.</t>
  </si>
  <si>
    <t>Acts as a level 3 Fighting attack, +1 for each Mission card in Shi'ar's Defeated Missions Pile.</t>
  </si>
  <si>
    <t>All Any-Power cards on Target Character's Permanent Record become Fighting cards for remainder of game.</t>
  </si>
  <si>
    <t>Silver Sable may have an unlimited number of Teamwork cards placed on her until Silver Sable is KO'd. Teamwork cards may not be duplicates.</t>
  </si>
  <si>
    <t>All Silver Sable Special cards are doubled when determining Venture total for this battle.</t>
  </si>
  <si>
    <t>Acts as a level 5 Energy attack. May make 1 additional attack.</t>
  </si>
  <si>
    <t>Play this card in front of Silver Sable. Silver Sable may not be attacked until this Special is attacked. Silver Sable may not defend this card.</t>
  </si>
  <si>
    <t>Acts as a level 4 Energy attack. May combine with 1 Energy card for a single attack.</t>
  </si>
  <si>
    <t>Acts as a level 8 Energy, Strength or Fighting attack</t>
  </si>
  <si>
    <t>Opponent must immediately discard 1 placed Universe card of Silver Surfer's choice</t>
  </si>
  <si>
    <t>Remove 1 hit from Silver Surfer's Permanent Record.</t>
  </si>
  <si>
    <t>Acts as a level 4 Intellect attack. May be used against Reserve, who may defend. If successful against Reserve, Spawn may attack Reserve for remainder of game.</t>
  </si>
  <si>
    <t>Play on Target Character as an attack. For remainder of battle, Target Character may not attack unless Opponent also discards 2 cards per attack. Cards may be Placed or in Hand.</t>
  </si>
  <si>
    <t>Target Teammate may play any Spawn Special cards for remainder of game.</t>
  </si>
  <si>
    <t>Choose one Tactic: Artifact card from Draw pile and place in hand. Cannot be a duplicate. Reshuffle Draw pile.</t>
  </si>
  <si>
    <t>Spawn or teammate may avoid 1 attack of 9 or less.</t>
  </si>
  <si>
    <t>Play with any Power card usable by Spider-Girl. For remainder of game, Spider-Girl does not have to discard duplicates of chosen Power card's Power Type and Value.</t>
  </si>
  <si>
    <t>For remainder of game, cards on Spider-Girl's Hits to Current Battle with Strength or Intellect icons do not count towards Opponent's Venture Total.</t>
  </si>
  <si>
    <t>Spider-Girl or teammate may avoid 1 attack of 9 or less.</t>
  </si>
  <si>
    <t>Teammate may not be attacked for remainder of battle.</t>
  </si>
  <si>
    <t>Acts as a level 5 Strength attack. If successful, Target Character loses Inherent Ability and is considered to have no Inherent Ability for remainder of battle.</t>
  </si>
  <si>
    <t>Acts as a level 4 Fighting attack. May combine with 1 Strength card for a single attack.</t>
  </si>
  <si>
    <t>Spider-Man's Intellect Power cards are +2 for remainder of battle.</t>
  </si>
  <si>
    <t>Opponent must immediately reveal any Special cards currently held in his hand</t>
  </si>
  <si>
    <t>Opponent must immediately discard 1 placed Power card of Spider-Woman's choice</t>
  </si>
  <si>
    <t>Teammate may avoid 1 attack of 9 or less. May be played while Spider-Woman is in Reserve.</t>
  </si>
  <si>
    <t>Acts as a level 4 Strength attack, may combine with 1 Strength card for a single attack</t>
  </si>
  <si>
    <t>Acts as a level 4 Strength attack, may make 1 additional attack</t>
  </si>
  <si>
    <t>Acts as a level 4 Strength attack. Teammate may combine with 1 Energy card for a single attack.</t>
  </si>
  <si>
    <t>Starjammers may avoid any numerical attack.</t>
  </si>
  <si>
    <t>Acts as a level 2 Intellect attack. If successful, acts as a level 8 Intellect Hit. Hit goes on Target Character's Permanent Record. Does not count for Venture Total.</t>
  </si>
  <si>
    <t>Acts as a level 8 Any-Power attack. Does not count toward Spectrum K.O.</t>
  </si>
  <si>
    <t>Target Character must discard all Placed cards and may not attack for remainder of battle.</t>
  </si>
  <si>
    <t>Only attacks made with Universe cards may be played against Steel for remainder of battle.</t>
  </si>
  <si>
    <t>Acts as a level 7 Energy, Strength, Fighting, or Intellect attack.</t>
  </si>
  <si>
    <t>Attack made on teammate is now made on Steel, who may defend.</t>
  </si>
  <si>
    <t>Target character may not use cards with a Fighting icon for remainder of battle.</t>
  </si>
  <si>
    <t>Sort through Power Pack card by card. Put the first 3 cards with Energy icons in Hand. May keep duplicates. Reshuffle Power Pack.</t>
  </si>
  <si>
    <t>No Universe cards may be played against Storm for remainder of battle</t>
  </si>
  <si>
    <t>Only Strength attacks may be played against Storm for remainder of battle.</t>
  </si>
  <si>
    <t>Storm may increase either her team's or opponent's ventured Mission cards by 1.</t>
  </si>
  <si>
    <t>Teammate may avoid 1 Strength attack. May be played while Strong Guy is in Reserve.</t>
  </si>
  <si>
    <t>No Strength cards may be played against Strong Guy for remainder of battle.</t>
  </si>
  <si>
    <t>Strong Guy's Energy Power cards are +2 for remainder of battle.</t>
  </si>
  <si>
    <t>Strong Guy cannot be Spectrum KO'd for remainder of game.</t>
  </si>
  <si>
    <t>For remainder of battle, if Strong Guy can block a Power card attack with an equal value Power card, Strong Guy's Power card hits attacker.</t>
  </si>
  <si>
    <t>Acts as a level 4 Strength attack. May combine with 1 Intellect card for a single attack.</t>
  </si>
  <si>
    <t>Discard 1 Strength Power card usable by Stryker to draw 4 cards from top of the Draw Pile. May keep duplicates.</t>
  </si>
  <si>
    <t>Play with Fighting Power card usable by Stryker. Value of Power card is added to Venture Total for this battle.</t>
  </si>
  <si>
    <t>Play during current battle. Next battle, opponent must reveal any Activator cards in hand and play Activator cards open handed for remainder of battle.</t>
  </si>
  <si>
    <t>Acts as a level 3 Intellect attack. May combine with 1 MultiPower Power card for a single attack.</t>
  </si>
  <si>
    <t>Acts as a level 6 Fighting attack. May combine with 1 Fighting card for a single attack.</t>
  </si>
  <si>
    <t>Stryker is +3 to defense against any attack made with a Power card with the same Power Type as any Power cards on Stryker's Permanent Record for remainder of game.</t>
  </si>
  <si>
    <t>Acts as a level 9 Energy, Fighting, Strength, or Intellect attack. Sunfire may not attack for remainder of battle.</t>
  </si>
  <si>
    <t>Acts as a level 4 Energy or Fighting attack. Attack not affected by Special cards already in play.</t>
  </si>
  <si>
    <t>Sunfire is +2 to defense for remainder of battle.</t>
  </si>
  <si>
    <t>Target Character must discard 1 Placed card. If successful, Opponent must discard 1 card from Hand for each Hit on Sunfire's Permanent Record.</t>
  </si>
  <si>
    <t>Acts as a level 3 Fighting attack. If not successful, Opponent is -1 to Venture.</t>
  </si>
  <si>
    <t>Sort through opponent's Dead Pile. Choose any two cards and put them into opponent's Draw Pile. Reshuffle Draw Pile.</t>
  </si>
  <si>
    <t>Super Skrull may combine Strength Power cards level 1 thru 4 for a single attack. May be blocked as a whole or in parts.</t>
  </si>
  <si>
    <t>Avoid 1 Attack.</t>
  </si>
  <si>
    <t>Super Skrull may switch his entire permanent record with any front line teammate.</t>
  </si>
  <si>
    <t>Opponent's team may not use cards with an Intellect icon for remainder of battle.</t>
  </si>
  <si>
    <t>No cards with a Fighting icon may be played against Superboy for remainder of battle.</t>
  </si>
  <si>
    <t>Acts as a level 3 Fighting attack, each Front Line teammate may make one additional attack.</t>
  </si>
  <si>
    <t>Target character must discard 1 placed card of Superboy's choice.</t>
  </si>
  <si>
    <t>Avoid 1 Energy or Strength attack.</t>
  </si>
  <si>
    <t>Supergirl may not attack or be attacked for remainder of battle.</t>
  </si>
  <si>
    <t>Acts as a level 9 Fighting or Strength attack.</t>
  </si>
  <si>
    <t>No Universe cards may be played against Supergirl for remainder of battle.</t>
  </si>
  <si>
    <t>Play in the current battle. Supergirl's Energy and Fighting skills are increased to 7 in the next battle.</t>
  </si>
  <si>
    <t>Supergirl or teammate may avoid 1 attack of 4 or less.</t>
  </si>
  <si>
    <t>Avoid 1 Energy or Fighting attack.</t>
  </si>
  <si>
    <t>All Superman Special cards are doubled when determining venture total in this battle.</t>
  </si>
  <si>
    <t>Superman's Strength Power cards are +2 for remainder of battle.</t>
  </si>
  <si>
    <t>Play during battle. Taskmaster may exchange this card for any 1 Special card in Dead Pile not playable by Taskmaster and play it immediately.</t>
  </si>
  <si>
    <t>Taskmaster may Place and play Captain America's "Ricochet Shield," "Stars &amp; Stripes," and "Mighty Shield" Special cards for remainder of game.</t>
  </si>
  <si>
    <t>Look at top 8 cards of Draw Pile and choose any 4 cards. Reshuffle Draw Pile. Put four chosen cards on top of Draw Pile.</t>
  </si>
  <si>
    <t>Play during battle. For remainder of battle, any attack made on Taskmaster may be moved to Trained Lackeys. Taskmaster's team may not defend. Trained Lackeys are KO'd with 1 hit.</t>
  </si>
  <si>
    <t>Acts as a level 4 Fighting or Intellect attack. Attack not affected by Special cards already in play.</t>
  </si>
  <si>
    <t>Thing may not attack or be attacked for remainder of battle.</t>
  </si>
  <si>
    <t>Opponent must immediately discard 1 placed Universe card of Thing's choice</t>
  </si>
  <si>
    <t>Thing is -2 to attacks/+2 to defense for remainder of battle.</t>
  </si>
  <si>
    <t>Acts as a level 10 Strength attack</t>
  </si>
  <si>
    <t>Play after Thing takes a hit. Thing is +2 for remainder of battle vs. opponent who just hit him</t>
  </si>
  <si>
    <t>Choose one Thor Special from Draw Pile and place in hand. Cannot be a duplicate. Reshuffle Draw Pile.</t>
  </si>
  <si>
    <t>Thor's Energy skill increases to 8 for remainder of Battle</t>
  </si>
  <si>
    <t>Acts as a level 4 Strength attack, may combine with 1 Energy card for a single attack</t>
  </si>
  <si>
    <t>Remove any cards from Thor's Draw Pile and discard into Dead Pile. Reshuffle Draw Pile.</t>
  </si>
  <si>
    <t>Acts as a level 4 Intellect attack. May combine with a Universe card. Universe bonus added to Venture total for this battle.</t>
  </si>
  <si>
    <t>Target character must discard all placed cards.</t>
  </si>
  <si>
    <t>Play with Fighting Power card attack. If attack succeeds, add +2 to damage.</t>
  </si>
  <si>
    <t>Acts as a level 3 Fighting attack. If attack is defended, Thunderbird may draw 1 card from top of Draw Pile. Discard duplicates.</t>
  </si>
  <si>
    <t>Acts as a level 2 Strength attack. If successful, remove all Strength Power card Hits from Thunderbird and teammate's Permanent Record and Hits from Current Battle.</t>
  </si>
  <si>
    <t>Avoid 1 attack with a Fighting icon. Thunderbird may draw 1 card from the top of the Draw Pile. Discard duplicates.</t>
  </si>
  <si>
    <t>Acts as a level 5 Energy attack. Attack may not be defended with a Special card.</t>
  </si>
  <si>
    <t>Move any 1 Hit from Teammate to Thunderbird. Repeat until Thunderbird is KO'd or all Hits are on Thunderbird. Does not affect Venture Total. May be played from Reserve.</t>
  </si>
  <si>
    <t>All Fighting Power card Hits on Target Character are doubled when determining Cumulative K.O. for remainder of game. Does not count toward Venture Total.</t>
  </si>
  <si>
    <t>Draw 2 cards from top of Thunderbolts' Draw Pile. Put 1 card on bottom of Draw Pile. Put 1 card in Hand. May be duplicate.</t>
  </si>
  <si>
    <t>Play with any Power card usable by Thunderbolts. Thunderbolts may not be attacked by a Power card of equal or lesser value for remainder of battle.</t>
  </si>
  <si>
    <t>Acts as a level 4 Intellect attack. May combine with 1 Fighting card for a single attack.</t>
  </si>
  <si>
    <t>Tiffany may play Power cards usable by Tiffany that have been Placed to any Front Line Teammate for remainder of game.</t>
  </si>
  <si>
    <t>Acts as a level 6 Intellect attack. May be played while Tiffany is in Reserve.</t>
  </si>
  <si>
    <t>For remainder of game, if Opponent draws cards during battle, Tiffany may draw an equal number from Draw Pile. Tiffany must show drawn cards. May not keep duplicates.</t>
  </si>
  <si>
    <t>Tiffany may have an unlimited number of Special cards placed on her until Tiffany is KO'd. Specials may not be duplicates.</t>
  </si>
  <si>
    <t>Acts as a level 3 Fighting attack. Can only be defended by a card with an Energy icon.</t>
  </si>
  <si>
    <t>Acts as a level 4 Energy attack. May be used against Reserve, who may defend. If successful against Reserve, Tiffany may attack Reserve for remainder of game.</t>
  </si>
  <si>
    <t>All Hits with only Intellect icons in the Permanent Record of all Front Line characters are moved to the Permanent Record of one of The Trickster's teammates.</t>
  </si>
  <si>
    <t>Target character must choose 1 card from The Trickster's hand. If card is an attack, Target is Hit. If not, chosen card is discarded to the Power Pack.</t>
  </si>
  <si>
    <t>The Trickster may move 1 Mission Card from the Defeated Missions Pile to the Reserve Missions Pile.</t>
  </si>
  <si>
    <t>Opponent's Fighting Power cards do not count in the venture total for this battle.</t>
  </si>
  <si>
    <t>Draw top card from Draw Pile. If drawn card is an attack, Two-Face may use it. If drawn card is not an attack, discard it to the Dead Pile.</t>
  </si>
  <si>
    <t>On his turn, Two-Face may exchange this card for any 1 card in Dead Pile and play it immediately.</t>
  </si>
  <si>
    <t>Two-Face may make as many Fighting Power card attacks as possible. Opponent may defend.</t>
  </si>
  <si>
    <t>Acts as a level 2 Fighting attack. If successful, attacks made on Target Character may not be moved to any of Target's teammates for remainder of game.</t>
  </si>
  <si>
    <t>Acts as a level 9 Fighting or Intellect attack.</t>
  </si>
  <si>
    <t>Acts as a level 5 Intellect attack. Attack may not be defended with a Special card.</t>
  </si>
  <si>
    <t>Play during battle. During Discard Phase of next battle, Velocity may remove all Hits with a Value of 4 or less from Velocity's Permanent Record.</t>
  </si>
  <si>
    <t>Velocity is +3 to defense against any attack made with a Power card with the same Power Type as any Power cards on Velocity's Permanent Record for remainder of game.</t>
  </si>
  <si>
    <t>Acts as a level 5 Intellect attack. If successful, opponent must discard all Special cards from hand.</t>
  </si>
  <si>
    <t>Opponent must discard 1 Placed card of Velocity's choice. May be played from Reserve.</t>
  </si>
  <si>
    <t>Acts as a level 4 Strength attack. May combine with 1 Energy card for a for a single attack.</t>
  </si>
  <si>
    <t>Opponent must immediately discard 1 placed Universe card of Venom's choice</t>
  </si>
  <si>
    <t>Acts as a level 4 Intellect attack. If successful, opponent must discard 1 card of opponent's choice from hand.</t>
  </si>
  <si>
    <t>Remove up to 2 Hits with a Strength icon from Venom's Permanent Record.</t>
  </si>
  <si>
    <t>Attack made on teammate is now made on Venom, who may defend it.</t>
  </si>
  <si>
    <t>Play when opponent's hero is KO'd - Reserve must skip a battle before entering</t>
  </si>
  <si>
    <t>Acts as level 4 Strength attack, may make 1 additional attack</t>
  </si>
  <si>
    <t>Target opponent may not attack Violator for remainder of battle unless Violator attacks him first.</t>
  </si>
  <si>
    <t>Violator may Place Artifact cards face down for remainder of game.</t>
  </si>
  <si>
    <t>Acts as a level 11 Energy, Fighting, or Intellect attack. Violator's Team may not attack for remainder of battle.</t>
  </si>
  <si>
    <t>Play with 1 action involving a Universe card. Universe card bonus is doubled.</t>
  </si>
  <si>
    <t>Vision cannot be Cumulative KO'd for remainder of game.</t>
  </si>
  <si>
    <t>Avoid 1 attack with a Strength icon. No Strength Power cards may be played against Vision for remainder of battle.</t>
  </si>
  <si>
    <t>Acts as a level 7 Fighting attack. If successful, target hero may not attack for remainder of battle.</t>
  </si>
  <si>
    <t>No Universe cards may be played against Vision for remainder of battle.</t>
  </si>
  <si>
    <t>Opponent must move 1 Mission Card from his Completed Missions Pile to his Reserve Missions Pile.</t>
  </si>
  <si>
    <t>Acts as a level 4 Intellect attack. If successful, Target Character must discard all Placed cards into Dead Pile.</t>
  </si>
  <si>
    <t>War Machine gains a +2 to defense for remainder of battle</t>
  </si>
  <si>
    <t>War Machine may move 1 Mission Card from the Defeated Missions Pile to the Reserve Missions Pile.</t>
  </si>
  <si>
    <t>Teammate may avoid 1 Energy attack of 9 or less.</t>
  </si>
  <si>
    <t>War Machine may have 1 additional card Placed on him until War Machine is KO'd. May be played from Reserve.</t>
  </si>
  <si>
    <t>Acts as a level 3 Intellect attack. May make 1 additional Power Card attack. Neither attack may be defended with a Special Card.</t>
  </si>
  <si>
    <t>White Queen may not attack or be attacked for remainder of battle.</t>
  </si>
  <si>
    <t>Target Hero must discard all Placed cards and move into Reserve for remainder of battle.</t>
  </si>
  <si>
    <t>Acts as a level 4 Strength attack. May be used against Reserve, who may defend. If successful against Reserve, Witchblade may attack Reserve for remainder of game.</t>
  </si>
  <si>
    <t>Acts as a level 11 Fighting attack. Witchblade's teammates may not attack for remainder of battle.</t>
  </si>
  <si>
    <t>Acts as a level 8 Energy attack +1 for each Hit on Witchblade's Permanent Record.</t>
  </si>
  <si>
    <t>If Witchblade's team won Venture Total last battle, add 2 to Venture Total this battle. If Witchblade's team lost Venture Total last battle, add 4 to Venture Total this battle.</t>
  </si>
  <si>
    <t>Acts as a level 3 Fighting attack. May combine with 1 MultiPower Power card for a single attack.</t>
  </si>
  <si>
    <t>Wolverine may use Fighting Power cards level 6 through 8 to avoid any attack made against Wolverine or teammate for remainder of battle.</t>
  </si>
  <si>
    <t>Remove 1 hit from Wolverine's permanent record</t>
  </si>
  <si>
    <t>Wolverine may make 1 attack after opponent has conceded the battle. Opponent may defend.</t>
  </si>
  <si>
    <t>For remainder of battle, Wolverine's Strength and Energy actions are +2. Intellect actions are -2.</t>
  </si>
  <si>
    <t>Attack made on teammate is now made on Wolverine, who may defend it</t>
  </si>
  <si>
    <t>Acts as a level 5 Intellect attack. If successful, Wolverine may sort through Draw Pile, select any Aspect card and play it immediately. Reshuffle Draw Pile.</t>
  </si>
  <si>
    <t>Acts as a level 8 Fighting attack +1 for each hit on Wolverine's permanent record</t>
  </si>
  <si>
    <t>Acts as a level 1 Strength attack, +1 for each card in Wonder Woman's hand. If successful, acts as a level 5 Energy or Intellect Power card.</t>
  </si>
  <si>
    <t>On her turn, Wonder Woman may exchange this card for any 1 card in Dead Pile and play it immediately.</t>
  </si>
  <si>
    <t>Wonder Woman may avoid any numerical attack.</t>
  </si>
  <si>
    <t>Only Wynonna Earp and Target Character may attack, be attacked, or defend this battle.</t>
  </si>
  <si>
    <t>For remainder of game, if Opponent draws cards during battle, Wynonna Earp may draw an equal number from Draw Pile. Wynonna Earp must show drawn cards. May not keep duplicates.</t>
  </si>
  <si>
    <t>Target Character must make as many attacks as possible. Xaos' team may defend.</t>
  </si>
  <si>
    <t>Acts as a level 5 Strength attack. If successful, Opponent must discard all Activator cards from Hand.</t>
  </si>
  <si>
    <t>Acts as a level 4 Energy, Fighting, or Strength attack. May be used against Character in Reserve, who may defend.</t>
  </si>
  <si>
    <t>Acts as a level 5 Energy attack. May make 1 additional Energy attack.</t>
  </si>
  <si>
    <t>Xaos or teammate may avoid 1 attack of 9 or less.</t>
  </si>
  <si>
    <t>Acts as a level 6 Strength attack. If successful opponent -4 to Venture total.</t>
  </si>
  <si>
    <t>Play during battle. Next battle X-Babies may Venture up to 4 Mission cards with no penalty. May not Venture more than 4 Mission cards.</t>
  </si>
  <si>
    <t>Opponent must immediately discard all Special cards in play that affect "the remainder of the battle" or "the remainder of the Game."</t>
  </si>
  <si>
    <t>Opponent may not attack or defend with cards from Battlesite for remainder of battle.</t>
  </si>
  <si>
    <t>Acts as a level 4 Fighting attack against Target Character, or level 8 Any-Power attack against Target Battlesite.</t>
  </si>
  <si>
    <t>Acts as a level 4 Energy, Fighting, Strength, or Intellect attack. May make 1 additional attack.</t>
  </si>
  <si>
    <t>X-Man's Hits to KO is reduced by 5 points and Energy Power cards are +3 for remainder of battle.</t>
  </si>
  <si>
    <t>Avoid 1 attack made with a Power card or remove 1 Power card Hit from X-Man or teammate.</t>
  </si>
  <si>
    <t>Acts as a level 11 Energy, Fighting, or Strength attack. X-Man's team may not attack for remainder of battle.</t>
  </si>
  <si>
    <t>Acts as a level 5 Strength attack. If successful, Target Character may not play Activator cards for remainder of battle.</t>
  </si>
  <si>
    <t>Acts as a level 5 Energy or Fighting attack. May not be defended by a card from a Battlesite.</t>
  </si>
  <si>
    <t>Acts as a level 3 Strength attack. If not successful, Opponent is -1 to Venture.</t>
  </si>
  <si>
    <t>Play on your turn to concede battle. X-Men: Original Team's Mission cards return to pile Ventured from. Opponent's Mission cards advance as normal.</t>
  </si>
  <si>
    <t>Acts as a level 4 Strength attack. If successful, Opponent must discard 1 card of Opponent's choice from Hand.</t>
  </si>
  <si>
    <t>Acts as a level 3 Fighting attack, +1 for each Teammate with a Fighting Rating of 6 or greater.</t>
  </si>
  <si>
    <t>Play during battle. For remainder of game, any Special played by Zealot or Zealot's teammates may not be Negated until "Kherubim" is Negated.</t>
  </si>
  <si>
    <t>Play with any Power Card usable by Zealot. For remainder of game, Zealot does not have to discard duplicates of chosen Power Card's Power Type and Value.</t>
  </si>
  <si>
    <t>Acts as a level 11 Strength, Fighting, or Intellect attack. Zealot's Team may not attack for remainder of battle.</t>
  </si>
  <si>
    <t>Play with any Basic Universe card. Absorbing Man's Power Grid gets Bonus in that Power Type for remainder of game.</t>
  </si>
  <si>
    <t>Discard 1 Power card usable by Absorbing Man to remove all Hits with same icon from Absorbing Man's Permanent Record. May not discard a MultiPower card.</t>
  </si>
  <si>
    <t>Play when opponent's Hero is KO'd. Reserve must skip a battle before entering.</t>
  </si>
  <si>
    <t>Negate the effect of any 1 Special card. This card may be Placed. If Placed, may only negate an "Any Hero/Character" Special.</t>
  </si>
  <si>
    <t>You may look at top 3 cards in opponent's Draw Pile.</t>
  </si>
  <si>
    <t>Parademons swoop in and make a level 4 Fighting attack! Any character may make 1 additional attack.</t>
  </si>
  <si>
    <t>Play during battle. Opponent cannot use Activator cards for remainder of game or until this Special has been attacked with 4 Activator card attacks. This Special may not be negated.</t>
  </si>
  <si>
    <t>Avoid 1 attack. Counts as a duplicate of all "Any Hero/Character" AG Special Cards.</t>
  </si>
  <si>
    <t>Play on your turn to concede battle. All Mission cards Ventured this battle return to piles they were Ventured from. This card may be placed.</t>
  </si>
  <si>
    <t>The Guardian gives warning. Any character may avoid 1 attack.</t>
  </si>
  <si>
    <t>Attack made on Front Line Character is now made on any other Front Line character.</t>
  </si>
  <si>
    <t>Acts as a level 7 Strength attack. Counts as a duplicate of all "Any Hero/Character" AR Special Cards.</t>
  </si>
  <si>
    <t>Play to concede battle. All Mission cards Ventured this battle return to piles Ventured from. May be Placed. Counts as a duplicate of all "Any Hero/Character" EN Specials.</t>
  </si>
  <si>
    <t>Acts as a level 4 Fighting attack. May make 1 additional attack. Counts as a duplicate of all "Any Hero/Character" AA Special Cards.</t>
  </si>
  <si>
    <t>Any Front Line Character may make 1 attack after opponent has conceded the battle. Opponent may defend.</t>
  </si>
  <si>
    <t>Symbiotic Bonding! Remove 1 hit from the Permanent Record of any hero.</t>
  </si>
  <si>
    <t>Symbiotic bonding! Remove 1 hit from the Permanent Record of any hero.</t>
  </si>
  <si>
    <t>Green Goblin swoops in and makes a level 4 Fighting attack! Any hero may make 1 additional attack.</t>
  </si>
  <si>
    <t>Sauron swoops in and makes a level 4 Fighting attack! Any hero may make 1 additional attack</t>
  </si>
  <si>
    <t>Abomination rampages! Acts as a level 7 Strength attack</t>
  </si>
  <si>
    <t>Doc Samson rampages! Acts as a level 7 Strength attack.</t>
  </si>
  <si>
    <t>Loki's Evil Magic! Opponent -3 to venture total for this battle</t>
  </si>
  <si>
    <t>Mephisto's Evil Magic! Opponent -3 to venture total for this battle.</t>
  </si>
  <si>
    <t>Archangel gives warning. Any hero may avoid 1 attack</t>
  </si>
  <si>
    <t>Guardian gives warning. Any hero may avoid 1 attack.</t>
  </si>
  <si>
    <t>Spurned by the Black Cat! Any 1 of opponent's heroes is -2 to defense for remainder of battle</t>
  </si>
  <si>
    <t>Spurned by Typhoid Mary! Any 1 of opponent's heroes is -2 to defense for remainder of battle.</t>
  </si>
  <si>
    <t>Exchange this card for any 1 card in Dead Pile.</t>
  </si>
  <si>
    <t>Asteroid "M"</t>
  </si>
  <si>
    <t>Sanctum Sanctorum</t>
  </si>
  <si>
    <t>Backlash Future</t>
  </si>
  <si>
    <t>Batman Avenger</t>
  </si>
  <si>
    <t>Batman Detective</t>
  </si>
  <si>
    <t>Catwoman Whiplash</t>
  </si>
  <si>
    <t>Two-Face Crimeboss</t>
  </si>
  <si>
    <t>Hulk: Mr. Fix-It</t>
  </si>
  <si>
    <t>Iceman: The Ice-Man</t>
  </si>
  <si>
    <t>She Hulk</t>
  </si>
  <si>
    <t>Wolverine, Golden Age</t>
  </si>
  <si>
    <t>Ra's Al Ghul Sword Master</t>
  </si>
  <si>
    <t>Dark Beast</t>
  </si>
  <si>
    <t>Havok: Mutant X</t>
  </si>
  <si>
    <t>Inherent Ability</t>
  </si>
  <si>
    <t xml:space="preserve"> May play any Backlash Special Cards. </t>
  </si>
  <si>
    <t xml:space="preserve"> Teammates' Training card bonues (BONUSES) are an additionl (ADDITIONAL) +1. </t>
  </si>
  <si>
    <t xml:space="preserve"> May play any "Sentinels" Special cards. Attacks made with Intellect Power cards may not be moved or shifted from Target Character. </t>
  </si>
  <si>
    <t xml:space="preserve"> Power cards are +1 when used for defense. </t>
  </si>
  <si>
    <t xml:space="preserve"> May play any Hellfire Club Special Cards. </t>
  </si>
  <si>
    <t xml:space="preserve"> May not be Spectrum KO'd with Strength Power cards. </t>
  </si>
  <si>
    <t xml:space="preserve"> May have duplicate "Brood Spawn" Specials. </t>
  </si>
  <si>
    <t xml:space="preserve"> Team +5 to Venture Total when KO'd. </t>
  </si>
  <si>
    <t xml:space="preserve"> Catwoman's Fighting Power cards are +1 vs. any Character with a Hero code. </t>
  </si>
  <si>
    <t xml:space="preserve"> May not be Cumulative KO'd with Strength Power cards. </t>
  </si>
  <si>
    <t xml:space="preserve"> Attacks made with Strength Power cards may not be moved or shifted from Target Character. </t>
  </si>
  <si>
    <t xml:space="preserve"> Comm. Gordon &amp; G.C.P.D. are +2 to Venture Total each battle. </t>
  </si>
  <si>
    <t xml:space="preserve"> Crux may avoid any attack with a level 1 Intellect Power card. </t>
  </si>
  <si>
    <t xml:space="preserve"> May play any Inhumans Special Cards. </t>
  </si>
  <si>
    <t xml:space="preserve"> May attack the Reserve with Strength Power cards. </t>
  </si>
  <si>
    <t xml:space="preserve"> May play "Fearless Leader" from Reserve. </t>
  </si>
  <si>
    <t xml:space="preserve"> May not be Spectrum KO'd with MultiPower Power cards. </t>
  </si>
  <si>
    <t xml:space="preserve"> May play any "Shi'Ar" Special cards. May defend Front Line with Power cards from Reserve. </t>
  </si>
  <si>
    <t xml:space="preserve"> May play "Luther Manning" from Reserve. </t>
  </si>
  <si>
    <t xml:space="preserve"> Energy Power cards are +2 when used for defense. </t>
  </si>
  <si>
    <t xml:space="preserve"> May play any "Reavers" Special cards. </t>
  </si>
  <si>
    <t xml:space="preserve"> Doppelganger may play any Spider-Man Specials. </t>
  </si>
  <si>
    <t xml:space="preserve"> May play any Spider-Man Specials. </t>
  </si>
  <si>
    <t xml:space="preserve"> May not be Spectrum KO'd with Fighting Power cards. </t>
  </si>
  <si>
    <t xml:space="preserve"> May have duplicate "Charge Object" Specials. </t>
  </si>
  <si>
    <t xml:space="preserve"> May only be Spectrum KO'd by four Power Types. </t>
  </si>
  <si>
    <t xml:space="preserve"> May play "Dynamite Delivery" from Reserve. </t>
  </si>
  <si>
    <t xml:space="preserve"> Strength Power cards are +1 when used to attack. </t>
  </si>
  <si>
    <t xml:space="preserve"> May not be Cumulative KO'd with Energy Power cards. </t>
  </si>
  <si>
    <t xml:space="preserve"> May have duplicate "Snow Blind" Specials. </t>
  </si>
  <si>
    <t xml:space="preserve"> +1 to Venture Total for each Hit in Iceman: The Ice-Man's Hits to Current Battle. </t>
  </si>
  <si>
    <t xml:space="preserve"> Team is +2 to Venture Total per battle. </t>
  </si>
  <si>
    <t xml:space="preserve"> May play "Telepathic Unity" from Reserve. </t>
  </si>
  <si>
    <t xml:space="preserve"> May have duplicate "Blinding Flare" Specials. </t>
  </si>
  <si>
    <t xml:space="preserve"> Opponent's team is -2 to Venture Total per battle. </t>
  </si>
  <si>
    <t xml:space="preserve"> Fighting Power cards are +2 when used for defense. </t>
  </si>
  <si>
    <t xml:space="preserve"> MultiPower Power cards are +1 when used to attack. </t>
  </si>
  <si>
    <t xml:space="preserve"> May only be Cumulative KO'd by 30 or more points. </t>
  </si>
  <si>
    <t xml:space="preserve"> May not be Spectrum KO'd with Intellect Power cards. </t>
  </si>
  <si>
    <t xml:space="preserve"> May not be Spectrum KO'd with Energy Power cards. </t>
  </si>
  <si>
    <t xml:space="preserve"> Fighting Power cards are +1 when used to attack. </t>
  </si>
  <si>
    <t xml:space="preserve"> May not be attacked by any card from a Location. </t>
  </si>
  <si>
    <t xml:space="preserve"> May not be Cumulative KO'd with Fighting Power cards. </t>
  </si>
  <si>
    <t xml:space="preserve"> Basic Universe cards are an additional +1 when used by Ra's Al Ghul. </t>
  </si>
  <si>
    <t xml:space="preserve"> May not be Spectrum KO'd with Special cards. </t>
  </si>
  <si>
    <t xml:space="preserve"> May not be Cumulative KO'd with Special cards. </t>
  </si>
  <si>
    <t xml:space="preserve"> Opponent's team -5 to Venture Total when KO'd. </t>
  </si>
  <si>
    <t xml:space="preserve"> May attack the Reserve with Intellect or Strength Power cards. </t>
  </si>
  <si>
    <t xml:space="preserve"> Strength Power cards are +2 when attacking any Character with an Energy Power card Hit in their Permanent Record. </t>
  </si>
  <si>
    <t xml:space="preserve"> May have duplicate "Public Defender" Specials. </t>
  </si>
  <si>
    <t xml:space="preserve"> May play Fighting Teamwork cards from Reserve. </t>
  </si>
  <si>
    <t xml:space="preserve"> Energy Power cards are +1 when used to attack. </t>
  </si>
  <si>
    <t xml:space="preserve"> Intellect Power cards are +2 when used for defense. </t>
  </si>
  <si>
    <t xml:space="preserve"> May play "Pile It On" from Reserve. </t>
  </si>
  <si>
    <t xml:space="preserve"> Two-Face may play "Flip of the Coin" from Reserve. </t>
  </si>
  <si>
    <t xml:space="preserve"> Attacks made with Fighting Power cards may not be moved or shifted from Target Character. </t>
  </si>
  <si>
    <t xml:space="preserve"> May play "Android Endurance" from Reserve. </t>
  </si>
  <si>
    <t xml:space="preserve"> May play any Wolverine Special Cards. </t>
  </si>
  <si>
    <t xml:space="preserve"> May play "Molecular Mimic" from Reserve. </t>
  </si>
  <si>
    <t xml:space="preserve"> May have duplicate "Allies From The Deep" Specials. </t>
  </si>
  <si>
    <t xml:space="preserve"> Counts as 18 Points for Tournament Deckbuilding. </t>
  </si>
  <si>
    <t xml:space="preserve"> May Place and play any Hero Intellect Ally cards. </t>
  </si>
  <si>
    <t xml:space="preserve"> Intellect Power cards are +3 when used for defense. </t>
  </si>
  <si>
    <t xml:space="preserve"> May play "Speed of Mercury" from Reserve. </t>
  </si>
  <si>
    <t xml:space="preserve"> Energy Power Grid Rating is 8 for defense. </t>
  </si>
  <si>
    <t xml:space="preserve"> Reserve may defend Dazzler with Power Cards, without Universe. </t>
  </si>
  <si>
    <t xml:space="preserve"> May have 2 Special cards Placed. May not be duplicates. </t>
  </si>
  <si>
    <t xml:space="preserve"> May have 2 Universe cards Placed. May not be duplicates. </t>
  </si>
  <si>
    <t xml:space="preserve"> May Place and play any Fighting Basic Universe card. </t>
  </si>
  <si>
    <t xml:space="preserve"> May play "Reap the Whirlwind" from Reserve. </t>
  </si>
  <si>
    <t xml:space="preserve"> Team Basic Universe card bonuses are an additional +1. </t>
  </si>
  <si>
    <t xml:space="preserve"> Attacks made with Energy Power cards may not be moved or shifted from Target Character. </t>
  </si>
  <si>
    <t xml:space="preserve"> May attack the Reserve with Energy Power cards. </t>
  </si>
  <si>
    <t xml:space="preserve"> Intellect Power cards are +1 when used to attack. </t>
  </si>
  <si>
    <t xml:space="preserve"> May not be Spectrum or Cumulative KO'd with Universe: Teamwork cards.</t>
  </si>
  <si>
    <t xml:space="preserve"> Must have a MultiPower card Hit to be KO'd. </t>
  </si>
  <si>
    <t xml:space="preserve"> +1 to all attacks vs. Characters with Energy Power Grid 7 or 8. </t>
  </si>
  <si>
    <t xml:space="preserve"> Basic Universe card bonuses are an additional +2. </t>
  </si>
  <si>
    <t xml:space="preserve"> MultiPower Power cards are +2 when used for defense. </t>
  </si>
  <si>
    <t xml:space="preserve"> Counts as 17-Points for Tournament Deckbuilding. </t>
  </si>
  <si>
    <t xml:space="preserve"> +1 to all attacks vs. Characters with Fighting Power Grid 7 or 8. </t>
  </si>
  <si>
    <t xml:space="preserve"> Strength Power cards are +2 when used for defense. </t>
  </si>
  <si>
    <t xml:space="preserve"> May play Teamwork cards from Reserve. </t>
  </si>
  <si>
    <t xml:space="preserve"> Opponent is -3 to Venture Total when Landslide's teammate is KO'd. </t>
  </si>
  <si>
    <t xml:space="preserve"> Power cards are +2 for defense if "Twisted Mentality" is in play. </t>
  </si>
  <si>
    <t xml:space="preserve"> May play "Slugfest" from Reserve. </t>
  </si>
  <si>
    <t xml:space="preserve"> Counts as 23 Points for Tournament Deckbuilding. May not use Intellect Power Cards for Defense. </t>
  </si>
  <si>
    <t xml:space="preserve"> May have 1 Duplicate "Bone Snap" Special card. </t>
  </si>
  <si>
    <t xml:space="preserve"> Teammates(') Training card bonus' (BONUSES) are an additional +1. </t>
  </si>
  <si>
    <t xml:space="preserve"> Power cards are +2 for defense if "Social Outcast" is in play. </t>
  </si>
  <si>
    <t xml:space="preserve"> May make one or both follow up attacks to any Universe: Teamwork card. </t>
  </si>
  <si>
    <t xml:space="preserve"> Draw 2 Cards from Draw Pile when KO'd. Keep Duplicates. </t>
  </si>
  <si>
    <t xml:space="preserve"> May follow up any teammate's Teamwork card attack with a Level 1 Intellect Power card. </t>
  </si>
  <si>
    <t xml:space="preserve"> Characters with Hero code -1 to attack Parallax in 1st battle. </t>
  </si>
  <si>
    <t xml:space="preserve"> When KO'd, Phoenix may continue to fight and is not discarded until end of battle. </t>
  </si>
  <si>
    <t xml:space="preserve"> May attack with Energy Power cards while in Reserve. </t>
  </si>
  <si>
    <t xml:space="preserve"> May play "Emotion Box" from Reserve. </t>
  </si>
  <si>
    <t xml:space="preserve"> May play "Alicia Masters" from Reserve. </t>
  </si>
  <si>
    <t xml:space="preserve"> +1 to all attacks vs. Characters with Intellect Power Grid 7 or 8. </t>
  </si>
  <si>
    <t xml:space="preserve"> May not be Cumulative KO'd with Intellect Power cards. </t>
  </si>
  <si>
    <t xml:space="preserve"> Intellect Power Grid Rating is 8 for defense. </t>
  </si>
  <si>
    <t xml:space="preserve"> If in Reserve, may move to Front Line during same battle teammate is KO'd. </t>
  </si>
  <si>
    <t xml:space="preserve"> +1 to attack if opponent has 4, 5, or 6 Mission cards in Completed Pile. </t>
  </si>
  <si>
    <t xml:space="preserve"> May play Tactic cards from Reserve. </t>
  </si>
  <si>
    <t xml:space="preserve"> May have duplicate "Ghostly Phase" Specials. </t>
  </si>
  <si>
    <t xml:space="preserve"> May play "Elixir Vitae" from Reserve. </t>
  </si>
  <si>
    <t xml:space="preserve"> Attacks made with Power cards may not be defended using Activator cards. </t>
  </si>
  <si>
    <t xml:space="preserve"> May have 2 Power cards placed. May not be duplicates. </t>
  </si>
  <si>
    <t xml:space="preserve"> May play "Solar Flare" from Reserve. </t>
  </si>
  <si>
    <t xml:space="preserve"> May play any "Captain America" Special cards. </t>
  </si>
  <si>
    <t xml:space="preserve"> May use Intellect Power cards to avoid any Fighting attack. </t>
  </si>
  <si>
    <t xml:space="preserve"> Fighting Power Grid Rating is 8 for Defense. </t>
  </si>
  <si>
    <t xml:space="preserve"> May attack with Power cards while in Reserve. </t>
  </si>
  <si>
    <t xml:space="preserve"> Draw 1 card when Xaos' teammate is KO'd. </t>
  </si>
  <si>
    <t xml:space="preserve"> May not be Spectrum or Cumulative KO'd with Power cards </t>
  </si>
  <si>
    <t xml:space="preserve"> May play any "Professor X" One-Per-Deck Special cards. </t>
  </si>
  <si>
    <t xml:space="preserve"> Batman's MultiPower cards are +1 vs. any Character with a Villain code. </t>
  </si>
  <si>
    <t xml:space="preserve"> Batman may play Comm. Gordon &amp; G.C.P.D. "Sting Operation" Special. </t>
  </si>
  <si>
    <t xml:space="preserve"> May play any Beast Specials. </t>
  </si>
  <si>
    <t xml:space="preserve"> Dark Beast may play any Beast Specials. </t>
  </si>
  <si>
    <t xml:space="preserve"> May play any "Thor" Special cards. </t>
  </si>
  <si>
    <t xml:space="preserve"> May play any Special cards. </t>
  </si>
  <si>
    <t xml:space="preserve"> May play any "Morlocks" Special cards. May play "Caliban" from Reserve. </t>
  </si>
  <si>
    <t xml:space="preserve"> Team +3 to Venture Total when a teammate is KO'd. </t>
  </si>
  <si>
    <t xml:space="preserve"> +1 to all attacks vs. Characters with Strength Power Grid 7 or 8. </t>
  </si>
  <si>
    <t xml:space="preserve"> May have duplicate "Radar Warning" Special cards. </t>
  </si>
  <si>
    <t xml:space="preserve"> Psylocke's Basic Universe cards count toward Damage and Venture Total. </t>
  </si>
  <si>
    <t xml:space="preserve"> May play any "Morlocks" non-One-Per-Deck Special cards. </t>
  </si>
  <si>
    <t xml:space="preserve"> May play any Non-One-Per-Deck Wolverine, Sabretooth, or Maverick Special Cards. </t>
  </si>
  <si>
    <t xml:space="preserve"> May play any Voodoo Special Cards. </t>
  </si>
  <si>
    <t>EM</t>
  </si>
  <si>
    <t>MO</t>
  </si>
  <si>
    <t>LY</t>
  </si>
  <si>
    <t>DY</t>
  </si>
  <si>
    <t>JH</t>
  </si>
  <si>
    <t>KN</t>
  </si>
  <si>
    <t>JJ</t>
  </si>
  <si>
    <t>KH</t>
  </si>
  <si>
    <t>JZ</t>
  </si>
  <si>
    <t>HK</t>
  </si>
  <si>
    <t>AE</t>
  </si>
  <si>
    <t>HX</t>
  </si>
  <si>
    <t>LC</t>
  </si>
  <si>
    <t>JF</t>
  </si>
  <si>
    <t>AD</t>
  </si>
  <si>
    <t>LB</t>
  </si>
  <si>
    <t>FE</t>
  </si>
  <si>
    <t>AR</t>
  </si>
  <si>
    <t>FD</t>
  </si>
  <si>
    <t>AG</t>
  </si>
  <si>
    <t>KD</t>
  </si>
  <si>
    <t>EJ</t>
  </si>
  <si>
    <t>HR</t>
  </si>
  <si>
    <t>CK</t>
  </si>
  <si>
    <t>FB</t>
  </si>
  <si>
    <t>MA</t>
  </si>
  <si>
    <t>HO</t>
  </si>
  <si>
    <t>BC</t>
  </si>
  <si>
    <t>ZZ</t>
  </si>
  <si>
    <t>AJ</t>
  </si>
  <si>
    <t>DB</t>
  </si>
  <si>
    <t>BW</t>
  </si>
  <si>
    <t>AA</t>
  </si>
  <si>
    <t>OD</t>
  </si>
  <si>
    <t>EN</t>
  </si>
  <si>
    <t>AC</t>
  </si>
  <si>
    <t>BE</t>
  </si>
  <si>
    <t>BQ</t>
  </si>
  <si>
    <t>AL</t>
  </si>
  <si>
    <t>AF</t>
  </si>
  <si>
    <t>BY</t>
  </si>
  <si>
    <t>DF</t>
  </si>
  <si>
    <t>AM</t>
  </si>
  <si>
    <t>AY</t>
  </si>
  <si>
    <t>BD</t>
  </si>
  <si>
    <t>AS</t>
  </si>
  <si>
    <t>HA</t>
  </si>
  <si>
    <t>EB</t>
  </si>
  <si>
    <t>JC</t>
  </si>
  <si>
    <t>CH</t>
  </si>
  <si>
    <t>CS</t>
  </si>
  <si>
    <t>DU</t>
  </si>
  <si>
    <t>LT</t>
  </si>
  <si>
    <t>MM</t>
  </si>
  <si>
    <t>LQ</t>
  </si>
  <si>
    <t>DG</t>
  </si>
  <si>
    <t>CI</t>
  </si>
  <si>
    <t>DD</t>
  </si>
  <si>
    <t>DV</t>
  </si>
  <si>
    <t>BR</t>
  </si>
  <si>
    <t>DS</t>
  </si>
  <si>
    <t>AX</t>
  </si>
  <si>
    <t>JO</t>
  </si>
  <si>
    <t>AQ</t>
  </si>
  <si>
    <t>DO</t>
  </si>
  <si>
    <t>JY</t>
  </si>
  <si>
    <t>AB</t>
  </si>
  <si>
    <t>HL</t>
  </si>
  <si>
    <t>DM</t>
  </si>
  <si>
    <t>BA</t>
  </si>
  <si>
    <t>CD</t>
  </si>
  <si>
    <t>HC</t>
  </si>
  <si>
    <t>AO</t>
  </si>
  <si>
    <t>HB</t>
  </si>
  <si>
    <t>HD</t>
  </si>
  <si>
    <t>AI</t>
  </si>
  <si>
    <t>CB</t>
  </si>
  <si>
    <t>CM</t>
  </si>
  <si>
    <t>KM</t>
  </si>
  <si>
    <t>LR</t>
  </si>
  <si>
    <t>DQ</t>
  </si>
  <si>
    <t>CQ</t>
  </si>
  <si>
    <t>EL</t>
  </si>
  <si>
    <t>AN</t>
  </si>
  <si>
    <t>CW</t>
  </si>
  <si>
    <t>CE</t>
  </si>
  <si>
    <t>HE</t>
  </si>
  <si>
    <t>CU</t>
  </si>
  <si>
    <t>HH</t>
  </si>
  <si>
    <t>JB</t>
  </si>
  <si>
    <t>AH</t>
  </si>
  <si>
    <t>JG</t>
  </si>
  <si>
    <t>HT</t>
  </si>
  <si>
    <t>CC</t>
  </si>
  <si>
    <t>AV</t>
  </si>
  <si>
    <t>DR</t>
  </si>
  <si>
    <t>MB</t>
  </si>
  <si>
    <t>MI</t>
  </si>
  <si>
    <t>CN</t>
  </si>
  <si>
    <t>BF</t>
  </si>
  <si>
    <t>JR</t>
  </si>
  <si>
    <t>JX</t>
  </si>
  <si>
    <t>KB</t>
  </si>
  <si>
    <t>AW</t>
  </si>
  <si>
    <t>AT</t>
  </si>
  <si>
    <t>GB</t>
  </si>
  <si>
    <t>JD</t>
  </si>
  <si>
    <t>KL</t>
  </si>
  <si>
    <t>NP</t>
  </si>
  <si>
    <t>NG</t>
  </si>
  <si>
    <t>FL</t>
  </si>
  <si>
    <t>JE</t>
  </si>
  <si>
    <t>AP</t>
  </si>
  <si>
    <t>KK</t>
  </si>
  <si>
    <t>DJ</t>
  </si>
  <si>
    <t>BT</t>
  </si>
  <si>
    <t>BU</t>
  </si>
  <si>
    <t>NI</t>
  </si>
  <si>
    <t>BS</t>
  </si>
  <si>
    <t>NO</t>
  </si>
  <si>
    <t>FM</t>
  </si>
  <si>
    <t>HU</t>
  </si>
  <si>
    <t>BI</t>
  </si>
  <si>
    <t>ET</t>
  </si>
  <si>
    <t>OC</t>
  </si>
  <si>
    <t>HI</t>
  </si>
  <si>
    <t>DE</t>
  </si>
  <si>
    <t>GJ</t>
  </si>
  <si>
    <t>BL</t>
  </si>
  <si>
    <t>NU</t>
  </si>
  <si>
    <t>CZ</t>
  </si>
  <si>
    <t>NF</t>
  </si>
  <si>
    <t>LZ</t>
  </si>
  <si>
    <t>AU</t>
  </si>
  <si>
    <t>BO</t>
  </si>
  <si>
    <t>BK</t>
  </si>
  <si>
    <t>DN</t>
  </si>
  <si>
    <t>LW</t>
  </si>
  <si>
    <t>HY</t>
  </si>
  <si>
    <t>MS</t>
  </si>
  <si>
    <t>MT</t>
  </si>
  <si>
    <t>AK</t>
  </si>
  <si>
    <t>BM</t>
  </si>
  <si>
    <t>NJ</t>
  </si>
  <si>
    <t>JW</t>
  </si>
  <si>
    <t>EC</t>
  </si>
  <si>
    <t>BZ</t>
  </si>
  <si>
    <t>HG</t>
  </si>
  <si>
    <t>JI</t>
  </si>
  <si>
    <t>GD</t>
  </si>
  <si>
    <t>CY</t>
  </si>
  <si>
    <t>DA</t>
  </si>
  <si>
    <t>BV</t>
  </si>
  <si>
    <t>GL</t>
  </si>
  <si>
    <t>DK</t>
  </si>
  <si>
    <t>KT</t>
  </si>
  <si>
    <t>KO</t>
  </si>
  <si>
    <t>IC</t>
  </si>
  <si>
    <t>BP</t>
  </si>
  <si>
    <t>MQ</t>
  </si>
  <si>
    <t>MR</t>
  </si>
  <si>
    <t>JS</t>
  </si>
  <si>
    <t>JA</t>
  </si>
  <si>
    <t>IF</t>
  </si>
  <si>
    <t>GA</t>
  </si>
  <si>
    <t>KA</t>
  </si>
  <si>
    <t>BJ</t>
  </si>
  <si>
    <t>HN</t>
  </si>
  <si>
    <t>CF</t>
  </si>
  <si>
    <t>FC</t>
  </si>
  <si>
    <t>NS</t>
  </si>
  <si>
    <t>NY</t>
  </si>
  <si>
    <t>IE</t>
  </si>
  <si>
    <t>EI</t>
  </si>
  <si>
    <t>ID</t>
  </si>
  <si>
    <t>LI</t>
  </si>
  <si>
    <t>IB</t>
  </si>
  <si>
    <t>NL</t>
  </si>
  <si>
    <t>EX</t>
  </si>
  <si>
    <t>KC</t>
  </si>
  <si>
    <t>LO</t>
  </si>
  <si>
    <t>MD</t>
  </si>
  <si>
    <t>LG</t>
  </si>
  <si>
    <t>KQ</t>
  </si>
  <si>
    <t>FI</t>
  </si>
  <si>
    <t>EF</t>
  </si>
  <si>
    <t>DH</t>
  </si>
  <si>
    <t>EZ</t>
  </si>
  <si>
    <t>HQ</t>
  </si>
  <si>
    <t>DI</t>
  </si>
  <si>
    <t>EO</t>
  </si>
  <si>
    <t>EQ</t>
  </si>
  <si>
    <t>JP</t>
  </si>
  <si>
    <t>GF</t>
  </si>
  <si>
    <t>GG</t>
  </si>
  <si>
    <t>HJ</t>
  </si>
  <si>
    <t>EP</t>
  </si>
  <si>
    <t>LF</t>
  </si>
  <si>
    <t>LE</t>
  </si>
  <si>
    <t>CO</t>
  </si>
  <si>
    <t>KG</t>
  </si>
  <si>
    <t>KS</t>
  </si>
  <si>
    <t>MK</t>
  </si>
  <si>
    <t>JU</t>
  </si>
  <si>
    <t>CR</t>
  </si>
  <si>
    <t>JV</t>
  </si>
  <si>
    <t>LP</t>
  </si>
  <si>
    <t>NN</t>
  </si>
  <si>
    <t>NV</t>
  </si>
  <si>
    <t>KF</t>
  </si>
  <si>
    <t>IG</t>
  </si>
  <si>
    <t>ER</t>
  </si>
  <si>
    <t>B4</t>
  </si>
  <si>
    <t>C2</t>
  </si>
  <si>
    <t>C1</t>
  </si>
  <si>
    <t>B6</t>
  </si>
  <si>
    <t>A6</t>
  </si>
  <si>
    <t>A3</t>
  </si>
  <si>
    <t>A2</t>
  </si>
  <si>
    <t>A9</t>
  </si>
  <si>
    <t>B9</t>
  </si>
  <si>
    <t>B1</t>
  </si>
  <si>
    <t>B3</t>
  </si>
  <si>
    <t>A1</t>
  </si>
  <si>
    <t>B2</t>
  </si>
  <si>
    <t>B5</t>
  </si>
  <si>
    <t>A7</t>
  </si>
  <si>
    <t>A5</t>
  </si>
  <si>
    <t>B7</t>
  </si>
  <si>
    <t>A4</t>
  </si>
  <si>
    <t>A8</t>
  </si>
  <si>
    <t>B8</t>
  </si>
  <si>
    <t>CJ</t>
  </si>
  <si>
    <t>HM</t>
  </si>
  <si>
    <t>OA</t>
  </si>
  <si>
    <t>DZ</t>
  </si>
  <si>
    <t>ME</t>
  </si>
  <si>
    <t>EK</t>
  </si>
  <si>
    <t>LV</t>
  </si>
  <si>
    <t>CT</t>
  </si>
  <si>
    <t>LM</t>
  </si>
  <si>
    <t>EG</t>
  </si>
  <si>
    <t>LK</t>
  </si>
  <si>
    <t>LN</t>
  </si>
  <si>
    <t>NK</t>
  </si>
  <si>
    <t>CG</t>
  </si>
  <si>
    <t>AZ</t>
  </si>
  <si>
    <t>BG</t>
  </si>
  <si>
    <t>GI</t>
  </si>
  <si>
    <t>NZ</t>
  </si>
  <si>
    <t>NT</t>
  </si>
  <si>
    <t>NM</t>
  </si>
  <si>
    <t>ES</t>
  </si>
  <si>
    <t>FA</t>
  </si>
  <si>
    <t>CX</t>
  </si>
  <si>
    <t>CP</t>
  </si>
  <si>
    <t>ED</t>
  </si>
  <si>
    <t>LJ</t>
  </si>
  <si>
    <t>JT</t>
  </si>
  <si>
    <t>DX</t>
  </si>
  <si>
    <t>DW</t>
  </si>
  <si>
    <t>HP</t>
  </si>
  <si>
    <t>HS</t>
  </si>
  <si>
    <t>DL</t>
  </si>
  <si>
    <t>NR</t>
  </si>
  <si>
    <t>NH</t>
  </si>
  <si>
    <t>CA</t>
  </si>
  <si>
    <t>LA</t>
  </si>
  <si>
    <t>GC</t>
  </si>
  <si>
    <t>GE</t>
  </si>
  <si>
    <t>EA</t>
  </si>
  <si>
    <t>JK</t>
  </si>
  <si>
    <t>JL</t>
  </si>
  <si>
    <t>EU</t>
  </si>
  <si>
    <t>FN</t>
  </si>
  <si>
    <t>GK</t>
  </si>
  <si>
    <t>GH</t>
  </si>
  <si>
    <t>KI</t>
  </si>
  <si>
    <t>EV</t>
  </si>
  <si>
    <t>BB</t>
  </si>
  <si>
    <t>JQ</t>
  </si>
  <si>
    <t>LS</t>
  </si>
  <si>
    <t>EH</t>
  </si>
  <si>
    <t>NW</t>
  </si>
  <si>
    <t>HZ</t>
  </si>
  <si>
    <t>KR</t>
  </si>
  <si>
    <t>EE</t>
  </si>
  <si>
    <t>MU</t>
  </si>
  <si>
    <t>MV</t>
  </si>
  <si>
    <t>EW</t>
  </si>
  <si>
    <t>LU</t>
  </si>
  <si>
    <t>ND</t>
  </si>
  <si>
    <t>MF</t>
  </si>
  <si>
    <t>ML</t>
  </si>
  <si>
    <t>KJ</t>
  </si>
  <si>
    <t>BX</t>
  </si>
  <si>
    <t>HV</t>
  </si>
  <si>
    <t>ZY</t>
  </si>
  <si>
    <t>OE</t>
  </si>
  <si>
    <t>MY</t>
  </si>
  <si>
    <t>MX</t>
  </si>
  <si>
    <t>FJ</t>
  </si>
  <si>
    <t>FO</t>
  </si>
  <si>
    <t>FG</t>
  </si>
  <si>
    <t>HW</t>
  </si>
  <si>
    <t>EY</t>
  </si>
  <si>
    <t>FK</t>
  </si>
  <si>
    <t>FH</t>
  </si>
  <si>
    <t>NQ</t>
  </si>
  <si>
    <t>KE</t>
  </si>
  <si>
    <t>KP</t>
  </si>
  <si>
    <t>MG</t>
  </si>
  <si>
    <t>LX</t>
  </si>
  <si>
    <t>JM</t>
  </si>
  <si>
    <t>MZ</t>
  </si>
  <si>
    <t>MJ</t>
  </si>
  <si>
    <t>IA</t>
  </si>
  <si>
    <t>NB</t>
  </si>
  <si>
    <t>NC</t>
  </si>
  <si>
    <t>OB</t>
  </si>
  <si>
    <t>JN</t>
  </si>
  <si>
    <t>LH</t>
  </si>
  <si>
    <t>LD</t>
  </si>
  <si>
    <t>FF</t>
  </si>
  <si>
    <t>CV</t>
  </si>
  <si>
    <t>Acts as a level 5 Energy or Intellect attack. May not be defended by a card from a Battlesite.</t>
  </si>
  <si>
    <t>Play during battle. Grunge may defend any Front Line teammate that also has a "Gen-Active" Special in play for remainder of game.</t>
  </si>
  <si>
    <t>Discard 1 Power card usable by Orion to remove all Hits from Orion's Permanent Record of equal or lesser value.</t>
  </si>
  <si>
    <t>Spider-Man may Place and play Scarlet Spider "Sticky Fingers" and "Scarlet Savior" Special cards for remainder of game.</t>
  </si>
  <si>
    <t>Attack made on teammate is now made on Thor, who may defend it</t>
  </si>
  <si>
    <t>Target Character may follow up a Universe: Teamwork card with any Power card, regardless of Power Type.</t>
  </si>
  <si>
    <t>NE</t>
  </si>
  <si>
    <t xml:space="preserve"> Age of Apocalypse Team +2 to Venture Total per battle if using "Age of Apocalypse" Mission with at least 1 Event card. </t>
  </si>
  <si>
    <t xml:space="preserve"> For every Value of 2 or less on Character's Power Grid, that Character may not be Spectrum KO'd by that Power Type. </t>
  </si>
  <si>
    <t xml:space="preserve"> During the Discard Phase, Opponent may remove 1 Hit from any Character. </t>
  </si>
  <si>
    <t xml:space="preserve"> Avengers Mansion Team may use Tactic Doubleshot cards, with normal contribution, to avoid any attack. </t>
  </si>
  <si>
    <t xml:space="preserve"> Big Apple Team begins game with 6 Mission cards in Reserve Missions Pile and 1 Mission card in Defeated Missions Pile. </t>
  </si>
  <si>
    <t xml:space="preserve"> Blue Area Team's Energy Power Cards are -2 to Blue Area Team's Venture Total when they Hit. </t>
  </si>
  <si>
    <t xml:space="preserve"> During discard phase, after discarding 1 or more duplicate or unusable cards, sort through Power Pack and draw any 1 card. May not be duplicate. </t>
  </si>
  <si>
    <t xml:space="preserve"> Coda Island Team's Intellect Power cards are +1 to attack. </t>
  </si>
  <si>
    <t xml:space="preserve"> The Concrete Jungle Team's Universe: Training cards are an additional +1 to attack, +2 to defense. </t>
  </si>
  <si>
    <t xml:space="preserve"> Daily Bugle Team may not play any MultiPower Power cards. </t>
  </si>
  <si>
    <t xml:space="preserve"> During Discard phase, replace each unusable Power card with 1 card from Draw Pile. Discard Duplicate &amp; Unusable cards. </t>
  </si>
  <si>
    <t xml:space="preserve"> Department H Team's Universe: Teamwork card bonuses are an additional +1. </t>
  </si>
  <si>
    <t xml:space="preserve"> All of Opponent's Universe: Teamwork Card attacks are -1 </t>
  </si>
  <si>
    <t xml:space="preserve"> For each Value of 4 or less on Character's Power Grid, Character's Power cards are +1 to defense, &amp; any attack made on FF Plaza character may be moved to any other character. </t>
  </si>
  <si>
    <t xml:space="preserve"> Gamma Base Team -2 to Venture Total per battle if opponent is using "Annihilation Affair" Mission. </t>
  </si>
  <si>
    <t xml:space="preserve"> Helicarrier Team's Energy Power Cards are +1 to defense, +3 to defense against any attack from a Battlesite. </t>
  </si>
  <si>
    <t xml:space="preserve"> Before every Discard Phase. Hell's Kitchen Team may switch the Reserve Character with any Front line Character. </t>
  </si>
  <si>
    <t xml:space="preserve"> Krakoa Team's Energy Power cards are +1 to attack. </t>
  </si>
  <si>
    <t xml:space="preserve"> Landau, Luckman, &amp; Lake Team's MultiPower Power cards are +1 to attack. </t>
  </si>
  <si>
    <t xml:space="preserve"> Latveria Team's Reserve Character may enter battle immediately upon KO of Front Line Character. </t>
  </si>
  <si>
    <t xml:space="preserve"> All of Opponent's Universe: Teamwork Card Bonuses are +0. </t>
  </si>
  <si>
    <t xml:space="preserve"> During the Discard Phase, Marvel Manhatten Team may discard 1 Placed card. </t>
  </si>
  <si>
    <t xml:space="preserve"> Opponent's Team is -1 to Venture Total per Battle. </t>
  </si>
  <si>
    <t xml:space="preserve"> During Discard Phase, Mojoworld Team may remove 1 Special Card Hit from any Character. </t>
  </si>
  <si>
    <t xml:space="preserve"> Morlock Tunnels Team may not use Universe: Training cards. </t>
  </si>
  <si>
    <t xml:space="preserve"> During Discard Phase, Muir Island Team may remove 1 Power Card Hit, level 1-2, from any Character. </t>
  </si>
  <si>
    <t xml:space="preserve"> New York City Team is -3 to Venture Total per Battle. </t>
  </si>
  <si>
    <t xml:space="preserve"> Onslaught's Citadel Team may only draw 7 cards during the Draw phase. </t>
  </si>
  <si>
    <t xml:space="preserve"> The Outback Team's Intellect Power Cards are an additional +2 to Venture Total when they Hit. </t>
  </si>
  <si>
    <t xml:space="preserve"> Outer Space team may not Place any Universe cards. </t>
  </si>
  <si>
    <t xml:space="preserve"> Princess Bar Team's Energy Power cards are +2 to defense. </t>
  </si>
  <si>
    <t xml:space="preserve"> Opponent's MultiPower Power cards do not count for Spectrum KO against Ravencroft Team. </t>
  </si>
  <si>
    <t xml:space="preserve"> Sanctum Sanctorum Team may not have a Battlesite. </t>
  </si>
  <si>
    <t xml:space="preserve"> Opponent may make 1 attack after Savage Land Team has conceded the battle. Savage Land Team may defend. </t>
  </si>
  <si>
    <t xml:space="preserve"> The Sewer Team's Intellect Power cards +2 for defense. </t>
  </si>
  <si>
    <t xml:space="preserve"> "Ship" Team Hits to KO is 25 points, unless otherwise altered. </t>
  </si>
  <si>
    <t xml:space="preserve"> Spawn's Alley Team Characters may only have up to three cards Placed to each Character. </t>
  </si>
  <si>
    <t xml:space="preserve"> For every Value of 3 or less on Character's Power Grid, that Character may not be Cumulative KO'd by that Power Type. </t>
  </si>
  <si>
    <t xml:space="preserve"> Team OverPower may Place Any-Character Specials and Aspects to HomeBase, using normal Placing rules. Only one of each card may be Placed. Any-Character Specials may be played by Any Character on</t>
  </si>
  <si>
    <t xml:space="preserve"> The Vault's Team may keep duplicate Level 2 Power Cards of different Power Types. </t>
  </si>
  <si>
    <t xml:space="preserve"> Wakanda Team's MultiPower Power cards are -1 to attack. </t>
  </si>
  <si>
    <t xml:space="preserve"> Wundagore Mountain Team may not Venture more than 2 Mission Cards per battle. </t>
  </si>
  <si>
    <t xml:space="preserve"> X-Mansion Team may combine Strength Power Cards level 1-4 with any Doubleshot card. Does not affect Power Grids. </t>
  </si>
  <si>
    <t xml:space="preserve"> X-World's Power card attacks are not affected by Special cards already in play. </t>
  </si>
  <si>
    <t>Mephisto</t>
  </si>
  <si>
    <t>Captain Universe Spider-Man</t>
  </si>
  <si>
    <t>Symbiote</t>
  </si>
  <si>
    <t>Spider-Man in Wizard Outfit</t>
  </si>
  <si>
    <t>Parademons</t>
  </si>
  <si>
    <t>Spellbinder</t>
  </si>
  <si>
    <t>The Joker,Poison Ivy, The Riddler</t>
  </si>
  <si>
    <t>Lex Luthor, Neron</t>
  </si>
  <si>
    <t>The Guardian</t>
  </si>
  <si>
    <t>Batman, Green Arrow, Black Canary</t>
  </si>
  <si>
    <t>Zatanna</t>
  </si>
  <si>
    <t>She Venom</t>
  </si>
  <si>
    <t>Hawkeye &amp; Black Widow</t>
  </si>
  <si>
    <t>Kang &amp; Mantis</t>
  </si>
  <si>
    <t>Molecule Man</t>
  </si>
  <si>
    <t>Avengers</t>
  </si>
  <si>
    <t>Wasp &amp; Magneto</t>
  </si>
  <si>
    <t>Klaw &amp; Dr. Doom</t>
  </si>
  <si>
    <t>Beyonder &amp; Dr. Doom</t>
  </si>
  <si>
    <t>To Cleanse a Nation</t>
  </si>
  <si>
    <t>In the Nick of Time</t>
  </si>
  <si>
    <t>Unholy Crusade</t>
  </si>
  <si>
    <t>Shock Felt 'Round the World</t>
  </si>
  <si>
    <t>For the Life of a Friend</t>
  </si>
  <si>
    <t>Brother Against Brother</t>
  </si>
  <si>
    <t>Dreams of Light and Dark</t>
  </si>
  <si>
    <t>A Parasite's Hunger</t>
  </si>
  <si>
    <t>Swarm of the Insidious</t>
  </si>
  <si>
    <t>Children of the Damned</t>
  </si>
  <si>
    <t>A Line in the Sand</t>
  </si>
  <si>
    <t>The Belly of the Beast</t>
  </si>
  <si>
    <t>Robbing the Cradle</t>
  </si>
  <si>
    <t>The Queen of Evil</t>
  </si>
  <si>
    <t>The Mind</t>
  </si>
  <si>
    <t>The Soul</t>
  </si>
  <si>
    <t>Time</t>
  </si>
  <si>
    <t>Reality</t>
  </si>
  <si>
    <t>Space</t>
  </si>
  <si>
    <t>The Final Confrontation</t>
  </si>
  <si>
    <t>Aquattack!</t>
  </si>
  <si>
    <t>Fireball!</t>
  </si>
  <si>
    <t>Rat Pack!</t>
  </si>
  <si>
    <t>Maelstrom!</t>
  </si>
  <si>
    <t>Whitewater!</t>
  </si>
  <si>
    <t>Swamp-Things!</t>
  </si>
  <si>
    <t>Monster!</t>
  </si>
  <si>
    <t>Jean Grey &amp; Dark Beast</t>
  </si>
  <si>
    <t>Whirlwind</t>
  </si>
  <si>
    <t>Punisher &amp; Mr. Fantastic</t>
  </si>
  <si>
    <t>Hawkeye, Vision &amp; Scarlet Witch</t>
  </si>
  <si>
    <t>Leftovers!</t>
  </si>
  <si>
    <t>Over Easy!</t>
  </si>
  <si>
    <t>Colossus &amp; Brood</t>
  </si>
  <si>
    <t>Dagger &amp; Cloak</t>
  </si>
  <si>
    <t>We Have a Problem!</t>
  </si>
  <si>
    <t>Abort!</t>
  </si>
  <si>
    <t>Launch!</t>
  </si>
  <si>
    <t>When?</t>
  </si>
  <si>
    <t>Which?</t>
  </si>
  <si>
    <t>What?</t>
  </si>
  <si>
    <t>Who?</t>
  </si>
  <si>
    <t>Wrecker</t>
  </si>
  <si>
    <t>Ben Grimm</t>
  </si>
  <si>
    <t>Mystique &amp; Destiny</t>
  </si>
  <si>
    <t>Gambit &amp; Jubilee</t>
  </si>
  <si>
    <t>Legion</t>
  </si>
  <si>
    <t>Doc Samson &amp; Hulk</t>
  </si>
  <si>
    <t>Bullseye &amp; Elektra</t>
  </si>
  <si>
    <t>Elektra &amp; Gateway</t>
  </si>
  <si>
    <t>Captain America &amp; Falcon</t>
  </si>
  <si>
    <t>Kang</t>
  </si>
  <si>
    <t>Mantis</t>
  </si>
  <si>
    <t>Jean Grey as Phoenix</t>
  </si>
  <si>
    <t>Lilandra &amp; Gladiator</t>
  </si>
  <si>
    <t>Power Breakfast!</t>
  </si>
  <si>
    <t>Pig Out!</t>
  </si>
  <si>
    <t>Self Service!</t>
  </si>
  <si>
    <t>Stewing!</t>
  </si>
  <si>
    <t>Take Out!</t>
  </si>
  <si>
    <t>Ghost Rider &amp; Brood</t>
  </si>
  <si>
    <t>Brood Queen Conover</t>
  </si>
  <si>
    <t>Gambit &amp; Brood</t>
  </si>
  <si>
    <t>Pip &amp; Gammora</t>
  </si>
  <si>
    <t>Thanos &amp; Nebula</t>
  </si>
  <si>
    <t>Mephisto &amp; Thanos</t>
  </si>
  <si>
    <t>Starfox</t>
  </si>
  <si>
    <t>Failsafe!</t>
  </si>
  <si>
    <t>Liftoff!</t>
  </si>
  <si>
    <t>Target Acquisition!</t>
  </si>
  <si>
    <t>Impact!</t>
  </si>
  <si>
    <t>Why?</t>
  </si>
  <si>
    <t>Where?</t>
  </si>
  <si>
    <t>How?</t>
  </si>
  <si>
    <t>Enchantress</t>
  </si>
  <si>
    <t>The Jury &amp; Symbiote</t>
  </si>
  <si>
    <t>Ripclaw &amp; Deathtrap</t>
  </si>
  <si>
    <t>Gen 13 &amp; The Regulators</t>
  </si>
  <si>
    <t>Mighty Man</t>
  </si>
  <si>
    <t>Cannonball</t>
  </si>
  <si>
    <t>Dr. Trask</t>
  </si>
  <si>
    <t>Squadron Supreme</t>
  </si>
  <si>
    <t>Thing &amp; Human Torch</t>
  </si>
  <si>
    <t>The Truth Revealed</t>
  </si>
  <si>
    <t>Siege the Sea Wall</t>
  </si>
  <si>
    <t>The Human High Council</t>
  </si>
  <si>
    <t>The Sinister Lair</t>
  </si>
  <si>
    <t>The Life of a Child</t>
  </si>
  <si>
    <t>Headlong into the Holocaust</t>
  </si>
  <si>
    <t>The Heart of Apocalypse</t>
  </si>
  <si>
    <t>A Gun in the Night</t>
  </si>
  <si>
    <t>Blood &amp; Thunder</t>
  </si>
  <si>
    <t>How the Mighty Fall</t>
  </si>
  <si>
    <t>Treachery and Triumph</t>
  </si>
  <si>
    <t>None Shall Be Spared</t>
  </si>
  <si>
    <t>Make Room for the Hostage</t>
  </si>
  <si>
    <t>Ground Zero</t>
  </si>
  <si>
    <t>Unity in Chaos</t>
  </si>
  <si>
    <t>Incredible Forces</t>
  </si>
  <si>
    <t>Display of Power</t>
  </si>
  <si>
    <t>Sphere of Influence</t>
  </si>
  <si>
    <t>Desperate Union</t>
  </si>
  <si>
    <t>The Watcher Warns the Earth</t>
  </si>
  <si>
    <t>The Heroes Charge into Battle!</t>
  </si>
  <si>
    <t>Are Their Efforts for Naught?</t>
  </si>
  <si>
    <t>The Heroes Rally!</t>
  </si>
  <si>
    <t>Galactus Sends in His Minions!</t>
  </si>
  <si>
    <t>The Herald of Galactus!</t>
  </si>
  <si>
    <t>The Devourer of Worlds!</t>
  </si>
  <si>
    <t>Murder Most Foul</t>
  </si>
  <si>
    <t>Deception and Revelation</t>
  </si>
  <si>
    <t>Blood and Friendship</t>
  </si>
  <si>
    <t>Redeemed</t>
  </si>
  <si>
    <t>Back in the Day</t>
  </si>
  <si>
    <t>My Enemy, My Self</t>
  </si>
  <si>
    <t>A Time for Evil</t>
  </si>
  <si>
    <t>Troubling Thoughts</t>
  </si>
  <si>
    <t>Inner Circles</t>
  </si>
  <si>
    <t>Kings and Queens</t>
  </si>
  <si>
    <t>Knowledge is Power</t>
  </si>
  <si>
    <t>Imperial Abduction</t>
  </si>
  <si>
    <t>Deadly Rebirth</t>
  </si>
  <si>
    <t>The Cost of Life</t>
  </si>
  <si>
    <t>A Lunatic on the Loose</t>
  </si>
  <si>
    <t>Venom to the Rescue?</t>
  </si>
  <si>
    <t>The Madness Grows</t>
  </si>
  <si>
    <t>A Touch of Death</t>
  </si>
  <si>
    <t>Deadly Duplicates</t>
  </si>
  <si>
    <t>A Bitter Love</t>
  </si>
  <si>
    <t>The Face of Evil</t>
  </si>
  <si>
    <t>From Humble Beginnings.</t>
  </si>
  <si>
    <t>Heroes Assemble!</t>
  </si>
  <si>
    <t>The Start of Something Big!</t>
  </si>
  <si>
    <t>Alliances and Enemies!</t>
  </si>
  <si>
    <t>Evil Revealed!</t>
  </si>
  <si>
    <t>Would-Be Rulers.</t>
  </si>
  <si>
    <t>Power Unleashed!</t>
  </si>
  <si>
    <t>Seeds of Destruction</t>
  </si>
  <si>
    <t>A Bridge to Bedlam</t>
  </si>
  <si>
    <t>A Hot Welcome</t>
  </si>
  <si>
    <t>City Beneath the Soil</t>
  </si>
  <si>
    <t>Ventilator Blues</t>
  </si>
  <si>
    <t>Check-Point Charley</t>
  </si>
  <si>
    <t>Carnage Uncaged!</t>
  </si>
  <si>
    <t>The New Order</t>
  </si>
  <si>
    <t>Fractured Logic</t>
  </si>
  <si>
    <t>The Face of Death</t>
  </si>
  <si>
    <t>The Fight for Freedom</t>
  </si>
  <si>
    <t>Search and Destroy</t>
  </si>
  <si>
    <t>Traitors and Turncoats</t>
  </si>
  <si>
    <t>The Ultimate Evil</t>
  </si>
  <si>
    <t>Rogue &amp; Magneto</t>
  </si>
  <si>
    <t>Giant-Man, Wasp, Hercules</t>
  </si>
  <si>
    <t>Capt.America, BlackWidow, Jarvis</t>
  </si>
  <si>
    <t>Stark and Stark</t>
  </si>
  <si>
    <t>Cletus Kasady</t>
  </si>
  <si>
    <t>Demogoblin</t>
  </si>
  <si>
    <t>Carrion</t>
  </si>
  <si>
    <t>Shriek</t>
  </si>
  <si>
    <t>The Jury</t>
  </si>
  <si>
    <t>Venom &amp; Symbiote</t>
  </si>
  <si>
    <t>Spider-Man &amp; Symbiote</t>
  </si>
  <si>
    <t>Graydon Creed</t>
  </si>
  <si>
    <t>Superman, Green Lantern, The Parasite</t>
  </si>
  <si>
    <t>Batman, Aquaman, Killer Croc</t>
  </si>
  <si>
    <t>Batman, Aquaman</t>
  </si>
  <si>
    <t>Superman, Wonder Woman, Brainiac</t>
  </si>
  <si>
    <t>Superman, Wonder Woman</t>
  </si>
  <si>
    <t>Batman, Flash, The Riddler</t>
  </si>
  <si>
    <t>Batman, Flash</t>
  </si>
  <si>
    <t>Green Lantern, Superman</t>
  </si>
  <si>
    <t>Green Lantern, Parasite</t>
  </si>
  <si>
    <t>Superman, Parasite</t>
  </si>
  <si>
    <t>Brainiac, Superman</t>
  </si>
  <si>
    <t>Superman, Orion</t>
  </si>
  <si>
    <t>Batman, Hawkman</t>
  </si>
  <si>
    <t>Batman, Kanto</t>
  </si>
  <si>
    <t>Blue Beetle, Glorious Godfrey</t>
  </si>
  <si>
    <t>Kanto, Amazing Grace</t>
  </si>
  <si>
    <t>Green Arrow, Black Canary, Amazing Grace</t>
  </si>
  <si>
    <t>Aquaman, The Deep Six</t>
  </si>
  <si>
    <t>No Teamwork Universe cards may be played this battle.</t>
  </si>
  <si>
    <t>All hits in the Permanent Record of all Front Line Heroes are moved to the Permanent Record of one Front Line Hero.</t>
  </si>
  <si>
    <t>No Strength Power cards may be played this battle. Affected Power cards are not discarded.</t>
  </si>
  <si>
    <t>Move all Mission cards currently in the Lost Missions Pile into the Reserve Missions Pile.</t>
  </si>
  <si>
    <t>Discard all placed cards.</t>
  </si>
  <si>
    <t xml:space="preserve">For remainder of battle, each Player may either take his turn or Place 1 card. </t>
  </si>
  <si>
    <t>No cards with a Strength icon may be used to attack this battle.</t>
  </si>
  <si>
    <t>After Placing, reveal any 1 card in your hand that contains an Intellect icon to your opponent.</t>
  </si>
  <si>
    <t>Sort through the Power Pack and choose any two cards. Reshuffle Power Pack. Put two chosen cards in your hand. May not be duplicates.</t>
  </si>
  <si>
    <t>Choose 1 Front Line Hero that cannot play any cards or be attacked this battle.</t>
  </si>
  <si>
    <t>Discard all MultiPower cards.</t>
  </si>
  <si>
    <t>Discard all placed Teamwork Universe cards. No Teamwork Universe cards may be played this battle.</t>
  </si>
  <si>
    <t xml:space="preserve">For remainder of Battle, after Venturing, if one player either draws or discards cards, Placed or in Hand, then other player must draw or discard an equal number of cards, either Placed or in Hand. </t>
  </si>
  <si>
    <t xml:space="preserve">Remove one hit from the Permanent Record of all characters with an Inherent Ability. </t>
  </si>
  <si>
    <t xml:space="preserve">Reserve hero can play Specials from Reserve this battle. </t>
  </si>
  <si>
    <t>Before discarding, take one card from your hand and put it on the bottom of the Draw Pile.</t>
  </si>
  <si>
    <t>All Special cards in your hand may be played by any Hero, for remainder of battle.</t>
  </si>
  <si>
    <t>Sort through Draw Pile card by card. Put the first card with more than one icon in your hand. May be a duplicate. Reshuffle Draw Pile.</t>
  </si>
  <si>
    <t>Draw two cards after the Discard Phase. Do not discard if duplicates.</t>
  </si>
  <si>
    <t>No Intellect Power cards may be played this battle. Affected Power cards are not discarded.</t>
  </si>
  <si>
    <t xml:space="preserve">After placing, reveal any 4 cards in your hand to your opponent. </t>
  </si>
  <si>
    <t>All Inherent Abilities that have a + to defense receive an additional +1 this battle.</t>
  </si>
  <si>
    <t>One Front Line character of your choice is immediately KO'd. Reserve character immediately moves into play. Card is discarded if it will end game.</t>
  </si>
  <si>
    <t>Choose one of opponent's Front Line characters. All attacks against chosen character are at +1 this battle.</t>
  </si>
  <si>
    <t>All Inherent Abilities that have a + to attack receive an additional +1 this battle.</t>
  </si>
  <si>
    <t xml:space="preserve">Move the Reserve character to the Front Line this battle. Return that character to Reserve at the end of the battle. </t>
  </si>
  <si>
    <t>All Tactic cards with an Intellect icon are +1 this battle.</t>
  </si>
  <si>
    <t>Players must Venture two Mission cards this battle. Event is ignored if both players cannot Venture two Mission cards.</t>
  </si>
  <si>
    <t>Activator cards may be exchanged for any Special card beneath a Battlesite for remainder of battle.</t>
  </si>
  <si>
    <t>All attacks made with a Strength icon must be made against the same Front Line character this battle, until Character is KO'd.</t>
  </si>
  <si>
    <t>No Universe: Ally cards may be played this battle.</t>
  </si>
  <si>
    <t xml:space="preserve">Player with more Hits in the Permanent Record of his Front Line characters goes first this battle. </t>
  </si>
  <si>
    <t>For each Mission card in the Defeated Missions Pile, remove 1 hit from the Permanent Record of any Hero.</t>
  </si>
  <si>
    <t>No Energy Power cards may be played this battle. Affected Power cards are not discarded.</t>
  </si>
  <si>
    <t>One Front Line Hero of your choice is immediately KO'd. Reserve Hero immediately moves into play. Card is discarded if it will end game.</t>
  </si>
  <si>
    <t>All Universe card bonuses receive an additional +1 this battle.</t>
  </si>
  <si>
    <t>For each Character KO'd this battle, that Character's Team is +3 to Venture Total.</t>
  </si>
  <si>
    <t xml:space="preserve">No cards that have the word "teammate" may be played this battle. </t>
  </si>
  <si>
    <t>No Universe cards may be played this battle.</t>
  </si>
  <si>
    <t>Any attack made on a Front Line Hero may be moved to Reserve Hero, who may defend.</t>
  </si>
  <si>
    <t>All attacks from each Teamwork card must be made against the same Front Line character this battle, until character is KO'd.</t>
  </si>
  <si>
    <t>Reshuffle the Power Pack and Dead Pile into the Draw Pile.</t>
  </si>
  <si>
    <t>Remove all hits with an Energy icon from the Permanent Record of all Heroes.</t>
  </si>
  <si>
    <t xml:space="preserve">Discard all placed Power cards. </t>
  </si>
  <si>
    <t>Move all Mission cards currently in the Completed Missions Pile into the Reserve Missions Pile.</t>
  </si>
  <si>
    <t>No cards with the word "Avoid" may be played this battle.</t>
  </si>
  <si>
    <t>Reserve Character may use Power cards to defend any Front Line Character this battle.</t>
  </si>
  <si>
    <t xml:space="preserve">Do not discard any duplicates for this battle. </t>
  </si>
  <si>
    <t>Sort through the Draw Pile and choose any four cards. Reshuffle Draw Pile. Put four chosen cards on top of Draw Pile.</t>
  </si>
  <si>
    <t>Move the Reserve Hero to the Front Line this battle. Return that Hero to Reserve at the end of the battle.</t>
  </si>
  <si>
    <t>No Special cards may be played this battle. Affected Specials are not discarded.</t>
  </si>
  <si>
    <t>Discard all placed Universe cards.</t>
  </si>
  <si>
    <t>All Tactic cards with an Energy icon are +1 this battle.</t>
  </si>
  <si>
    <t xml:space="preserve">No cards with an Energy icon may be used to attack this battle. </t>
  </si>
  <si>
    <t>All Heroes KO'd this battle may continue to fight and are not discarded until the end of the battle.</t>
  </si>
  <si>
    <t>No Training Universe cards may be played this battle.</t>
  </si>
  <si>
    <t>Draw 3 additional cards. All duplicates must still be discarded</t>
  </si>
  <si>
    <t>Randomly choose two cards from opponent's hand. Opponent must discard chosen cards to Dead Pile.</t>
  </si>
  <si>
    <t>All Power Cards are +1 when used for defense this battle.</t>
  </si>
  <si>
    <t xml:space="preserve">Remove all hits with a Strength icon from the Permanent Record of all Heroes. </t>
  </si>
  <si>
    <t>All level 1 Power Card attacks cannot be blocked this battle.</t>
  </si>
  <si>
    <t>No Any Hero Specials may be played this battle.</t>
  </si>
  <si>
    <t>All Hits from the Current Battle are discarded at the end of the battle, and do not get added to the Permanent Record</t>
  </si>
  <si>
    <t>Resurrect 1 KO'd Hero. If 3 Heroes are still in play, resurrected Hero is placed in Reserve.</t>
  </si>
  <si>
    <t>No Fighting Power cards may be played this battle. Affected Power cards are not discarded.</t>
  </si>
  <si>
    <t xml:space="preserve">Each player may not concede until they have taken 1 Turn. </t>
  </si>
  <si>
    <t>Level 1 Intellect Power cards may be used to avoid any numerical attack this battle.</t>
  </si>
  <si>
    <t>All level 1 Power card attacks cannot be blocked this battle.</t>
  </si>
  <si>
    <t>All Strength Power cards do not count in the Venture Total for this battle.</t>
  </si>
  <si>
    <t>All cards that can be placed to a Character, excluding Reserve, must be placed in this battle. Unplaceable cards remain in hand.</t>
  </si>
  <si>
    <t xml:space="preserve">Remove 1 hit from the Permanent Record of one Character, and put it in the Permanent Record of any teammate. </t>
  </si>
  <si>
    <t>Continue this battle with no venture, and no conceding.</t>
  </si>
  <si>
    <t>Discard 3 cards from the top of the Draw Pile into the Dead Pile.</t>
  </si>
  <si>
    <t>Remove 1 hit from the Permanent Record of all Heroes.</t>
  </si>
  <si>
    <t>All Tactic cards with a Fighting icon are +1 this battle.</t>
  </si>
  <si>
    <t xml:space="preserve">No One Per Deck cards may be played this battle. </t>
  </si>
  <si>
    <t>Choose 1 of opponent's Front Line Characters. Chosen Character may not play Specials this battle. Affected Specials are not discarded.</t>
  </si>
  <si>
    <t>Move the Reserve Character to the Front Line this battle. Return that Character to Reserve at the end of the battle.</t>
  </si>
  <si>
    <t>Only Teamwork Universe cards that act as Strength attacks may be played this battle.</t>
  </si>
  <si>
    <t xml:space="preserve">No Teamwork Universe cards may be played this battle. </t>
  </si>
  <si>
    <t>For each Mission card in the Defeated Missions Pile, draw 1 additional card. Discard if duplicate.</t>
  </si>
  <si>
    <t>"Any Hero" Specials, excluding BQ, may be placed this battle. If placed, only that Character may use the Special.</t>
  </si>
  <si>
    <t>Switch any Front Line Hero with the Reserve Hero.</t>
  </si>
  <si>
    <t xml:space="preserve">All attacks with an Energy icon must be made against the same Front Line Character this battle, until Character is KO'd. </t>
  </si>
  <si>
    <t>Choose one of opponent's Front Line characters. All attacks on chosen character are at +1 for remainder of battle.</t>
  </si>
  <si>
    <t>Do not discard any duplicate Special cards this battle.</t>
  </si>
  <si>
    <t>No cards may be Placed this battle.</t>
  </si>
  <si>
    <t>Choose one Front Line character. Chosen character may not attack opponent's chosen character. Event is ignored if either player has only 1 Front Line character.</t>
  </si>
  <si>
    <t>Exchange all Hits in the Permanent Record of one character with all Hits in the Permanent Record of any Front Line teammate.</t>
  </si>
  <si>
    <t xml:space="preserve">MultiPower Power cards do not count in the Venture total for this battle. </t>
  </si>
  <si>
    <t>No placed cards may be played this battle.</t>
  </si>
  <si>
    <t>Reserve Hero may use Power Cards to defend any front line Hero this battle.</t>
  </si>
  <si>
    <t>No cards with a Fighting icon may be used to attack this battle.</t>
  </si>
  <si>
    <t>Choose 1 Front Line Character. Chosen Character must discard all Placed cards and cannot Place any cards this battle.</t>
  </si>
  <si>
    <t>Sort through Draw Pile card by card. Put the first card with an Energy icon in your hand. May be a duplicate. Reshuffle Draw Pile.</t>
  </si>
  <si>
    <t>No attacks may be moved from the Target Character to another Character this battle.</t>
  </si>
  <si>
    <t>No Activator cards may be played this battle.</t>
  </si>
  <si>
    <t>No cards with the word "Negate" may be played this battle.</t>
  </si>
  <si>
    <t>Take two cards from Hand and set aside. Play battle under normal rules. At end of battle, reveal chosen cards. Player with higher total may move 1 Mission card from the Defeated Missions Pile to the Completed Missions Pile.</t>
  </si>
  <si>
    <t>No cards with the word "Draw" may be played this battle.</t>
  </si>
  <si>
    <t xml:space="preserve">All Power cards may be played by any Front Line Character this battle. </t>
  </si>
  <si>
    <t>No cards that affect Hits in the Permanent Record or from the Current Battle may be played this battle.</t>
  </si>
  <si>
    <t>Switch any front line Hero with the reserve Hero.</t>
  </si>
  <si>
    <t>Discard all placed Special cards.</t>
  </si>
  <si>
    <t>Sort through Draw Pile card by card. Put the first card with a Strength icon in your hand. May be a duplicate. Reshuffle Draw Pile.</t>
  </si>
  <si>
    <t>After Placing, reveal any 1 card in your hand that contains a Strength icon to your opponent.</t>
  </si>
  <si>
    <t xml:space="preserve">Remove all hits with a Fighting icon from the Permanent Record of all Heroes. </t>
  </si>
  <si>
    <t>OLD_CaN</t>
  </si>
  <si>
    <t>OLD_ChN</t>
  </si>
  <si>
    <t>Repeated</t>
  </si>
  <si>
    <t>Infinite Army Scatters!</t>
  </si>
  <si>
    <t>Mutant Rebels Held Captive!</t>
  </si>
  <si>
    <t>Rebel forces Regroup!</t>
  </si>
  <si>
    <t>Strategy Destroyed!</t>
  </si>
  <si>
    <t>Dormammu</t>
  </si>
  <si>
    <t>Union</t>
  </si>
  <si>
    <t>1E</t>
  </si>
  <si>
    <t>2E</t>
  </si>
  <si>
    <t>3E</t>
  </si>
  <si>
    <t>4E</t>
  </si>
  <si>
    <t>5E</t>
  </si>
  <si>
    <t>6E</t>
  </si>
  <si>
    <t>7E</t>
  </si>
  <si>
    <t>8E</t>
  </si>
  <si>
    <t>1F</t>
  </si>
  <si>
    <t>2F</t>
  </si>
  <si>
    <t>3F</t>
  </si>
  <si>
    <t>4F</t>
  </si>
  <si>
    <t>5F</t>
  </si>
  <si>
    <t>6F</t>
  </si>
  <si>
    <t>7F</t>
  </si>
  <si>
    <t>8F</t>
  </si>
  <si>
    <t>1I</t>
  </si>
  <si>
    <t>2I</t>
  </si>
  <si>
    <t>3I</t>
  </si>
  <si>
    <t>4I</t>
  </si>
  <si>
    <t>5I</t>
  </si>
  <si>
    <t>6I</t>
  </si>
  <si>
    <t>7I</t>
  </si>
  <si>
    <t>8I</t>
  </si>
  <si>
    <t>1M</t>
  </si>
  <si>
    <t>2M</t>
  </si>
  <si>
    <t>3M</t>
  </si>
  <si>
    <t>4M</t>
  </si>
  <si>
    <t>5M</t>
  </si>
  <si>
    <t>1S</t>
  </si>
  <si>
    <t>2S</t>
  </si>
  <si>
    <t>3S</t>
  </si>
  <si>
    <t>4S</t>
  </si>
  <si>
    <t>5S</t>
  </si>
  <si>
    <t>6S</t>
  </si>
  <si>
    <t>7S</t>
  </si>
  <si>
    <t>8S</t>
  </si>
  <si>
    <t>5A</t>
  </si>
  <si>
    <t>6A</t>
  </si>
  <si>
    <t>7A</t>
  </si>
  <si>
    <t>8A</t>
  </si>
  <si>
    <t>Ally</t>
  </si>
  <si>
    <t>Basic</t>
  </si>
  <si>
    <t>Teamwork</t>
  </si>
  <si>
    <t>Training</t>
  </si>
  <si>
    <t>6A 1E</t>
  </si>
  <si>
    <t>6A 1F</t>
  </si>
  <si>
    <t>6A 1I</t>
  </si>
  <si>
    <t>6A 1S</t>
  </si>
  <si>
    <t>6A +2</t>
  </si>
  <si>
    <t>Universe 6A+2 - Power Blast - Spawn - R</t>
  </si>
  <si>
    <t>Power Blast</t>
  </si>
  <si>
    <t>Proffesor X</t>
  </si>
  <si>
    <t>Energy Enhancer</t>
  </si>
  <si>
    <t>Timewarper!</t>
  </si>
  <si>
    <t>Heroic Standoff!</t>
  </si>
  <si>
    <t>Hostage Crisis!</t>
  </si>
  <si>
    <t>Double Shot</t>
  </si>
  <si>
    <t>6E 4E 6F E</t>
  </si>
  <si>
    <t>6E 4E 6F I</t>
  </si>
  <si>
    <t>6E 4E 6F S</t>
  </si>
  <si>
    <t>6E 4E 6I E</t>
  </si>
  <si>
    <t>6E 4E 6I F</t>
  </si>
  <si>
    <t>6E 4E 6I S</t>
  </si>
  <si>
    <t>6E 4E 6S E</t>
  </si>
  <si>
    <t>6E 4E 6S F</t>
  </si>
  <si>
    <t>6E 4E 6S I</t>
  </si>
  <si>
    <t>6F 4F 6E F</t>
  </si>
  <si>
    <t>6F 4F 6E I</t>
  </si>
  <si>
    <t>6F 4F 6E S</t>
  </si>
  <si>
    <t>6F 4F 6I E</t>
  </si>
  <si>
    <t>6F 4F 6I F</t>
  </si>
  <si>
    <t>6F 4F 6I S</t>
  </si>
  <si>
    <t>6F 4F 6S E</t>
  </si>
  <si>
    <t>6F 4F 6S F</t>
  </si>
  <si>
    <t>6F 4F 6S I</t>
  </si>
  <si>
    <t>6I 4I 6E F</t>
  </si>
  <si>
    <t>6I 4I 6E I</t>
  </si>
  <si>
    <t>6I 4I 6E S</t>
  </si>
  <si>
    <t>6I 4I 6F E</t>
  </si>
  <si>
    <t>6I 4I 6F I</t>
  </si>
  <si>
    <t>6I 4I 6F S</t>
  </si>
  <si>
    <t>6I 4I 6S E</t>
  </si>
  <si>
    <t>6I 4I 6S F</t>
  </si>
  <si>
    <t>6I 4I 6S I</t>
  </si>
  <si>
    <t>6S 4S 6E F</t>
  </si>
  <si>
    <t>6S 4S 6E I</t>
  </si>
  <si>
    <t>6S 4S 6E S</t>
  </si>
  <si>
    <t>6S 4S 6F E</t>
  </si>
  <si>
    <t>6S 4S 6F I</t>
  </si>
  <si>
    <t>6S 4S 6F S</t>
  </si>
  <si>
    <t>6S 4S 6I E</t>
  </si>
  <si>
    <t>6S 4S 6I F</t>
  </si>
  <si>
    <t>6S 4S 6I S</t>
  </si>
  <si>
    <t>She Hulk &amp; Starfox</t>
  </si>
  <si>
    <t>AH - DEATH FROM ABOVE - OP PROMO - OPD - R Sauron</t>
  </si>
  <si>
    <t>AH - GAMMA TERROR - OP PROMO - OPD - R - Abomination</t>
  </si>
  <si>
    <t>AH - GOD OF MISCHIEF - OP PROMO - OPD - R Loki</t>
  </si>
  <si>
    <t>AH - GUARDIAN ANGEL - OP PR - OPD - R Archangel</t>
  </si>
  <si>
    <t>AH - UNLUCKY AT LOVE - OP PROMO - OPD - R Black Cat</t>
  </si>
  <si>
    <t>AH - WEB-HEADED WIZARD - PROMO - OPD - R Spider-Man</t>
  </si>
  <si>
    <t>AH - CONFUSION - OPD - PS PROMO - R - Wolverine</t>
  </si>
  <si>
    <t>AH - SAVAGE LAND (DF=&gt;BL) - PS PROMO - OPD - R - Sauron</t>
  </si>
  <si>
    <t>AH - ALIEN SYMBIOTE - HF PROMO - C/R She-Venom</t>
  </si>
  <si>
    <t>AH - DEATH FROM ABOVE - MC - OPD - R Green Goblin</t>
  </si>
  <si>
    <t>AH - GAMMA TERROR - MC - OPD - R Doc Samson</t>
  </si>
  <si>
    <t>AH - GOD OF MISCHIEF - MC - OPD - R Mephisto</t>
  </si>
  <si>
    <t>AH - GUARDIAN ANGEL - MC - OPD - VR Guardian</t>
  </si>
  <si>
    <t>AH - SAVAGE LAND (DF=&gt;BL) - MC - OPD - R Ka-Zar</t>
  </si>
  <si>
    <t>AH - UNLUCKY AT LOVE - MC - OPD - R Typhoid Mary</t>
  </si>
  <si>
    <t>AH - WEB-HEADED WIZARD - MC - OPD - R Captain Universe Spider-Man</t>
  </si>
  <si>
    <t>AH - CONFUSION - OPD - MC - R Rogue</t>
  </si>
  <si>
    <t>AC - ARKHAM ASYLUM - DC PROMO - OPD - X/C</t>
  </si>
  <si>
    <t>AC - BATCAVE - DC PROMO - OPD - X/C</t>
  </si>
  <si>
    <t>AC - FORTRESS OF SOLITUDE, The - DC PROMO - OPD - X/C</t>
  </si>
  <si>
    <t>AC - JUSTICE LEAGUE OF AMERICA - DC PROMO - OPD - X/C</t>
  </si>
  <si>
    <t>AC - URBAN HUNTERS - DC PROMO - OPD - X/C</t>
  </si>
  <si>
    <t>AC - CONFUSION - JLA - OPD - R Spellbinder</t>
  </si>
  <si>
    <t>AC - DEATH FROM ABOVE - JLA - OPD - R Parademons</t>
  </si>
  <si>
    <t>AC - GUARDIAN ANGEL - JLA - OPD - VR Guardian</t>
  </si>
  <si>
    <t>AC - WIZARD IN TOP HAT &amp; TAILS - JLA - OPD - VR Zatanna</t>
  </si>
  <si>
    <t>AH - ALIEN SYMBIOTE - IQ - R</t>
  </si>
  <si>
    <t>AC - DEAL WITH THE DEVIL - DC PROMO - OPD - X/VR</t>
  </si>
  <si>
    <t>AC - FLIGHT - IM - OPD - R - Angelius</t>
  </si>
  <si>
    <t>Angelius</t>
  </si>
  <si>
    <t>AC - MASSIVE MUSCLES - IM - OPD - R - ShadowHawk</t>
  </si>
  <si>
    <t>AC - SUPER SPEED - IM - OPD - R Velocity</t>
  </si>
  <si>
    <t>AC - DEVOURER OF WORLDS (OD) - XM - OPD - VR</t>
  </si>
  <si>
    <t>ANNIHILATION AFFAIR MISSION #1 - OP - C - Deadpool</t>
  </si>
  <si>
    <t>ANNIHILATION AFFAIR MISSION #2 - OP - C - Thunderbolt Ross</t>
  </si>
  <si>
    <t>ANNIHILATION AFFAIR MISSION #3 - OP - C - Capt. America</t>
  </si>
  <si>
    <t>ANNIHILATION AFFAIR MISSION #4 - OP - C - Dr. Octopus</t>
  </si>
  <si>
    <t>ANNIHILATION AFFAIR MISSION #5 - OP - C - Doc Samson</t>
  </si>
  <si>
    <t>ANNIHILATION AFFAIR MISSION #6 - OP - C - Omega Red</t>
  </si>
  <si>
    <t>ANNIHILATION AFFAIR MISSION #7 - OP - C - Hulk</t>
  </si>
  <si>
    <t>POWER 7A - CL - =&gt;OPD - R - Dormammu</t>
  </si>
  <si>
    <t>POWER 8A - IM - OPD - VR Union</t>
  </si>
  <si>
    <t>POWER 6A - JLA - OPD - R</t>
  </si>
  <si>
    <t>POWER 5A - PROMO - R Black Cat</t>
  </si>
  <si>
    <t>POWER 8E - OP - C Professor X</t>
  </si>
  <si>
    <t>POWER 7E - OP - C Cyclops</t>
  </si>
  <si>
    <t>POWER 8F - OP - C Cyber</t>
  </si>
  <si>
    <t>POWER 7F - OP - C Domino</t>
  </si>
  <si>
    <t>POWER 8S - OP - C Abomination</t>
  </si>
  <si>
    <t>POWER 7S - OP - C Thing</t>
  </si>
  <si>
    <t>Comm. Gordon &amp; the G.C.P.D.</t>
  </si>
  <si>
    <t>POWER 5I - DC - U Two Face</t>
  </si>
  <si>
    <t>POWER 7I - IQ - C Leader</t>
  </si>
  <si>
    <t>POWER 3M - IQ - C X-Man</t>
  </si>
  <si>
    <t>POWER 6E - MN - C Iceman</t>
  </si>
  <si>
    <t>POWER 6S - MN - C Thunderbird</t>
  </si>
  <si>
    <t>POWER 6I - MN - C Iron Man</t>
  </si>
  <si>
    <t>POWER 4M - MN - U Mimic</t>
  </si>
  <si>
    <t>POWER 8I - IM - C Malebolgia</t>
  </si>
  <si>
    <t>Threshold</t>
  </si>
  <si>
    <t>High Threshold of Pain (OPD)</t>
  </si>
  <si>
    <t>Chief Authier</t>
  </si>
  <si>
    <t>Edwin Jarvis (Black Widow / Wasp)</t>
  </si>
  <si>
    <t>Amos "Fred" Duncan (Professor X)</t>
  </si>
  <si>
    <t>ARTIFACT - SIEGE PERILOUS, THE - XM - C</t>
  </si>
  <si>
    <t>ARTIFACT - M'KRANN FRAGMENT - XM - OPD - VR X-Man</t>
  </si>
  <si>
    <t>ARTIFACT - IMAGE INDUCER - XM - C Nightcrawler/Errol Flynn</t>
  </si>
  <si>
    <t>ARTIFACT - ADAMANTIUM - XM - C Sabretooth/Wolverine</t>
  </si>
  <si>
    <t>ARTIFACT - AVENGER'S ID CARD - CLASSIC INSERT PROMO - OPD - VR</t>
  </si>
  <si>
    <t>ARTIFACT - ULTIMATE NULLIFIER, THE - CL - VR Mr. Fantastic</t>
  </si>
  <si>
    <t>ARTIFACT - SUPER SOLDIER SERUM, THE - CL - OPD - VR Captain America</t>
  </si>
  <si>
    <t>ARTIFACT - SERPENT CROWN, THE - CL - OPD - VR Asp</t>
  </si>
  <si>
    <t>ARTIFACT - BOOK OF THE DARKHOLD, THE - CL - OPD - VR Dr. Strange</t>
  </si>
  <si>
    <t>ARTIFACT - ADAMANTIUM TENTACLES - CL - OPD - VR Dr. Octopus</t>
  </si>
  <si>
    <t>Nightcrawler/Errol Flynn</t>
  </si>
  <si>
    <t>Sabretooth/Wolverine</t>
  </si>
  <si>
    <t>(Spawn)</t>
  </si>
  <si>
    <t>(Savant)</t>
  </si>
  <si>
    <t>Hank Pym</t>
  </si>
  <si>
    <t>Annihilatioon</t>
  </si>
  <si>
    <t>Avenger's ID Card</t>
  </si>
  <si>
    <t/>
  </si>
  <si>
    <t>Historical Twist</t>
  </si>
  <si>
    <t>ASPECT ANY HOMEBASE - A-NEXT - XM - OPD - R/VR</t>
  </si>
  <si>
    <t>ASPECT Avalon - MUTANT REFUGE - XM - OPD - R</t>
  </si>
  <si>
    <t>The Danger Room</t>
  </si>
  <si>
    <t>Princess Bar, The</t>
  </si>
  <si>
    <t>"Ship"</t>
  </si>
  <si>
    <t>TW 8E FS +1+3 - OP - R Magneto, Juggernaut and Sabretooth (blue)</t>
  </si>
  <si>
    <t>TW 8F ES +1+3 - OP - R Wolverine, Cyclops and Beast (blue)</t>
  </si>
  <si>
    <t>TW 8S EF +1+3 - OP - R Thing, Mr. Fantastic and Human Torch (blue)</t>
  </si>
  <si>
    <t>TW 7E FS +2+2 - OP - R Magneto, Juggernaut and Sabretooth (pink)</t>
  </si>
  <si>
    <t>TW 7F ES +2+2 - OP - R Wolverine, Cyclops and Beast (pink)</t>
  </si>
  <si>
    <t>TW 7S EF +2+2 - OP - R Thing, Mr. Fantastic and Human Torch (pink)</t>
  </si>
  <si>
    <t>TW 6E FS +1+2 - OP - C Magneto, Juggernaut and Sabretooth (green)</t>
  </si>
  <si>
    <t>TW 6F ES +1+2 - OP - C Wolverine, Cyclops and Beast (green)</t>
  </si>
  <si>
    <t>TW 6S EF +1+2 - OP - C Thing, Mr. Fantastic and Human Torch (green)</t>
  </si>
  <si>
    <t>TW 8E FS +2+3 - DC - R Lex Luthor, Brainiac &amp; Hazard</t>
  </si>
  <si>
    <t>TW 8F ES +2+3 - DC - VR Nightwing, Azrael &amp; Thorn</t>
  </si>
  <si>
    <t>TW 8S EF +2+3 - DC - R Parasite, Metallo, Cyborg</t>
  </si>
  <si>
    <t>TW 8I ES +2+3 - DC - VR Lex Luthor, Ra's Al Ghul &amp; Bane</t>
  </si>
  <si>
    <t>TW 7E SI +2+2 - DC - VR Superman, Supergirl &amp; Metropolis S.C.U.</t>
  </si>
  <si>
    <t>TW 7F SI +2+2 - DC - VR Batman, Robin &amp; Comm. Gordon (Harvey Bullock)</t>
  </si>
  <si>
    <t>TW 7S EI +2+2 - DC - VR Batman &amp; Superman</t>
  </si>
  <si>
    <t>TW 7I FE +2+2 - DC - VR Robin, Huntress, Batman</t>
  </si>
  <si>
    <t>TW 6S FI +1+2 - DC - C Nightwing, Robin, Supergirl</t>
  </si>
  <si>
    <t>TW 6I FS +1+2 - DC - C Penguin, Riddler &amp; Two-Face</t>
  </si>
  <si>
    <t>TEAMWORK 6S FI +1+2 - MN - U Blockbuster, Harpoon &amp; Mr. Sinister</t>
  </si>
  <si>
    <t>TW 6E SI +1+2 - IM - C Spawn (Uncorrected error - missing 2nd 2)</t>
  </si>
  <si>
    <t>DARK PHOENIX SAGA MISSION #1 Troubling Thoughts - MC - U Mastermind</t>
  </si>
  <si>
    <t>DARK PHOENIX SAGA MISSION #2 Inner Circles - MC - U Jean Grey</t>
  </si>
  <si>
    <t>DARK PHOENIX SAGA MISSION #3 Kings and Queens - MC - U Black Queen</t>
  </si>
  <si>
    <t>DARK PHOENIX SAGA MISSION #4 Knowledge is Power - MC - U Nightcrawler</t>
  </si>
  <si>
    <t>DARK PHOENIX SAGA MISSION #5 Imperial Abduction - MC - U Lilandra</t>
  </si>
  <si>
    <t>DARK PHOENIX SAGA MISSION #6 Deadly Rebirth - MC - U Dark Phoenix</t>
  </si>
  <si>
    <t>DARK PHOENIX SAGA MISSION #7 The Cost of Life - MC - U Cyclops &amp; Phoenix</t>
  </si>
  <si>
    <t>INFINITY GAUNTLEY MISSION #1 - The Mind - Dr. Strange - OP - C</t>
  </si>
  <si>
    <t>INFINITY GAUNTLEY MISSION #2 - The Soul - Adam Warlock - OP - C</t>
  </si>
  <si>
    <t>INFINITY GAUNTLEY MISSION #3 - Time - Dr. Doom - OP - C</t>
  </si>
  <si>
    <t>INFINITY GAUNTLEY MISSION #4 - Reality - Galactus - OP - C</t>
  </si>
  <si>
    <t>INFINITY GAUNTLEY MISSION #5 - Power - Thor - OP - C</t>
  </si>
  <si>
    <t>INFINITY GAUNTLEY MISSION #6 - Space - Silver Surfer - OP - C</t>
  </si>
  <si>
    <t>INFINITY GAUNTLEY MISSION #7 - The Final Confrontation - Thanos - OP - C</t>
  </si>
  <si>
    <t>Into the Depths Mission #1 - Aquattack! - DC - C</t>
  </si>
  <si>
    <t>Into the Depths Mission #2 - Fireball! - DC - C</t>
  </si>
  <si>
    <t>Into the Depths Mission #3 - Rat Pack! - DC - C</t>
  </si>
  <si>
    <t>Into the Depths Mission #4 - Maelstrom! - DC - C</t>
  </si>
  <si>
    <t>Into the Depths Mission #5 - Whitewater! - DC - C</t>
  </si>
  <si>
    <t>Into the Depths Mission #6 - Swamp-Things! - DC - C</t>
  </si>
  <si>
    <t>Into the Depths Mission #7 - Monster! - DC - C</t>
  </si>
  <si>
    <t>Might Over Mind Mission #1 - DC - C</t>
  </si>
  <si>
    <t>Might Over Mind Mission #2 - DC - C</t>
  </si>
  <si>
    <t>Might Over Mind Mission #3 - DC - C</t>
  </si>
  <si>
    <t>Might Over Mind Mission #4 - DC - C</t>
  </si>
  <si>
    <t>Might Over Mind Mission #5 - DC - C</t>
  </si>
  <si>
    <t>Might Over Mind Mission #6 - DC - C</t>
  </si>
  <si>
    <t>Might Over Mind Mission #7 - DC - C</t>
  </si>
  <si>
    <t>Race Against Crime Mission #1 DC - C</t>
  </si>
  <si>
    <t>Race Against Crime Mission #2 DC - C</t>
  </si>
  <si>
    <t>Race Against Crime Mission #3 DC - C</t>
  </si>
  <si>
    <t>Race Against Crime Mission #4 DC - C</t>
  </si>
  <si>
    <t>Race Against Crime Mission #5 DC - C</t>
  </si>
  <si>
    <t>Race Against Crime Mission #6 DC - C</t>
  </si>
  <si>
    <t>Race Against Crime Mission #7 DC - C</t>
  </si>
  <si>
    <t>SECRET WARS MISSION #1 - MN - U Molecule Man SD</t>
  </si>
  <si>
    <t>SECRET WARS MISSION #2 - MN - U Avengers SD</t>
  </si>
  <si>
    <t>SECRET WARS MISSION #3 - MN - U Spider-Man SD</t>
  </si>
  <si>
    <t>SECRET WARS MISSION #4 - MN - U Wasp &amp; Magneto SD</t>
  </si>
  <si>
    <t>SECRET WARS MISSION #5 - MN - U Doctor Doom SD</t>
  </si>
  <si>
    <t>SECRET WARS MISSION #6 - MN - U Klaw &amp; Dr. Doom SD</t>
  </si>
  <si>
    <t>SECRET WARS MISSION #7 - MN - U Beyonder &amp; Dr. Doom SD</t>
  </si>
  <si>
    <t>Eye of the Storm Mission #1 - Power Breakfast! Superman &amp; GL (Kyle Rayner) - DC - C</t>
  </si>
  <si>
    <t>Eye of the Storm Mission #2 - Pig Out! Superman &amp; GL (Kyle Rayner) - DC - C</t>
  </si>
  <si>
    <t>Eye of the Storm Mission #3 - Self Service! Superman &amp; GL (Kyle Rayner) - DC - C</t>
  </si>
  <si>
    <t>Eye of the Storm Mission #4 - Stewing! Superman &amp; GL (Kyle Rayner) - DC - C</t>
  </si>
  <si>
    <t>Eye of the Storm Mission #5 - Leftovers! Superman &amp; GL (Kyle Rayner) - DC - C</t>
  </si>
  <si>
    <t>Eye of the Storm Mission #6 - Take Out! Superman &amp; GL (Kyle Rayner) - DC - C</t>
  </si>
  <si>
    <t>Eye of the Storm Mission #7 - Over Easy! Superman &amp; GL (Kyle Rayner) - DC - C</t>
  </si>
  <si>
    <t>BRAVE AND THE BOLD MISSION #1 - JLA - C Darkseid</t>
  </si>
  <si>
    <t>BRAVE AND THE BOLD MISSION #2 - JLA - C Superman, Wonder Woman, Flash, GL Kyle Rayner</t>
  </si>
  <si>
    <t>BRAVE AND THE BOLD MISSION #3 - JLA - C GL Kyle Rayner, Hawkman, Flash</t>
  </si>
  <si>
    <t>BRAVE AND THE BOLD MISSION #4 - JLA - C Captain Atom, Wonder Woman</t>
  </si>
  <si>
    <t>BRAVE AND THE BOLD MISSION #5 - JLA - C Captain Marvel, Orion, Mister Miracle</t>
  </si>
  <si>
    <t>BRAVE AND THE BOLD MISSION #6 - JLA - C Martian Manhunter, Kalibak, The Ray</t>
  </si>
  <si>
    <t>BRAVE AND THE BOLD MISSION #7 - JLA - C Superman, Mister Miracle, Orion</t>
  </si>
  <si>
    <t>COMING OF GALACTUS MISSION #1 MN - U Uatu</t>
  </si>
  <si>
    <t>COMING OF GALACTUS MISSION #2 MN - U Thing and Human Torch</t>
  </si>
  <si>
    <t>COMING OF GALACTUS MISSION #3 MN - U Human Torch</t>
  </si>
  <si>
    <t>COMING OF GALACTUS MISSION #4 MN - U Invisible Girl</t>
  </si>
  <si>
    <t>COMING OF GALACTUS MISSION #5 MN - U Mr. Fantastic</t>
  </si>
  <si>
    <t>COMING OF GALACTUS MISSION #6 MN - U Silver Surfer</t>
  </si>
  <si>
    <t>COMING OF GALACTUS MISSION #7 MN - U Galactus</t>
  </si>
  <si>
    <t>THE CROSSING MISSION #1 MC - U IRON MAN</t>
  </si>
  <si>
    <t>THE CROSSING MISSION #2 MC - U VISION</t>
  </si>
  <si>
    <t>THE CROSSING MISSION #3 MC - U GIANT-MAN, WASP, HERCULES</t>
  </si>
  <si>
    <t>THE CROSSING MISSION #4 MC - U HAWKEYE &amp; BLACK WIDOW</t>
  </si>
  <si>
    <t>THE CROSSING MISSION #5 MC - U CAPT. AMERICA, BLACK WIDOW, JARVIS</t>
  </si>
  <si>
    <t>THE CROSSING MISSION #6 MC - U STARK AND STARK</t>
  </si>
  <si>
    <t>THE CROSSING MISSION #7 MC - U KANG &amp; MANTIS</t>
  </si>
  <si>
    <t>SHATTERED IMAGE - MISSION #7 Velocity/Ripclaw- IM - U</t>
  </si>
  <si>
    <t>ASSAULT ON ONSLAUGHT MISSION #6 - Chromium PROMO - VR - Magneto &amp; Rogue</t>
  </si>
  <si>
    <t>ASSAULT ON ONSLAUGHT MISSION #7 - Chromium PROMO - VR - Onsluaght</t>
  </si>
  <si>
    <t>ASSAULT ON ONSLAUGHT EVENT - DO OR DIE! PROMO - VR - Elektra &amp; Gateway</t>
  </si>
  <si>
    <t>ASSAULT ON ONSLAUGHT EVENT - FIGHTING SPIRIT LIVES! - PROMO - VR - Juggernaut</t>
  </si>
  <si>
    <t>ASSAULT ON ONSLAUGHT EVENT - FUEL FOR THE MACHINE - MN - R - X-Man</t>
  </si>
  <si>
    <t>ASSAULT ON ONSLAUGHT EVENT - HELPING HANDS - PROMO - VR - Black Panther</t>
  </si>
  <si>
    <t>ASSAULT ON ONSLAUGHT EVENT - ON THE MOVE - PROMO - VR - Captain America &amp; Falcon</t>
  </si>
  <si>
    <t>ASSAULT ON ONSLAUGHT EVENT - SPY DISCOVERED! - PROMO - VR - Thing</t>
  </si>
  <si>
    <t>BRAVE AND THE BOLD EVENT - AQUAMAN VS. DEEP SIX - JLA - C</t>
  </si>
  <si>
    <t>BRAVE AND THE BOLD EVENT - BATMAN VS. KANTO - JLA - C</t>
  </si>
  <si>
    <t>BRAVE AND THE BOLD EVENT - BLUE BEETLE VS. GLORIOUS GODFREY- JLA - C</t>
  </si>
  <si>
    <t>BRAVE AND THE BOLD EVENT - DARKSEID'S ELITE - JLA - C</t>
  </si>
  <si>
    <t>BRAVE AND THE BOLD EVENT - GREEN ARROW, BLACK CANARY, AMAZING GRACE - JLA - C</t>
  </si>
  <si>
    <t>Fighting Spirit Lives!</t>
  </si>
  <si>
    <t>Spy Discovered!</t>
  </si>
  <si>
    <t>COMING OF GALACTUS EVENT - COORDINATED EFFORT - MN - U Invisible Girl</t>
  </si>
  <si>
    <t>COMING OF GALACTUS EVENT - DESPERATE GAMBLE - MN - R Mr. Fantastic</t>
  </si>
  <si>
    <t>COMING OF GALACTUS EVENT - EVERYONE HAS A PART TO PLAY - MN - U Human Torch</t>
  </si>
  <si>
    <t>COMING OF GALACTUS EVENT - GALACTIC BUSY WORK - MN - U Punisher &amp; Mr. Fantastic</t>
  </si>
  <si>
    <t>COMING OF GALACTUS EVENT - HERALD BETRAYS GALACTUS - MN - R Silver Surfer</t>
  </si>
  <si>
    <t>COMING OF GALACTUS EVENT - HEROIC EFFORT - MN - U Thing</t>
  </si>
  <si>
    <t>THE CROSSING EVENT - AVENGERS ASSEMBLE! - MC - C Hawkeye, Vision, Scarlet Witch</t>
  </si>
  <si>
    <t>THE CROSSING EVENT - AVENGERS ATTACK HEADQUARTERS - MC - C Thor</t>
  </si>
  <si>
    <t>THE CROSSING EVENT - HEROES AVENGE MURDER - MC - C Iron Man</t>
  </si>
  <si>
    <t>THE CROSSING EVENT - OTHERWORLDLY PLOT - MC - C Kang</t>
  </si>
  <si>
    <t>THE CROSSING EVENT - REBIRTH! - MN - U Wasp</t>
  </si>
  <si>
    <t>THE CROSSING EVENT - TIME TRAVELLERS VANQUISHED - MC - C Mantis</t>
  </si>
  <si>
    <t>Avengers Assemble!</t>
  </si>
  <si>
    <t>Rebirth!</t>
  </si>
  <si>
    <t>Battle on the Moon!</t>
  </si>
  <si>
    <t>Hellfire Club Attacked!</t>
  </si>
  <si>
    <t>Phoenix Rises from Ashes!</t>
  </si>
  <si>
    <t>DARK PHOENIX SAGA - EVENT - MARSHALING FORCES - MN - R - Storm</t>
  </si>
  <si>
    <t>DARK PHOENIX SAGE EVENT - BATTLE ON THE MOON! - MC - C Cyclops</t>
  </si>
  <si>
    <t>DARK PHOENIX SAGE EVENT - NEW LEASE ON LIFE - MC - U Jean Grey, Phoenix</t>
  </si>
  <si>
    <t>Eye of the Storm Event - File 01 - DC - C Green Lantern Superman</t>
  </si>
  <si>
    <t>Eye of the Storm Event - File 02 - DC - C Green Lantern Superman</t>
  </si>
  <si>
    <t>Eye of the Storm Event - File 05 - DC - C Green Lantern Parasite</t>
  </si>
  <si>
    <t>Eye of the Storm Event - File 08 - DC - C Green Lantern Superman</t>
  </si>
  <si>
    <t>Eye of the Storm Event - File 10 - DC - C Superman Parasite</t>
  </si>
  <si>
    <t>Down But Not Out!</t>
  </si>
  <si>
    <t>Hospital Becomes War Zone!</t>
  </si>
  <si>
    <t>Shockwave Rocks the World!</t>
  </si>
  <si>
    <t>The Best Laid Plans…</t>
  </si>
  <si>
    <t>FATAL ATTRACTIONS EVENT - THE BEST LAID PANS… - MC - U Bishop</t>
  </si>
  <si>
    <t>FATAL ATTRACTIONS EVENT - DOWN BUT NOT OUT! - MC - U Wolverine UE No TM/Date</t>
  </si>
  <si>
    <t>FATAL ATTRACTIONS - EVENT - MISGUIDED EFFORTS - MN - VR Rusty Collins</t>
  </si>
  <si>
    <t>Alien Creature Rampages!</t>
  </si>
  <si>
    <t>Caught Off Guard!</t>
  </si>
  <si>
    <t>Here Comes the Cavalry!</t>
  </si>
  <si>
    <t>Monsters Attack!</t>
  </si>
  <si>
    <t>Protect the Queen!</t>
  </si>
  <si>
    <t>INFESTATION INCIDENT EVENT - ALIEN CREATURE RAMPAGES! - U Professor X</t>
  </si>
  <si>
    <t>Cosmic Sneak Attack!</t>
  </si>
  <si>
    <t>Gods of Stone!</t>
  </si>
  <si>
    <t>Heroes Resurrected!</t>
  </si>
  <si>
    <t>Mad God Raises Dead!</t>
  </si>
  <si>
    <t>Witness to the Horrors!</t>
  </si>
  <si>
    <t>Into the Depths Event - File 02 - DC - C Batman Aquaman</t>
  </si>
  <si>
    <t>Into the Depths Event - File 04 - DC - C Batman Aquaman</t>
  </si>
  <si>
    <t>Into the Depths Event - File 07 - DC - C Batman Aquaman</t>
  </si>
  <si>
    <t>Into the Depths Event - File 09 - DC - C Batman Aquaman</t>
  </si>
  <si>
    <t>Into the Depths Event - File 10 - DC - C Batman Aquaman</t>
  </si>
  <si>
    <t>Let the Silence Speak!</t>
  </si>
  <si>
    <t>Miracle Worker Alive!</t>
  </si>
  <si>
    <t>Short-Circuited!</t>
  </si>
  <si>
    <t>Symbiotic Hero Captured!</t>
  </si>
  <si>
    <t>MAXIMUM CARNGAE EVENT - SYMBIOTIC HERO CAPTURED! - MC - C Venom</t>
  </si>
  <si>
    <t>Might Over Mind Event - File 01 - DC - C Brainiac</t>
  </si>
  <si>
    <t>Might Over Mind Event - File 04 - DC - C Superman Brainiac</t>
  </si>
  <si>
    <t>Might Over Mind Event - File 06 - DC - C Superman Orion</t>
  </si>
  <si>
    <t>Might Over Mind Event - File 08 - DC - C Superman Wonder Woman</t>
  </si>
  <si>
    <t>Might Over Mind Event - File 11 - DC - C Superman</t>
  </si>
  <si>
    <t>Race Against Crime Event - File 01 - DC - C Riddler</t>
  </si>
  <si>
    <t>Race Against Crime Event - File 04 - DC - C Flash</t>
  </si>
  <si>
    <t>Race Against Crime Event - File 06 - DC - C Hawkman Batman</t>
  </si>
  <si>
    <t>Race Against Crime Event - File 09 - DC - C Flash</t>
  </si>
  <si>
    <t>Race Against Crime Event - File 10 - DC - C Flash Batman</t>
  </si>
  <si>
    <t>SECRET WARS EVENT - KEEPS GOING &amp; GOING - MN - C Ultron</t>
  </si>
  <si>
    <t>Ambushed!</t>
  </si>
  <si>
    <t>At Last, Control!</t>
  </si>
  <si>
    <t>Caught Unaware!</t>
  </si>
  <si>
    <t>SECRET WARS EVENT - AMBUSHED! - MN - C Wrecker</t>
  </si>
  <si>
    <t>SECRET WARS EVENT - CAUGHT UNAWARE! MN - C Captain Marvel</t>
  </si>
  <si>
    <t>SEPARATION ANXIETY EVENT - BREAKOUT - MC - U - Venom</t>
  </si>
  <si>
    <t>SHATTERED IMAGE EVENT - CYBERFORCE VS. THE MERCS… - IM - U Ripclaw &amp; Deathtrap</t>
  </si>
  <si>
    <t>SHATTERED IMAGE EVENT - ENTROPY FIELD… - IM - VR Clown</t>
  </si>
  <si>
    <t>SHATTERED IMAGE EVENT - GEN 13 VS. THE REGULATORS… - IM - U Gen 13 &amp; The Regulators</t>
  </si>
  <si>
    <t>SHATTERED IMAGE EVENT - MIGHTY MAN TO THE RESCUE… - IM - U Mighty Man</t>
  </si>
  <si>
    <t>SHATTERED IMAGE EVENT - SPAWN SPIES… - IM - U Spawn</t>
  </si>
  <si>
    <t>SHATTERED IMAGE EVENT - WITCHBLADE ON THE SCENE… - IM - R Witchblade</t>
  </si>
  <si>
    <t>Cyberforce vs The Mercs…</t>
  </si>
  <si>
    <t>Entropy Field…</t>
  </si>
  <si>
    <t>Gen13 vs The Regulators…</t>
  </si>
  <si>
    <t>Mighty Men to the Rescue…</t>
  </si>
  <si>
    <t>Spawn Spies…</t>
  </si>
  <si>
    <t>Witchblade on the Scene…</t>
  </si>
  <si>
    <t>Assassination Attempt!</t>
  </si>
  <si>
    <t>Mutants in Hiding!</t>
  </si>
  <si>
    <t>Path of Destruction!</t>
  </si>
  <si>
    <t>Rude Awakening!</t>
  </si>
  <si>
    <t>TRAINING 5FE +3 DC - C Steel</t>
  </si>
  <si>
    <t>TRAINING 5SE +3 DC - C Batman</t>
  </si>
  <si>
    <t>TRAINING 5SF +3 DC - C Riddler</t>
  </si>
  <si>
    <t>TRAINING 5FE +4 DC - U Joker</t>
  </si>
  <si>
    <t>TRAINING 5SE +4 DC - U Batman</t>
  </si>
  <si>
    <t>TRAINING 5EI +4 DC - VR Killer Croc</t>
  </si>
  <si>
    <t>TRAINING 5SF +4 DC - U Brainiac</t>
  </si>
  <si>
    <t>TRAINING 5SI +4 DC - R Thorn</t>
  </si>
  <si>
    <t>UNIVERSE 8E +3 - OP - U EM Force Lines (Magneto)</t>
  </si>
  <si>
    <t>UNIVERSE 8E +2 - OP - C Alien Technology (Prof. X)</t>
  </si>
  <si>
    <t>UNIVERSE 8F +2 - OP - C Chain (Sabretooth)</t>
  </si>
  <si>
    <t>UNIVERSE 8S +3 - OP - U City Bus (Hulk)</t>
  </si>
  <si>
    <t>UNIVERSE 8S +2 - OP - C Lamp Post (Thing)</t>
  </si>
  <si>
    <t>UNIVERSE 7E +3 - OP - C Power Cosmic (Silver Surfer)</t>
  </si>
  <si>
    <t>UNIVERSE 7E +2 - OP - C Energy Maximizer (Cyclops)</t>
  </si>
  <si>
    <t>UNIVERSE 7F +3 - OP - C Machine Gun (Domino)</t>
  </si>
  <si>
    <t>UNIVERSE 7F +2 - OP - C Sword (Bloody Mary)</t>
  </si>
  <si>
    <t>UNIVERSE 7S +3 - OP - C Taxi Cab (Colossus)</t>
  </si>
  <si>
    <t>UNIVERSE 7S +2 - OP - C Tree (Rogue)</t>
  </si>
  <si>
    <t>UNIVERSE 6E +2 - OP - C Power Lines (Bishop)</t>
  </si>
  <si>
    <t>UNIVERSE 6F +3 - OP - U Laser Pistol (Nebula)</t>
  </si>
  <si>
    <t>UNIVERSE 6F +2 - OP - C Hand Grenade (Black Widow)</t>
  </si>
  <si>
    <t>UNIVERSE 6S +3 - OP - U Dumpster (Iron Man)</t>
  </si>
  <si>
    <t>UNIVERSE 6S +2 - OP - C Manhole Cover (Spider-Woman)</t>
  </si>
  <si>
    <t>UNIVERSE 8E +3 - DC - C Brainiac</t>
  </si>
  <si>
    <t>UNIVERSE 8S +2 - DC - U Doomsday</t>
  </si>
  <si>
    <t>UNIVERSE 8S +1 - DC - U Doomsday</t>
  </si>
  <si>
    <t>UNIVERSE 8I +3 - DC - R Lex Luthor</t>
  </si>
  <si>
    <t>UNIVERSE 8I +2 - DC - U Lex Luthor</t>
  </si>
  <si>
    <t>UNIVERSE 8I +1 - DC - U Lex Luthor</t>
  </si>
  <si>
    <t>UNIVERSE 7I +3 - DC - C Joker - Bluff</t>
  </si>
  <si>
    <t>UNIVERSE 6E +3 - DC - C Penguin</t>
  </si>
  <si>
    <t>DS 6E 4E 6F I - JLA - U Impulse &amp; The Flash</t>
  </si>
  <si>
    <t>DS 6E 4E 6S E - JLA - U Captain Marvel &amp; Superman</t>
  </si>
  <si>
    <t>DS 6F 4F 6E F - JLA - U Blue Beetle &amp; Booster Gold</t>
  </si>
  <si>
    <t>DS 6F 4F 6S I - JLA - U Batman &amp; Martian Manhunter</t>
  </si>
  <si>
    <t>DS 6S 4S 6E F - JLA - U Superman &amp; Captain Atom</t>
  </si>
  <si>
    <t>DS 6S 4S 6E I - JLA - U Superman &amp; The Ray</t>
  </si>
  <si>
    <t>DS 6S 4S 6F E - JLA - U The Flash &amp; Superman</t>
  </si>
  <si>
    <t>DS 6S 4S 6I F - JLA - U Orion &amp; Mister Miracle</t>
  </si>
  <si>
    <t>DS 6S 4S 6I S - JLA - U Aquaman &amp; Superman</t>
  </si>
  <si>
    <t>DS 6I 4I 6E S - JLA - U The Trickster &amp; Neron</t>
  </si>
  <si>
    <t>DS 6I 4I 6F I - JLA - U Black Canary &amp; Batman</t>
  </si>
  <si>
    <t>DS 6I 4I 6S F - JLA - U Hawkman &amp; Batman</t>
  </si>
  <si>
    <t>ACOLYTES, THE MN HERO - R</t>
  </si>
  <si>
    <t>ACOLYTES - AMELIA VOGHT (HK) - XM - C</t>
  </si>
  <si>
    <t>ACOLYTES - AMELIA VOGHT (KH) - CL - U</t>
  </si>
  <si>
    <t>ACOLYTES - EXODUS (AE) - MN - U</t>
  </si>
  <si>
    <t>ACOLYTES - FABIAN CORTEZ (HX) - MN - OPD - VR</t>
  </si>
  <si>
    <t>ACOLYTES - RUSTY COLLINS (LC) - MN - U</t>
  </si>
  <si>
    <t>ACOLYTES - SENYAKA (JF) - MN - OPD - VR</t>
  </si>
  <si>
    <t>ACOLYTES - SKIDS (AD) - MN - U</t>
  </si>
  <si>
    <t>ACOLYTES - UNUSCIONE(LB) - MN - U</t>
  </si>
  <si>
    <t>AQUAMAN - JLA HERO - U</t>
  </si>
  <si>
    <t>TRICKSTER, THE - JLA HERO - R</t>
  </si>
  <si>
    <t>AZRAEL - DC HERO - VR</t>
  </si>
  <si>
    <t>BANE - DC HERO - VR</t>
  </si>
  <si>
    <t>ALPHA FLIGHT - MN HERO - R</t>
  </si>
  <si>
    <t>ALPHA FLIGHT - GUARDIAN (AG=&gt;AD) - MN - U</t>
  </si>
  <si>
    <t>The System</t>
  </si>
  <si>
    <t>ANGEL: THE FALLEN - XM HERO - U</t>
  </si>
  <si>
    <t>ANGEL: HORSEMAN OF APOCALYPSE HERO - CL - C</t>
  </si>
  <si>
    <t>BACKLASH - IM HERO - C</t>
  </si>
  <si>
    <t>BACKLASH - FUTURE BLACKLASH CHROME PROMO HERO - X/VR</t>
  </si>
  <si>
    <t>BACKLASH - MIST BODY- IM - OPD - VR</t>
  </si>
  <si>
    <t>BANE - INTELLECTUAL SUPERIORITY - JLA - OPD - VR</t>
  </si>
  <si>
    <t>ANY MISSION - HIDEOUT DISCOVERED! - PR - VR Silver Sable</t>
  </si>
  <si>
    <t>ANY MISSION - SOVEREIGN SEVEN - JLA - VR</t>
  </si>
  <si>
    <t>ANY MISSION - TO SAVE THE WORLD! CL - R</t>
  </si>
  <si>
    <t>To Save the World!</t>
  </si>
  <si>
    <t>ADAM WARLOCK - MN HERO - VR</t>
  </si>
  <si>
    <t>ADAM WARLOCK - COSMIC ALLIANCE (FE) - MN - R</t>
  </si>
  <si>
    <t>ADAM WARLOCK - ENERGY BARRAGE (AR) - MN - R</t>
  </si>
  <si>
    <t>ADAM WARLOCK - THE INFINITY WATCH (AD) - CL - C</t>
  </si>
  <si>
    <t>ADAM WARLOCK - SOUL GEM (FD) - MN - OPD - VR</t>
  </si>
  <si>
    <t>The Dark Knight</t>
  </si>
  <si>
    <t>BATMAN - MARTIAL ARTS EXPERT -DC - OPD - VR</t>
  </si>
  <si>
    <t>DARK BEAST PR HERO - R</t>
  </si>
  <si>
    <t>BEYONDER PROMO HERO - VR (w/bonus)</t>
  </si>
  <si>
    <t>BISHOP OP HERO - U</t>
  </si>
  <si>
    <t>BLACK CAT - PS HERO - R</t>
  </si>
  <si>
    <t>BLACK PANTHER - CL HERO - R</t>
  </si>
  <si>
    <t>BLACK WIDOW - KGB INTELLIGENCE - IQ - C</t>
  </si>
  <si>
    <t>The Bug</t>
  </si>
  <si>
    <t>BLUE BEETLE - FRICTIONLESS FOAM (JB=&gt;IB) - JLA - U</t>
  </si>
  <si>
    <t>BRAINIAC DC HERO - R</t>
  </si>
  <si>
    <t>BRASS CHROME PROMO HERO - X/R</t>
  </si>
  <si>
    <t>BROOD - BROOD SPAWN - MC - C</t>
  </si>
  <si>
    <t>BULLSEYE - EVERYTHING'S A WEAPON! CL - OPD - R</t>
  </si>
  <si>
    <t>CABLE - COVER FIRE (AG=&gt;AD) - OP - U</t>
  </si>
  <si>
    <t>CAPTAIN AMERICA - SUPERPATRIOT HERO - CL - U</t>
  </si>
  <si>
    <t>CAPTAIN AMERICA - MIGHTY SHIELD (AG=&gt;AD) - OP - U</t>
  </si>
  <si>
    <t>CAPTAIN BRITAIN - SUPERSONIC - XM - OPD -VR</t>
  </si>
  <si>
    <t>The Marvel Family</t>
  </si>
  <si>
    <t>UNIVESE - CAPTAIN UNIVERSE - PROMO - R</t>
  </si>
  <si>
    <t>CARNAGE - COMBAT CHAOS - HILLSHIRE FARMS PROMO - C/VR</t>
  </si>
  <si>
    <t>COLOSSUS - SIBERIAN STRENGTH - MEGAPOWER PROMO - OPD - X/R</t>
  </si>
  <si>
    <t>COMM. GORDON AND THE G.C.P.D. DC HERO - U</t>
  </si>
  <si>
    <t>COMM. GORDON &amp; G.C.P.D. - THE BAT SIGNAL (HI=&gt;HU) - JLA - R</t>
  </si>
  <si>
    <t>COMM. GORDON - REINFORCEMENTS - DC - U</t>
  </si>
  <si>
    <t>COMM. GORDON - RIOT GEAR - DC - U</t>
  </si>
  <si>
    <t>COMM. GORDON - STING OPERATION - DC - OPD - VR</t>
  </si>
  <si>
    <t>COMM. GORDON - SWAT TEAM - DC - OPD - VR</t>
  </si>
  <si>
    <t>COMM. GORDON - TEAR GAS GUNS - DC - U</t>
  </si>
  <si>
    <t>DAREDEVIL - BLIND MAN'S BLUFF- PS - OPD - U</t>
  </si>
  <si>
    <t>DARKNESS, The IM HERO - R</t>
  </si>
  <si>
    <t>DARKNESS - DEMIGOD OF THE DARK - IM - OPD - VR</t>
  </si>
  <si>
    <t>DAZZLER - MOJOWORLD REBEL- CL - C</t>
  </si>
  <si>
    <t>DOC SAMSON - ANALYTICAL ASSAULT- MC - U</t>
  </si>
  <si>
    <t>DOCTOR DOOM: 2099 HERO - CL - R</t>
  </si>
  <si>
    <t>Doctor Doom: 2099</t>
  </si>
  <si>
    <t>DR. OCTOPUS OP HERO - C</t>
  </si>
  <si>
    <t>DR. OCTOPUS - BIG PLANS - IQ - U</t>
  </si>
  <si>
    <t>DR. OCTOPUS - CRIMINAL MASTERMIND - OP - C</t>
  </si>
  <si>
    <t>DR. OCTOPUS - EVASIVE ACTION - OP - U</t>
  </si>
  <si>
    <t>DR. OCTOPUS - GRASPING TENTACLES - OP - OPD - R</t>
  </si>
  <si>
    <t>DR. OCTOPUS - KILLER CRUSH - HILLSHIRE FARMS PROMO - C</t>
  </si>
  <si>
    <t>DR. OCTOPUS - MASTER INVENTOR - PS - OPD - VR</t>
  </si>
  <si>
    <t>DR. OCTOPUS - MULTI-ARMED MENACE - OP - C</t>
  </si>
  <si>
    <t>DR. OCTOPUS - VILLAINOUS SHIELD - OP - C</t>
  </si>
  <si>
    <t>DOCTOR POLARIS - MAKE THE BLOOD BOIL - JLA - OPD -VR</t>
  </si>
  <si>
    <t>DR. STRANGE - PS HERO - VR</t>
  </si>
  <si>
    <t>DR. STRANGE IQ HERO - R</t>
  </si>
  <si>
    <t>DR. STRANGE - CATASTROPHE MAGIC - IQ - U</t>
  </si>
  <si>
    <t>DR. STRANGE - CRIMSON BANDS OF CYTORAK - PS - OPD - U</t>
  </si>
  <si>
    <t>DR. STRANGE - DEFENDER - IQ - OPD - VR</t>
  </si>
  <si>
    <t>DR. STRANGE - ELDRITCH BLASTS - PS - U</t>
  </si>
  <si>
    <t>DR. STRANGE - EYE OF AGAMOTTO (AA=&gt;AJ) - PS - VR</t>
  </si>
  <si>
    <t>DR. STRANGE - MISTS OF MORPHEUS - PS - R</t>
  </si>
  <si>
    <t>DR. STRANGE - NECROMANCY - PS - OPD - VR</t>
  </si>
  <si>
    <t>DR. STRANGE - SORCERER SUPREME - PS - VR</t>
  </si>
  <si>
    <t>DOOMSDAY - BONY PROTRUSIONS - DC- R</t>
  </si>
  <si>
    <t>DOUBLE SHOT 6E 4E 6S E - MN - C Dr. Strange &amp; Silver Surfer</t>
  </si>
  <si>
    <t>ENFORCERS, The MN HERO - R</t>
  </si>
  <si>
    <t>The Eel</t>
  </si>
  <si>
    <t>ERADICATOR - ENERGY BLAST - DC - VR</t>
  </si>
  <si>
    <t>FAIRCHILD - FIST FULL OF DANGER- IM - U</t>
  </si>
  <si>
    <t>FALCON - MECHANICAL WINGS - CL - C</t>
  </si>
  <si>
    <t>FLASH, The JLA HERO - R</t>
  </si>
  <si>
    <t>The Fastest Man Alive</t>
  </si>
  <si>
    <t>The Maker</t>
  </si>
  <si>
    <t>The Neutralizer</t>
  </si>
  <si>
    <t>GALACTUS PROMO HERO - VR</t>
  </si>
  <si>
    <t>GAMBIT - FULL HOUSE - MEGAPOWER PROMO - X/R</t>
  </si>
  <si>
    <t>The Emerald Archer</t>
  </si>
  <si>
    <t>The Longbow Hunter</t>
  </si>
  <si>
    <t>GREEN LANTERN - POWER OF IMAGINGATION - JLA - OPD - VR</t>
  </si>
  <si>
    <t>GREEN LANTERN - ...THIS IS A GUN - JLA - U</t>
  </si>
  <si>
    <t>GREY KING - LEADER (BK=&gt;CF) - XM - C</t>
  </si>
  <si>
    <t>GRUNGE - DENSE- IM - U</t>
  </si>
  <si>
    <t>HAND, The MN HERO - VR</t>
  </si>
  <si>
    <t>HAND, THE - DISSOLVING CORPSES - MN - OPD - VR</t>
  </si>
  <si>
    <t>HAND, THE - ERYNYS - CL - C</t>
  </si>
  <si>
    <t>HAND, THE - KIRIGI - MN - U</t>
  </si>
  <si>
    <t>HAND, THE - LORD DAITO - MN - U</t>
  </si>
  <si>
    <t>HAND, THE - NINJA - MN - U</t>
  </si>
  <si>
    <t>HAND, THE - SHINOBI SHAW - MN - OPD - VR</t>
  </si>
  <si>
    <t>HAND, THE - SNAKEROOT - MN - U</t>
  </si>
  <si>
    <t>HAVOK - ANNIHILATE (AS=&gt;HR) - CL - OPD - R</t>
  </si>
  <si>
    <t>The Brotherhood</t>
  </si>
  <si>
    <t>HAWKEYE - ARROW ASSAULT (AA=&gt;GJ) - MC - U</t>
  </si>
  <si>
    <t>HAWKEYE - PINPOINT ACCURACY- MC - C</t>
  </si>
  <si>
    <t>The Winged Warrior</t>
  </si>
  <si>
    <t>HAZARD DC HERO - R</t>
  </si>
  <si>
    <t>HAZARD - CYBER-JACKED - JLA - =&gt;OPD - U</t>
  </si>
  <si>
    <t>HAZARD - TELEKINETIC FIST- DC - OPD - VR</t>
  </si>
  <si>
    <t>HELLFIRE CLUB, The MN HERO - R</t>
  </si>
  <si>
    <t>HELLFIRE CLUB - BLACK KING CHROME PROMO HERO - X/VR</t>
  </si>
  <si>
    <t>HELLFIRE CLUB, THE - HELLFIRE SOLDIERS - MN - C</t>
  </si>
  <si>
    <t>HELLFIRE CLUB, THE - MADELYNE PRYOR - MN - OPD - VR</t>
  </si>
  <si>
    <t>HELLFIRE CLUB, THE - SELENE - MN - OPD - VR</t>
  </si>
  <si>
    <t>HELLFIRE CLUB, THE - TESSA - MN - OPD - VR (JA code)</t>
  </si>
  <si>
    <t>HELLFIRE CLUB, THE - SEBASTIAN SHAW - MN - U (with TM) SD Variant</t>
  </si>
  <si>
    <t>HELLFIRE CLUB, THE - TREVOR FITZROY - MN - U</t>
  </si>
  <si>
    <t>HELLFIRE CLUB, THE - VON ROEHM - XM - OPD - R</t>
  </si>
  <si>
    <t>HOBGOBLIN - FRIGHTENING VISAGE - HILLSHIRE FARMS - PROMO - C/R</t>
  </si>
  <si>
    <t>BATMAN AVENGER PROMO HOLO HERO - X/VR</t>
  </si>
  <si>
    <t>BATMAN DETECTIVE PROMO HOLO HERO - X/VR</t>
  </si>
  <si>
    <t>CATWOMAN WHIPLASH - PROMO HOLO - X/VVR</t>
  </si>
  <si>
    <t>COMM. JAMES GORDON - HOLO PROMO - X/VR</t>
  </si>
  <si>
    <t>RA'S AL GHUL SWORD MASTER HOLO HERO - X/VR</t>
  </si>
  <si>
    <t>TWO-FACE CRIMEBOSS HOLO PROMO HERO - X/VR</t>
  </si>
  <si>
    <t>HOLOCAUST PR HERO - R</t>
  </si>
  <si>
    <t>HOLOCAUST - APOCALYPTIC MINION - PR - U</t>
  </si>
  <si>
    <t>HOLOCAUST - CONSUME LIFEFORCE - PR - U</t>
  </si>
  <si>
    <t>HOLOCAUST - DEATH CANNON - PR - OPD - U</t>
  </si>
  <si>
    <t>HOLOCAUST - DEVASTATE - PR - OPD - R</t>
  </si>
  <si>
    <t>HOLOCAUST - IMPERVIOUS CRYSTAL - PR - VR</t>
  </si>
  <si>
    <t>HOLOCAUST - OTHERWORLDLY EVIL - PR - R</t>
  </si>
  <si>
    <t>HUNTRESS - THROWING KNIVES - DC- U</t>
  </si>
  <si>
    <t>ICE MAN - OPAL TANAKA - MN - U</t>
  </si>
  <si>
    <t>INHUMANS, The MN HERO - R</t>
  </si>
  <si>
    <t>INHUMANS - GORGON - MN - OPD - R</t>
  </si>
  <si>
    <t>INHUMANS - MEDUSA - MN - OPD - R</t>
  </si>
  <si>
    <t>Jean Grey: Dark Phoenix</t>
  </si>
  <si>
    <t>JEAN GREY - PHOENIX EFFECT - IQ - C</t>
  </si>
  <si>
    <t>JEAN GREY - TELEKINESIS - OP - OPD - R</t>
  </si>
  <si>
    <t>JOKER - ACID SPRAY FLOWER - DC - R</t>
  </si>
  <si>
    <t>JUBILEE - DISTRACTING BURST (AG=&gt;AD) - OP - C</t>
  </si>
  <si>
    <t>KA-ZAR - KING OF THE SAVAGE LAND - CL - VR</t>
  </si>
  <si>
    <t>KILLER CROC - SCALY SKIN - DC- U</t>
  </si>
  <si>
    <t>IKILLRAZOR - INNER PEACE - IM - OPD - R</t>
  </si>
  <si>
    <t>KINGPIN - BUSINESS SAVVY - IQ - =&gt;OPD - U</t>
  </si>
  <si>
    <t>The Rose</t>
  </si>
  <si>
    <t>KINGPIN - SUMO KNOWLEDGE (AS=&gt;HR) - IQ - OPD - VR</t>
  </si>
  <si>
    <t>KREE, The MN HERO - R</t>
  </si>
  <si>
    <t>The Regeneration Crystal</t>
  </si>
  <si>
    <t>LEADER - REGENERATION CRYSTAL, THE - CL - OPD - VR</t>
  </si>
  <si>
    <t>LEX LUTHOR - PROTOTYPE BLASTER - R</t>
  </si>
  <si>
    <t>LOCATION - CODA ISLAND - IM- U</t>
  </si>
  <si>
    <t>LOCATION - NEW YORK CITY - IM - U</t>
  </si>
  <si>
    <t>LOCATION - OMNIVERSE - IM - U</t>
  </si>
  <si>
    <t>The Outback</t>
  </si>
  <si>
    <t>LOCATION - OUTBACK, THE - MN - C</t>
  </si>
  <si>
    <t>LOCATION - SAVAGE LAND, THE - MN - U</t>
  </si>
  <si>
    <t>LOCATION - TEAM OVERPOWER - MEGAPOWER - PROMO - X/R</t>
  </si>
  <si>
    <t>LONGSHOT - ONE IN A MILLION (AV=&gt;CV) - PS - OPD - VR</t>
  </si>
  <si>
    <t>LONGSHOT - ROLL WITH THE PUNCHES - PS - R - Ver 1: "1" at end of 1st line</t>
  </si>
  <si>
    <t>MAGGOT - TUNNEL WORMS - CL - C</t>
  </si>
  <si>
    <t>MALEGOLGIA - DEMONIC MAGICK - IM - C</t>
  </si>
  <si>
    <t>MALEGOLGIA - MASTER OF THE DARKLANDS - IM - OPD - R</t>
  </si>
  <si>
    <t>MARAUDERS, The MN HERO - R</t>
  </si>
  <si>
    <t>MARROW - SKELETAL PLATES - MEGAPOWER PROMO - X/R</t>
  </si>
  <si>
    <t>MARTAIN MANHUNTER - ALIEN PHYSIQUE - JLA - OPD - VR</t>
  </si>
  <si>
    <t>MARTAIN MANHUNTER - MALLEABLE FORM - JLA - U</t>
  </si>
  <si>
    <t>MARTAIN MANHUNTER - MARTIAN STRENGTH - JLA - R</t>
  </si>
  <si>
    <t>MARTAIN MANNUNTER - MARTIAN VISION - JLA - OPD - VR</t>
  </si>
  <si>
    <t>MARTAIN MANHUNTER - TELEPATHIC PROBE - JLA - U</t>
  </si>
  <si>
    <t>MAXIMUM CARNAGE #1 - A Lunatic on the Loose - Cletus Kasady - OP - C</t>
  </si>
  <si>
    <t>MAXIMUM CARNAGE #2 - Venom to the Rescue? - Venom - OP - C</t>
  </si>
  <si>
    <t>MAXIMUM CARNAGE #3 - The Madness Grows - Demogoblin - OP - C</t>
  </si>
  <si>
    <t>MAXIMUM CARNAGE #4 - A Touch of Death - Carrion - OP - C</t>
  </si>
  <si>
    <t>MAXIMUM CARNAGE #5 - Deadly Duplicates - Doppelganger - OP - C</t>
  </si>
  <si>
    <t>MAXIMUM CARNAGE #6 - A Bitter Love - Shriek - OP - C</t>
  </si>
  <si>
    <t>MAXIMUM CARNAGE #7 - The Face of Evil - Carnage - OP - C</t>
  </si>
  <si>
    <t>METALLO - I'LL BE BACK! - JLA - OPD - VR</t>
  </si>
  <si>
    <t>METALLO - MECHANICAL JUGGERNAUT - DC - OPD - R</t>
  </si>
  <si>
    <t>MR. FANTASTIC - INVENTIVE GENIUS - IQ - =&gt;OPD - U</t>
  </si>
  <si>
    <t>MR. FANTASTIC - PROTECT TEAMMATE (AG=&gt;AD) - OP - U</t>
  </si>
  <si>
    <t>MR. SINISTER - MARAUDER- IQ - OPD - VR</t>
  </si>
  <si>
    <t>MORLOCKS, The MN HERO - VR</t>
  </si>
  <si>
    <t>MORLOCKS - CALLISTO XM HERO - C</t>
  </si>
  <si>
    <t>MORLCOKS - RUN FROM SLAUGHTER - XM - C</t>
  </si>
  <si>
    <t>MYSTERIO - MISDIRECTION - HILLSHIRE FARMS PROMO - C/R</t>
  </si>
  <si>
    <t>MYSTIQUE - ILLUSION OF ALLY - OP - C</t>
  </si>
  <si>
    <t>NAMOR - BOUNTY OF THE SEA (BR) - PS - VR</t>
  </si>
  <si>
    <t>NICK FURY - DUM DUM DUGAN -MN - U</t>
  </si>
  <si>
    <t>NIGHTCRAWLER - BAMF! (AG=&gt;AD) - MC - U</t>
  </si>
  <si>
    <t>NIGHTCRAWLER - BLINDSIDE - MEGAPOWER PROMO - OPD - X/R</t>
  </si>
  <si>
    <t>ONSLAUGHT PROMO HERO - R</t>
  </si>
  <si>
    <t>ONSLAUGHT - BAPTISM BY FIRE - PR - OPD - VR</t>
  </si>
  <si>
    <t>ONSLAUGHT - DARK ENIGMA - PR - OPD - VR</t>
  </si>
  <si>
    <t>ONSLAUGHT - DARK THOUGHTS- CL - C</t>
  </si>
  <si>
    <t>ONSLAUGHT - MERCILESS CONQUEROR - PR - VR</t>
  </si>
  <si>
    <t>ONSLAUGHT - MUTANT GESTALT - PR - VR</t>
  </si>
  <si>
    <t>ONSLAUGHT - PSYCHIC ABSORPTION - PR - VR</t>
  </si>
  <si>
    <t>ONSLAUGHT - RAW POWER - PR - VR</t>
  </si>
  <si>
    <t>OVERTKILL - ARMOR- IM - U</t>
  </si>
  <si>
    <t>PARALLAX JLA HERO - VR</t>
  </si>
  <si>
    <t>POLARIS - MAGNETIC FIELD (JW=&gt;JZ) - XM - C</t>
  </si>
  <si>
    <t>POST PROMO HERO - R</t>
  </si>
  <si>
    <t>POST - GATHER INFO - PR - VR</t>
  </si>
  <si>
    <t>POST - HERALD OF ONSLAUGHT - PR - VR</t>
  </si>
  <si>
    <t>POST - LETHAL TESTER - PR - VR</t>
  </si>
  <si>
    <t>POST - OBFUSCATE - PR - VR</t>
  </si>
  <si>
    <t>POST - PROTECTIVE PLATES - PR - OPD - VR</t>
  </si>
  <si>
    <t>POST - STRATEGIC ASSAULT - PR - OPD - VR</t>
  </si>
  <si>
    <t>PROFESSOR X - SHI'AR BATTLE ARMOR - MEGAPOWER PROMO - X/R</t>
  </si>
  <si>
    <t>QUICKSILVER - FAST AND FURIOUS (BV=&gt;BX) - MC - OPD - R</t>
  </si>
  <si>
    <t>QUICKSILVER - RAPID RIP OFF (DG=&gt;ID) - MC - OPD - R</t>
  </si>
  <si>
    <t>The Clench</t>
  </si>
  <si>
    <t>RA'S AL GHUL - LAZARUS PIT - DC - OPD -VR</t>
  </si>
  <si>
    <t>RAY, The JLA HERO - R</t>
  </si>
  <si>
    <t>RAY - LIGHT CONSTRUCTS - JLA - =&gt;OPD - U</t>
  </si>
  <si>
    <t>REAVERS, The MN HERO - R</t>
  </si>
  <si>
    <t>REAVERS - DONALD PIERCE XM HERO - C</t>
  </si>
  <si>
    <t>The Scourge</t>
  </si>
  <si>
    <t>REYES - RELUCTANT HERO (AL=&gt;AI) - CL - U</t>
  </si>
  <si>
    <t>RHINO - STAMPEDE - HILLSHIRE FARMS PROMO - X/R</t>
  </si>
  <si>
    <t>ROBIN - SURFING THE NET- JLA - OPD - R</t>
  </si>
  <si>
    <t>ROGUE - NIGH INVULNERABLE - MEGAPOWER PROMO - OPD - X/R</t>
  </si>
  <si>
    <t>REAVERS - DONALD PIERCE - MN - U</t>
  </si>
  <si>
    <t>ROGUE - SOUTHERN BELLE - IQ - U</t>
  </si>
  <si>
    <t>SAVAGE DRAGON - AMAZING RECOVERY- IM - U</t>
  </si>
  <si>
    <t>SCARLET SPIDER - SCARLET SAVIOR - HILLSHIRE FARMS PROMO - C</t>
  </si>
  <si>
    <t>SCARLET WITCH - HEX POWER - OPD - PS - VR</t>
  </si>
  <si>
    <t>SCARLET WITCH - SORCERESS SLAM - PS - R (6 strength)</t>
  </si>
  <si>
    <t>SCARLET WITCH - SORCERESS SLAM - PS - R- ERROR (6 fighting)</t>
  </si>
  <si>
    <t>The Jameson Connection</t>
  </si>
  <si>
    <t>SENTINELS - BASTION XM HERO - U</t>
  </si>
  <si>
    <t>SERPENT SOCIETY, The MN HERO - R</t>
  </si>
  <si>
    <t>SERPENT SOCIETY - ANACONDA- MN - OPD - VR</t>
  </si>
  <si>
    <t>SERPENT SOCIETY - SIDEWINDER (AG=&gt;AD) - MN - U</t>
  </si>
  <si>
    <t>SHADOWCAT - COMPUTER GENIUS - IQ - =&gt;OPD - C</t>
  </si>
  <si>
    <t>SHADOWCAT - NINJA ADEPT- MEGAPOWER PROMO - X/R</t>
  </si>
  <si>
    <t>SHADOWHAWK - BRUTAL REVENGE- IM - OPD - R</t>
  </si>
  <si>
    <t>SHANG CHI - ELIXIR VITAE, THE - CL - OPD - U</t>
  </si>
  <si>
    <t>SHANG CHI - FU MANCHU - CL - OPD - R</t>
  </si>
  <si>
    <t>SHANG CHI - KUNG FU SECRETS - CL - C</t>
  </si>
  <si>
    <t>SHANG CHI - MEDITATIVE FOCUS - CL - OPD - R</t>
  </si>
  <si>
    <t>SHANG CHI - MI-6 - CL - C</t>
  </si>
  <si>
    <t>SHANG CHI - SUDDEN STRIKE - CL - C</t>
  </si>
  <si>
    <t>SHI'AR, THE MN HERO - R</t>
  </si>
  <si>
    <t>SHI'AR - DEATHBIRD XM HERO - U</t>
  </si>
  <si>
    <t>SHI'AR - FANG (JW=&gt;JZ) - XM - C</t>
  </si>
  <si>
    <t>SHI'AR - LILLANDRA - MN - U - Shi'ar - correct SD</t>
  </si>
  <si>
    <t>SHI'AR - M'KRAAN CRYSTAL - MN - OPD - VR</t>
  </si>
  <si>
    <t>SHI'AR - WARSTAR - MN - OPD - VR SD</t>
  </si>
  <si>
    <t>SILVER SURFER - ENERGY PROTECTION (AG=&gt;AD) - OP - C</t>
  </si>
  <si>
    <t>SINS OF THE FUTURE #1 The New Order - PS - C Sentinels</t>
  </si>
  <si>
    <t>SINS OF THE FUTURE #2 Fractured Logic - PS - C Graydon Creed</t>
  </si>
  <si>
    <t>SINS OF THE FUTURE #3 The Face of Death - PS - C Master Mold</t>
  </si>
  <si>
    <t>SINS OF THE FUTURE #4 The Fight for Freedom - PS - C Magneto</t>
  </si>
  <si>
    <t>SINS OF THE FUTURE #5 Search and Destroy - PS - C Wolverine</t>
  </si>
  <si>
    <t>SINS OF THE FUTURE #6 Traitors and Turncoats - PS - C Phoenix</t>
  </si>
  <si>
    <t>SINS OF THE FUTURE #7 The Ultimate Evil - PS - C Nimrod</t>
  </si>
  <si>
    <t>SPAWN - FINITE POWER - PR - OPD - X - Correct Legion Cut</t>
  </si>
  <si>
    <t>SPIDER-GIRL - CLEVER FIGHTER- XM - C</t>
  </si>
  <si>
    <t>SPIDER-GIRL - MAYDAY - XM - OPD - VR</t>
  </si>
  <si>
    <t>SPIDER-GIRL - SPIDERMOBILITY - XM - C</t>
  </si>
  <si>
    <t>Spider-man: Symbiotic Costume</t>
  </si>
  <si>
    <t>SPIDER-MAN - DOPPELGANGER HILLSHIRE FARMS PROMO HERO - C/R</t>
  </si>
  <si>
    <t>SPIDER-MAN - DOPPELGANGER MN HERO - VR</t>
  </si>
  <si>
    <t>SPIDER-MAN - OVER THE EDGE - HILLSHIRE FARMS PROMO - C/R</t>
  </si>
  <si>
    <t>STARJAMMERS, The MN HERO - R</t>
  </si>
  <si>
    <t>STEEL - NIGHT VISION GOGGLES - JLA - =&gt;OPD - R</t>
  </si>
  <si>
    <t>STORM - GATHERING WINDS - MEGAPOWER PROMO - OPD - X/R</t>
  </si>
  <si>
    <t>STRONG GUY PS HERO -VR</t>
  </si>
  <si>
    <t>STRONG GUT - SIMPLE STRATEGY - IQ - C</t>
  </si>
  <si>
    <t>The Ravers</t>
  </si>
  <si>
    <t>SUPERGIRL - TELEKINETIC SHIELD (AG=&gt;AD) - DC - R</t>
  </si>
  <si>
    <t>The Man Beyond Tomorrow</t>
  </si>
  <si>
    <t>TASKMASTER - WEAPONS MASTER - MX - C</t>
  </si>
  <si>
    <t>TEAM X CHROME PROMO HERO - X/VR</t>
  </si>
  <si>
    <t>THING - REVOLTIN' DEVELOPMENT- OP - OPD - R</t>
  </si>
  <si>
    <t>THOR - BETA RAY BILL HERO - CL - C</t>
  </si>
  <si>
    <t>THOR - AIRBORNE AVENGER- PS - U</t>
  </si>
  <si>
    <t>THORN - STREET FIGHTER - DC- C</t>
  </si>
  <si>
    <t>THUNDERBIRD - POWERHOUSE (JW=&gt;JZ) - XM - C</t>
  </si>
  <si>
    <t>Don't Mind Me...</t>
  </si>
  <si>
    <t>The Shell Game</t>
  </si>
  <si>
    <t>TYPHOID MARY - FRACTURED PERSONALITY (JW=&gt;JZ) - XM - C</t>
  </si>
  <si>
    <t>UNIVERSE 6I +3 - XAVIER PROTOCOLS - CLASSIC INSERT PROMO - VR</t>
  </si>
  <si>
    <t>VENOM - LETHAL PROTECTOR - HILLSHIRE FARMS PROMO - X/R</t>
  </si>
  <si>
    <t>VOODOO, DAEMONITE CHROME PR HERO - X/R</t>
  </si>
  <si>
    <t>VOODOOD - WILDC.A.T. - IM - U</t>
  </si>
  <si>
    <t>WAR MACHINE - WAR DRONE - IQ - C</t>
  </si>
  <si>
    <t>WARLOCK PR HERO - R</t>
  </si>
  <si>
    <t>WHITE QUEEN - COLD-HEARTED ENEMY - IQ -OPD - C</t>
  </si>
  <si>
    <t>The Hellions</t>
  </si>
  <si>
    <t>The Chosen</t>
  </si>
  <si>
    <t>WOLVERINE, GOLDEN AGE CHROME PR HERO - X/VR</t>
  </si>
  <si>
    <t>WOLVERINE - TRACKING SENSES - MEGAPOWER PROMO - X/R</t>
  </si>
  <si>
    <t>WONDER WOMAN - BLESSED BY THE GODS (BG=&gt;BQ) - JLA - OPD - VR</t>
  </si>
  <si>
    <t>WONDER WOMAN - BULLETS &amp; BRACELETS - JLA - U</t>
  </si>
  <si>
    <t>WONDER WOMAN - GIFT OF FLIGHT (AG=&gt;AD) - JLA - U</t>
  </si>
  <si>
    <t>WYNONNA EARP CHROME PR HERO - X/R</t>
  </si>
  <si>
    <t>X-MEN - ANGEL - XM - C</t>
  </si>
  <si>
    <t>X-MEN - BEAST - XM - U</t>
  </si>
  <si>
    <t>X-MEN - CYCLOPS - XM - C</t>
  </si>
  <si>
    <t>X-MEN - ICEMAN - XM - C</t>
  </si>
  <si>
    <t>X-MEN - MARVEL GIRL - XM - OPD - R</t>
  </si>
  <si>
    <t>The Evil Eye</t>
  </si>
  <si>
    <t>INHUMANS - CRYSTAL CHROMIUM PROMO HERO - X/VR - OP8</t>
  </si>
  <si>
    <t>MORPH, SHADOWCAT, HOLOCAUST, DARK BEAST, BLINK, X-MAN</t>
  </si>
  <si>
    <t>MAGNETO, QUICKSILVER, SCARLET WITCH, MYSTIQUE, BLOB, ROGUE</t>
  </si>
  <si>
    <t>MAGNETO, BISHOP, COLOSSUS, PROFESSOR X, CABLE, ACOLYTES</t>
  </si>
  <si>
    <t>CAPTAIN AMERICA, HENRY PYM, HULK, BLACK WIDOW, THOR, VISION</t>
  </si>
  <si>
    <t>HEROES FOR HIRE, FALCON, THUNDERBOLTS, DAREDEVIL, SPIDER-MAN, MORBIUS</t>
  </si>
  <si>
    <t>INHUMANS, KREE, SHI'AR, JEAN GREY, QUICKSILVER, CRYSTAL</t>
  </si>
  <si>
    <t>CRUX, GREY KING, LANDSLIDE, MERCURY, RAPTURE, XAOS</t>
  </si>
  <si>
    <t>ZEALOT, GRIFTER, VOODOO, FAIRCHILD, GRUNGE, SPARTAN</t>
  </si>
  <si>
    <t>DAREDEVIL, NEW WARRIORS, PUNISHER, KINGPIN, SERPENT SOCIETY, SILVER SABLE</t>
  </si>
  <si>
    <t>BLACK CAT, SCARLET SPIDER, SPIDER-MAN, VENOM, GREEN GOBLIN, SCORPION</t>
  </si>
  <si>
    <t>BISHOP, GAMBIT, ROGUE, BEAST, ICEMAN, ANGEL</t>
  </si>
  <si>
    <t>WOLVERINE, SABRETOOTH, DEADPOOL, ALPHA FLIGHT, OMEGA RED, MAVERICK</t>
  </si>
  <si>
    <t>FORGE, MYSTIQUE, SABRETOOTH, STRONG GUY, HAVOK, POLARIS</t>
  </si>
  <si>
    <t>HUMAN TORCH, INVISIBLE WOMAN, MR. FANTASTIC, NAMOR, SHE-HULK, THING</t>
  </si>
  <si>
    <t>HULK, SHE-HULK, DOC SAMSON, LEADER, ABOMINATION, THUNDERBOLTS</t>
  </si>
  <si>
    <t>BLACK WIDOW, DOC SAMSON, NICK FURY, RED SKULL, CAPTAIN AMERICA, HYDRA</t>
  </si>
  <si>
    <t>DAREDEVIL, ENFORCERS, KINGPIN, THE HAND, ELEKTRA, GHOST RIDER</t>
  </si>
  <si>
    <t>SUNFIRE, THUNDERBIRD, ANGEL, POLARIS, COLOSSUS, WOLVERINE</t>
  </si>
  <si>
    <t>WOLVERINE, DEADPOOL, VENOM, EXPEDITER, PSYLOCKE, CAPTAIN AMERICA</t>
  </si>
  <si>
    <t>DOCTOR DOOM, SILVER SURFER, MR. FANTASTIC, INVISIBLE WOMAN, HUMAN TORCH,</t>
  </si>
  <si>
    <t>WOLVERINE, PSYLOCKE, ELEKTRA, OMEGA RED, MANDARIN, THE HAND</t>
  </si>
  <si>
    <t>ANY TOURNAMENT LEGAL TEAM, USING NORMAL DECK-BUILDING RULES.</t>
  </si>
  <si>
    <t>LONGSHOT, MOJO, PSYLOCKE, X-BABIES, DAZZLER, SHATTERSTAR</t>
  </si>
  <si>
    <t>MR. SINISTER, STORM, SABRETOOTH, THE MARAUDERS, MORLOCKS, DARK BEAST</t>
  </si>
  <si>
    <t>COLOSSUS, NIGHTCRAWLER, SHADOWCAT, PROFESSOR X, BANSHEE, CAPTAIN BRITAIN</t>
  </si>
  <si>
    <t>THE DARKNESS, WITCHBLADE, STRYKER, RIPCLAW, VELOCITY, BALLISTIC</t>
  </si>
  <si>
    <t>SENTINELS, POST, HOLOCAUST, ONSLAUGHT, DARK BEAST, X-MAN</t>
  </si>
  <si>
    <t>REAVERS, WOLVERINE, JUBILEE, SENTINELS, LONGSHOT, DAZZLER</t>
  </si>
  <si>
    <t>BROOD, SILVER SURFER, SUPER SKRULL, ADAM WARLOCK, SHI'AR, STARJAMMERS</t>
  </si>
  <si>
    <t>WOLVERINE, SHADOWCAT, SABRETOOTH, THE HAND, SILVER SAMURAI, VIPER</t>
  </si>
  <si>
    <t>RHINO, DR. OCTOPUS, HOBGOBLIN, CARNAGE, MYSTERIO, GREEN GOBLIN</t>
  </si>
  <si>
    <t>DR. STRANGE, ADAM WARLOCK, SILVER SURFER, GHOST RIDER, MEPHISTO, BARON</t>
  </si>
  <si>
    <t>NICK FURY, MAGNETO, ROGUE, WOLVERINE, SAURON, KA-ZAR</t>
  </si>
  <si>
    <t>ABOMINATION, MORLOCKS, VENOM, THE MOLE MAN, LIZARD, ANGEL</t>
  </si>
  <si>
    <t>APOCALYPSE, CYCLOPS, JEAN GREY, ANGEL, BEAST, ICEMAN</t>
  </si>
  <si>
    <t>SPAWN, VIOLATOR, TIFFANY, OVERTKILL, CURSE, CY-GOR</t>
  </si>
  <si>
    <t>HAWKEYE, IRON MAN, SCARLET WITCH, SPIDER-WOMAN, WAR MACHINE, CAPTAIN</t>
  </si>
  <si>
    <t>ANY TOURNAMENT LEGAL TEAM USING NORMAL DECK-BUILDING RULES.</t>
  </si>
  <si>
    <t>JUGGERNAUT, SERPENT SOCIETY, RHINO, VENOM, THE MARAUDERS, HOBGOBLIN</t>
  </si>
  <si>
    <t>BLACK PANTHER, DR. DOOM, VISION, HAWKEYE, STORM, KLAW</t>
  </si>
  <si>
    <t>DOCTOR DOOM, OMEGA RED, QUICKSILVER, SCARLET WITCH, NIGHTCRAWLER, COLOSSUS</t>
  </si>
  <si>
    <t>WHITE QUEEN, CYCLOPS, PROFESSOR X, JEAN GREY, CABLE, DOMINO</t>
  </si>
  <si>
    <t>HAVOK, GOBLYN QUEEN, ICEMAN, BEAST, ANGEL, STORM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</si>
</sst>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1"/>
      <color theme="1"/>
      <name val="Calibri"/>
      <family val="2"/>
      <scheme val="minor"/>
    </font>
    <font>
      <sz val="8"/>
      <name val="Arial"/>
      <family val="2"/>
    </font>
    <font>
      <b/>
      <sz val="8"/>
      <name val="Arial"/>
      <family val="2"/>
    </font>
    <font>
      <sz val="9"/>
      <name val="Arial"/>
      <family val="2"/>
    </font>
    <font>
      <b/>
      <sz val="9"/>
      <name val="Arial"/>
      <family val="2"/>
    </font>
    <font>
      <sz val="8"/>
      <color indexed="81"/>
      <name val="Tahoma"/>
      <family val="2"/>
    </font>
    <font>
      <b/>
      <sz val="8"/>
      <color indexed="81"/>
      <name val="Tahoma"/>
      <family val="2"/>
    </font>
    <font>
      <sz val="10"/>
      <name val="Arial"/>
      <family val="2"/>
    </font>
    <font>
      <sz val="8"/>
      <color theme="1"/>
      <name val="Arial"/>
      <family val="2"/>
    </font>
  </fonts>
  <fills count="6">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theme="9" tint="0.59999389629810485"/>
        <bgColor indexed="64"/>
      </patternFill>
    </fill>
  </fills>
  <borders count="8">
    <border>
      <left/>
      <right/>
      <top/>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double">
        <color indexed="64"/>
      </bottom>
      <diagonal/>
    </border>
  </borders>
  <cellStyleXfs count="3">
    <xf numFmtId="0" fontId="0" fillId="0" borderId="0"/>
    <xf numFmtId="0" fontId="1" fillId="0" borderId="0"/>
    <xf numFmtId="0" fontId="8" fillId="0" borderId="0"/>
  </cellStyleXfs>
  <cellXfs count="59">
    <xf numFmtId="0" fontId="0" fillId="0" borderId="0" xfId="0"/>
    <xf numFmtId="0" fontId="2" fillId="0" borderId="0" xfId="0" applyFont="1" applyFill="1" applyBorder="1"/>
    <xf numFmtId="0" fontId="2" fillId="0" borderId="0" xfId="0" applyFont="1" applyFill="1" applyBorder="1" applyAlignment="1">
      <alignment horizontal="center"/>
    </xf>
    <xf numFmtId="0" fontId="0" fillId="0" borderId="0" xfId="0" applyBorder="1"/>
    <xf numFmtId="0" fontId="5" fillId="0" borderId="1" xfId="0" applyFont="1" applyBorder="1" applyAlignment="1">
      <alignment horizontal="center"/>
    </xf>
    <xf numFmtId="0" fontId="4" fillId="0" borderId="2" xfId="0" applyFont="1" applyBorder="1"/>
    <xf numFmtId="0" fontId="4" fillId="0" borderId="3" xfId="0" applyFont="1" applyBorder="1" applyAlignment="1">
      <alignment horizontal="center"/>
    </xf>
    <xf numFmtId="0" fontId="4" fillId="0" borderId="4" xfId="0" applyFont="1" applyBorder="1"/>
    <xf numFmtId="0" fontId="4" fillId="0" borderId="5" xfId="0" applyFont="1" applyBorder="1" applyAlignment="1">
      <alignment horizontal="center"/>
    </xf>
    <xf numFmtId="0" fontId="4" fillId="0" borderId="6" xfId="0" applyFont="1" applyBorder="1"/>
    <xf numFmtId="0" fontId="4" fillId="0" borderId="0" xfId="0" applyFont="1" applyBorder="1" applyAlignment="1">
      <alignment horizontal="center"/>
    </xf>
    <xf numFmtId="0" fontId="4" fillId="0" borderId="0" xfId="0" applyFont="1" applyBorder="1"/>
    <xf numFmtId="0" fontId="3" fillId="0" borderId="7" xfId="0" applyFont="1" applyFill="1" applyBorder="1" applyAlignment="1">
      <alignment horizontal="center"/>
    </xf>
    <xf numFmtId="0" fontId="2" fillId="0" borderId="0" xfId="0" applyFont="1" applyFill="1" applyBorder="1" applyAlignment="1"/>
    <xf numFmtId="0" fontId="3" fillId="0" borderId="7" xfId="0" applyFont="1" applyFill="1" applyBorder="1"/>
    <xf numFmtId="0" fontId="2" fillId="0" borderId="0" xfId="0" applyFont="1" applyFill="1"/>
    <xf numFmtId="0" fontId="2" fillId="0" borderId="0" xfId="0" applyFont="1" applyFill="1" applyAlignment="1">
      <alignment horizontal="center"/>
    </xf>
    <xf numFmtId="2" fontId="3" fillId="0" borderId="7" xfId="0" applyNumberFormat="1" applyFont="1" applyFill="1" applyBorder="1" applyAlignment="1">
      <alignment horizontal="center"/>
    </xf>
    <xf numFmtId="2" fontId="2" fillId="0" borderId="0" xfId="0" applyNumberFormat="1" applyFont="1" applyFill="1" applyAlignment="1">
      <alignment horizontal="center"/>
    </xf>
    <xf numFmtId="0" fontId="0" fillId="0" borderId="0" xfId="0" pivotButton="1"/>
    <xf numFmtId="0" fontId="3" fillId="0" borderId="7" xfId="0" applyFont="1" applyFill="1" applyBorder="1" applyAlignment="1">
      <alignment horizontal="center" vertical="center"/>
    </xf>
    <xf numFmtId="0" fontId="3" fillId="5" borderId="0" xfId="0" applyFont="1" applyFill="1" applyAlignment="1">
      <alignment horizontal="center" vertical="center"/>
    </xf>
    <xf numFmtId="2" fontId="3" fillId="0" borderId="7" xfId="0" applyNumberFormat="1" applyFont="1" applyFill="1" applyBorder="1" applyAlignment="1">
      <alignment horizontal="center" vertical="center"/>
    </xf>
    <xf numFmtId="0" fontId="3" fillId="0" borderId="7" xfId="0" applyFont="1" applyFill="1" applyBorder="1" applyAlignment="1">
      <alignment vertical="center"/>
    </xf>
    <xf numFmtId="0" fontId="3" fillId="0" borderId="0" xfId="0" applyFont="1" applyFill="1" applyBorder="1" applyAlignment="1">
      <alignment vertical="center"/>
    </xf>
    <xf numFmtId="0" fontId="2" fillId="0" borderId="0" xfId="0" applyFont="1" applyFill="1" applyAlignment="1">
      <alignment vertical="center"/>
    </xf>
    <xf numFmtId="0" fontId="3" fillId="3" borderId="0" xfId="0" applyFont="1" applyFill="1" applyBorder="1" applyAlignment="1">
      <alignment vertical="center"/>
    </xf>
    <xf numFmtId="0" fontId="2" fillId="5" borderId="0" xfId="0" applyFont="1" applyFill="1" applyAlignment="1">
      <alignment horizontal="center" vertical="center"/>
    </xf>
    <xf numFmtId="0" fontId="3"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0" xfId="0" applyFont="1" applyFill="1" applyAlignment="1">
      <alignment horizontal="center" vertical="center"/>
    </xf>
    <xf numFmtId="2" fontId="2" fillId="3" borderId="0" xfId="0" applyNumberFormat="1" applyFont="1" applyFill="1" applyAlignment="1">
      <alignment horizontal="center" vertical="center"/>
    </xf>
    <xf numFmtId="0" fontId="2" fillId="3" borderId="0" xfId="0" applyFont="1" applyFill="1" applyAlignment="1">
      <alignment vertical="center"/>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2" fontId="2" fillId="0" borderId="0" xfId="0" applyNumberFormat="1" applyFont="1" applyFill="1" applyAlignment="1">
      <alignment horizontal="center" vertical="center"/>
    </xf>
    <xf numFmtId="0" fontId="2" fillId="0" borderId="0" xfId="0" applyFont="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0" xfId="0" applyFont="1" applyFill="1" applyAlignment="1">
      <alignment horizontal="center" vertical="center"/>
    </xf>
    <xf numFmtId="2" fontId="2" fillId="2" borderId="0" xfId="0" applyNumberFormat="1" applyFont="1" applyFill="1" applyAlignment="1">
      <alignment horizontal="center" vertical="center"/>
    </xf>
    <xf numFmtId="0" fontId="2" fillId="2" borderId="0" xfId="0" applyFont="1" applyFill="1" applyAlignment="1">
      <alignment vertical="center"/>
    </xf>
    <xf numFmtId="0" fontId="3" fillId="4" borderId="0" xfId="0" applyFont="1" applyFill="1" applyBorder="1" applyAlignment="1">
      <alignment vertical="center"/>
    </xf>
    <xf numFmtId="0" fontId="3" fillId="4" borderId="0"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0" xfId="0" applyFont="1" applyFill="1" applyAlignment="1">
      <alignment horizontal="center" vertical="center"/>
    </xf>
    <xf numFmtId="2" fontId="2" fillId="4" borderId="0" xfId="0" applyNumberFormat="1" applyFont="1" applyFill="1" applyAlignment="1">
      <alignment horizontal="center" vertical="center"/>
    </xf>
    <xf numFmtId="0" fontId="2" fillId="4" borderId="0" xfId="0" applyFont="1" applyFill="1" applyAlignment="1">
      <alignment vertical="center"/>
    </xf>
    <xf numFmtId="0" fontId="2" fillId="0" borderId="0" xfId="0" applyFont="1" applyFill="1" applyBorder="1" applyAlignment="1">
      <alignment horizontal="left" vertical="center"/>
    </xf>
    <xf numFmtId="11" fontId="2" fillId="0" borderId="0" xfId="0" applyNumberFormat="1" applyFont="1" applyFill="1" applyBorder="1" applyAlignment="1">
      <alignment horizontal="center" vertical="center"/>
    </xf>
    <xf numFmtId="0" fontId="2" fillId="0" borderId="0" xfId="0" applyFont="1"/>
    <xf numFmtId="0" fontId="2" fillId="0" borderId="0" xfId="0" applyFont="1" applyFill="1" applyAlignment="1">
      <alignment horizontal="left" vertical="center"/>
    </xf>
    <xf numFmtId="0" fontId="3" fillId="3" borderId="0" xfId="0" applyFont="1" applyFill="1" applyBorder="1" applyAlignment="1">
      <alignment horizontal="left" vertical="center"/>
    </xf>
    <xf numFmtId="0" fontId="3" fillId="2" borderId="0" xfId="0" applyFont="1" applyFill="1" applyBorder="1" applyAlignment="1">
      <alignment horizontal="left" vertical="center"/>
    </xf>
    <xf numFmtId="0" fontId="3" fillId="4" borderId="0" xfId="0" applyFont="1" applyFill="1" applyBorder="1" applyAlignment="1">
      <alignment horizontal="left" vertical="center"/>
    </xf>
    <xf numFmtId="0" fontId="2" fillId="0" borderId="0" xfId="0" applyFont="1" applyAlignment="1">
      <alignment horizontal="left"/>
    </xf>
    <xf numFmtId="0" fontId="9" fillId="0" borderId="0" xfId="0" applyFont="1" applyAlignment="1">
      <alignment horizontal="left"/>
    </xf>
  </cellXfs>
  <cellStyles count="3">
    <cellStyle name="Normal" xfId="0" builtinId="0"/>
    <cellStyle name="Normal 2" xfId="2"/>
    <cellStyle name="Normal 3"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rian" refreshedDate="44338.77801238426" createdVersion="4" refreshedVersion="4" minRefreshableVersion="3" recordCount="2519">
  <cacheSource type="worksheet">
    <worksheetSource ref="G283" sheet="Overpower"/>
  </cacheSource>
  <cacheFields count="33">
    <cacheField name="INDEX" numFmtId="0">
      <sharedItems containsSemiMixedTypes="0" containsString="0" containsNumber="1" containsInteger="1" minValue="1" maxValue="2519"/>
    </cacheField>
    <cacheField name="XX" numFmtId="0">
      <sharedItems containsNonDate="0" containsString="0" containsBlank="1"/>
    </cacheField>
    <cacheField name="NOMENCLATOR" numFmtId="0">
      <sharedItems/>
    </cacheField>
    <cacheField name="para busqueda" numFmtId="0">
      <sharedItems/>
    </cacheField>
    <cacheField name="Set" numFmtId="0">
      <sharedItems/>
    </cacheField>
    <cacheField name="Type" numFmtId="0">
      <sharedItems containsBlank="1" count="10">
        <s v="Character"/>
        <s v="Special"/>
        <s v="Location"/>
        <s v="Aspect"/>
        <s v="Mission"/>
        <s v="Event"/>
        <s v="Power"/>
        <s v="Tactic"/>
        <s v="Universe"/>
        <m u="1"/>
      </sharedItems>
    </cacheField>
    <cacheField name="Subtype" numFmtId="0">
      <sharedItems containsBlank="1" count="228">
        <m/>
        <s v="Age of Apocalypse"/>
        <s v="Asteroid 'M'"/>
        <s v="Avalon"/>
        <s v="Avengers Mansion"/>
        <s v="Big Apple, The"/>
        <s v="Blue Area of the Moon"/>
        <s v="Cape citadel"/>
        <s v="Coda Island"/>
        <s v="Concrete Jungle, The"/>
        <s v="Daily Bugle, The"/>
        <s v="Danger Room, The"/>
        <s v="Department H"/>
        <s v="Fall's Edge Compound"/>
        <s v="Four Freedoms Plaza"/>
        <s v="Gamma Base"/>
        <s v="Hellicarrier, The"/>
        <s v="Hell's Kitchen"/>
        <s v="Krakoa"/>
        <s v="Landau, Luckman, &amp; Lake"/>
        <s v="Latveria"/>
        <s v="Madripoor"/>
        <s v="Marvel Manhatten"/>
        <s v="Marvel Universe"/>
        <s v="Mojoworld"/>
        <s v="Morlock Tunnels"/>
        <s v="Muir Island"/>
        <s v="New York City"/>
        <s v="Omniverse"/>
        <s v="Onslaught's Citadel"/>
        <s v="Outback, The"/>
        <s v="Outer Space"/>
        <s v="Princess Bar"/>
        <s v="Ravencroft"/>
        <s v="Sanctum Sanctorium"/>
        <s v="Savage Land, The"/>
        <s v="Sewer, The"/>
        <s v="Ship"/>
        <s v="Spawn's Alley"/>
        <s v="Stark Enterprises"/>
        <s v="Team Overpower"/>
        <s v="Vault, The"/>
        <s v="Wakanda"/>
        <s v="Wundagore Mountain"/>
        <s v="X-Mansion"/>
        <s v="X-World"/>
        <s v="Any Homebase"/>
        <s v="Danger Room"/>
        <s v="Marvel Manhattan"/>
        <s v="Mojo World"/>
        <s v="Outback"/>
        <s v="Annihilation Affair"/>
        <s v="Assault on Onslaught"/>
        <s v="Dark Phoenix Sage"/>
        <s v="Eye of the Storm"/>
        <s v="Fatal Attractions"/>
        <s v="Infestation Incident"/>
        <s v="Infinity Gauntlet"/>
        <s v="Into the Depths"/>
        <s v="Maximum Carnage"/>
        <s v="Might Over Mind"/>
        <s v="Race Against Crime"/>
        <s v="Secret Wars"/>
        <s v="Separation Anxiety"/>
        <s v="Shattered Image"/>
        <s v="Sins of the Future"/>
        <s v="The Brave and the Bold"/>
        <s v="The Coming of Galactus"/>
        <s v="The Crossing"/>
        <s v="Any Mission"/>
        <s v="Dark Phoenix Saga"/>
        <s v="Infintity Gauntlet"/>
        <s v="Seperation Anxiety"/>
        <s v="Artifact"/>
        <s v="Doubleshot-Energy"/>
        <s v="Doubleshot-Fighting"/>
        <s v="Doubleshot-Intellect"/>
        <s v="Doubleshot-Strength"/>
        <s v="Ally-Any Power"/>
        <s v="Ally-Energy"/>
        <s v="Ally-Fighting"/>
        <s v="Ally-Intellect"/>
        <s v="Ally-Strength"/>
        <s v="Basic-Intellect"/>
        <s v="Basic-Any Power"/>
        <s v="Basic-Energy"/>
        <s v="Basic-Fighting"/>
        <s v="Basic-Strength"/>
        <s v="Special"/>
        <s v="Teamwork-Energy"/>
        <s v="Teamwork-Fighting"/>
        <s v="Teamwork-Intellect"/>
        <s v="Teamwork-Strength"/>
        <s v="Training +3"/>
        <s v="Training +4"/>
        <s v="Age of Apocalypse #2" u="1"/>
        <s v="Separation Anxiety #1" u="1"/>
        <s v="Eye of the Storm #6" u="1"/>
        <s v="Infinity Gauntlet #1" u="1"/>
        <s v="Fatal Attractions #7" u="1"/>
        <s v="The Crossing #6" u="1"/>
        <s v="Shattered Image #1" u="1"/>
        <s v="Separation Anxiety #3" u="1"/>
        <s v="Secret Wars #2" u="1"/>
        <s v="Shattered Image #2" u="1"/>
        <s v="Dark Phoenix Sage #4" u="1"/>
        <s v="Infestation Incident #3" u="1"/>
        <s v="Shattered Image #3" u="1"/>
        <s v="Might Over Mind #1" u="1"/>
        <s v="Shattered Image #4" u="1"/>
        <s v="Separation Anxiety #5" u="1"/>
        <s v="Might Over Mind #2" u="1"/>
        <s v="Shattered Image #5" u="1"/>
        <s v="Might Over Mind #3" u="1"/>
        <s v="Shattered Image #6" u="1"/>
        <s v="Eye of the Storm #4" u="1"/>
        <s v="Age of Apocalypse #7" u="1"/>
        <s v="Might Over Mind #4" u="1"/>
        <s v="Shattered Image #7" u="1"/>
        <s v="Infinity Gauntlet #6" u="1"/>
        <s v="Separation Anxiety #7" u="1"/>
        <s v="The Crossing #2" u="1"/>
        <s v="Might Over Mind #5" u="1"/>
        <s v="Might Over Mind #6" u="1"/>
        <s v="Infestation Incident #2" u="1"/>
        <s v="Might Over Mind #7" u="1"/>
        <s v="Fatal Attractions #5" u="1"/>
        <s v="Eye of the Storm #2" u="1"/>
        <s v="Dark Phoenix Sage #2" u="1"/>
        <s v="Secret Wars #3" u="1"/>
        <s v="Assault on Onslaught #7" u="1"/>
        <s v="Infestation Incident #1" u="1"/>
        <s v="The Crossing #7" u="1"/>
        <s v="Age of Apocalypse #5" u="1"/>
        <s v="Infinity Gauntlet #4" u="1"/>
        <s v="Sins of the Future #2" u="1"/>
        <s v="Race Against Crime #2" u="1"/>
        <s v="Dark Phoenix Sage #7" u="1"/>
        <s v="Sins of the Future #4" u="1"/>
        <s v="Fatal Attractions #3" u="1"/>
        <s v="Assault on Onslaught #6" u="1"/>
        <s v="Race Against Crime #4" u="1"/>
        <s v="The Crossing #3" u="1"/>
        <s v="Sins of the Future #6" u="1"/>
        <s v="Secret Wars #4" u="1"/>
        <s v="Race Against Crime #6" u="1"/>
        <s v="Age of Apocalypse #3" u="1"/>
        <s v="Infinity Gauntlet #2" u="1"/>
        <s v="Annihilation Affair #1" u="1"/>
        <s v="Assault on Onslaught #5" u="1"/>
        <s v="Eye of the Storm #7" u="1"/>
        <s v="Annihilation Affair #2" u="1"/>
        <s v="Dark Phoenix Sage #5" u="1"/>
        <s v="Fatal Attractions #1" u="1"/>
        <s v="Annihilation Affair #3" u="1"/>
        <s v="Separation Anxiety #2" u="1"/>
        <s v="Annihilation Affair #4" u="1"/>
        <s v="Assault on Onslaught #4" u="1"/>
        <s v="Infinity Gauntlet #7" u="1"/>
        <s v="Annihilation Affair #5" u="1"/>
        <s v="Secret Wars #5" u="1"/>
        <s v="Eye of the Storm #5" u="1"/>
        <s v="Separation Anxiety #4" u="1"/>
        <s v="Age of Apocalypse #1" u="1"/>
        <s v="Annihilation Affair #6" u="1"/>
        <s v="The Crossing #4" u="1"/>
        <s v="Fatal Attractions #6" u="1"/>
        <s v="Separation Anxiety #6" u="1"/>
        <s v="Annihilation Affair #7" u="1"/>
        <s v="The Coming of Galactus #1" u="1"/>
        <s v="Into the Depths #1" u="1"/>
        <s v="Dark Phoenix Sage #3" u="1"/>
        <s v="Assault on Onslaught #3" u="1"/>
        <s v="Into the Depths #2" u="1"/>
        <s v="The Coming of Galactus #2" u="1"/>
        <s v="Into the Depths #3" u="1"/>
        <s v="Eye of the Storm #3" u="1"/>
        <s v="Infestation Incident #7" u="1"/>
        <s v="Into the Depths #4" u="1"/>
        <s v="Into the Depths #5" u="1"/>
        <s v="Age of Apocalypse #6" u="1"/>
        <s v="The Brave and the Bold #1" u="1"/>
        <s v="The Coming of Galactus #3" u="1"/>
        <s v="Into the Depths #6" u="1"/>
        <s v="Maximum Carnage #1" u="1"/>
        <s v="Infinity Gauntlet #5" u="1"/>
        <s v="Into the Depths #7" u="1"/>
        <s v="Maximum Carnage #2" u="1"/>
        <s v="Secret Wars #6" u="1"/>
        <s v="Maximum Carnage #3" u="1"/>
        <s v="Assault on Onslaught #2" u="1"/>
        <s v="The Brave and the Bold #2" u="1"/>
        <s v="The Coming of Galactus #4" u="1"/>
        <s v="Maximum Carnage #4" u="1"/>
        <s v="Maximum Carnage #5" u="1"/>
        <s v="Eye of the Storm #1" u="1"/>
        <s v="Fatal Attractions #4" u="1"/>
        <s v="Sins of the Future #1" u="1"/>
        <s v="Infestation Incident #6" u="1"/>
        <s v="Maximum Carnage #6" u="1"/>
        <s v="The Brave and the Bold #3" u="1"/>
        <s v="The Coming of Galactus #5" u="1"/>
        <s v="Maximum Carnage #7" u="1"/>
        <s v="Dark Phoenix Sage #1" u="1"/>
        <s v="Race Against Crime #1" u="1"/>
        <s v="Sins of the Future #3" u="1"/>
        <s v="The Crossing #5" u="1"/>
        <s v="The Brave and the Bold #4" u="1"/>
        <s v="The Coming of Galactus #6" u="1"/>
        <s v="Race Against Crime #3" u="1"/>
        <s v="Assault on Onslaught #1" u="1"/>
        <s v="Age of Apocalypse #4" u="1"/>
        <s v="Sins of the Future #5" u="1"/>
        <s v="Infinity Gauntlet #3" u="1"/>
        <s v="Infestation Incident #5" u="1"/>
        <s v="The Brave and the Bold #5" u="1"/>
        <s v="The Coming of Galactus #7" u="1"/>
        <s v="Race Against Crime #5" u="1"/>
        <s v="Secret Wars #1" u="1"/>
        <s v="Sins of the Future #7" u="1"/>
        <s v="Secret Wars #7" u="1"/>
        <s v="Dark Phoenix Sage #6" u="1"/>
        <s v="The Brave and the Bold #6" u="1"/>
        <s v="The Crossing #1" u="1"/>
        <s v="Fatal Attractions #2" u="1"/>
        <s v="Race Against Crime #7" u="1"/>
        <s v="The Brave and the Bold #7" u="1"/>
        <s v="Infestation Incident #4" u="1"/>
      </sharedItems>
    </cacheField>
    <cacheField name="M Number" numFmtId="0">
      <sharedItems containsString="0" containsBlank="1" containsNumber="1" containsInteger="1" minValue="1" maxValue="7"/>
    </cacheField>
    <cacheField name="Value" numFmtId="0">
      <sharedItems containsBlank="1"/>
    </cacheField>
    <cacheField name="Drawn Character" numFmtId="0">
      <sharedItems containsBlank="1"/>
    </cacheField>
    <cacheField name="Character" numFmtId="0">
      <sharedItems containsBlank="1"/>
    </cacheField>
    <cacheField name="Code" numFmtId="0">
      <sharedItems containsNonDate="0" containsString="0" containsBlank="1"/>
    </cacheField>
    <cacheField name="Card Name" numFmtId="0">
      <sharedItems containsBlank="1"/>
    </cacheField>
    <cacheField name="Variant" numFmtId="0">
      <sharedItems containsNonDate="0" containsString="0" containsBlank="1"/>
    </cacheField>
    <cacheField name="OPD" numFmtId="0">
      <sharedItems containsBlank="1"/>
    </cacheField>
    <cacheField name="Text" numFmtId="0">
      <sharedItems containsNonDate="0" containsString="0" containsBlank="1"/>
    </cacheField>
    <cacheField name="OLD_Character Name" numFmtId="0">
      <sharedItems/>
    </cacheField>
    <cacheField name="OLD_Card Name" numFmtId="0">
      <sharedItems/>
    </cacheField>
    <cacheField name="H/V" numFmtId="0">
      <sharedItems containsBlank="1"/>
    </cacheField>
    <cacheField name="Rarity" numFmtId="0">
      <sharedItems/>
    </cacheField>
    <cacheField name="Set Rarity" numFmtId="0">
      <sharedItems containsSemiMixedTypes="0" containsString="0" containsNumber="1" containsInteger="1" minValue="1" maxValue="25"/>
    </cacheField>
    <cacheField name="Card Rarity" numFmtId="0">
      <sharedItems containsSemiMixedTypes="0" containsString="0" containsNumber="1" containsInteger="1" minValue="1" maxValue="25"/>
    </cacheField>
    <cacheField name="Rarity #" numFmtId="0">
      <sharedItems containsSemiMixedTypes="0" containsString="0" containsNumber="1" containsInteger="1" minValue="5" maxValue="625"/>
    </cacheField>
    <cacheField name="Energy" numFmtId="0">
      <sharedItems containsString="0" containsBlank="1" containsNumber="1" containsInteger="1" minValue="1" maxValue="8"/>
    </cacheField>
    <cacheField name="Fighting" numFmtId="0">
      <sharedItems containsString="0" containsBlank="1" containsNumber="1" containsInteger="1" minValue="1" maxValue="8"/>
    </cacheField>
    <cacheField name="Strength" numFmtId="0">
      <sharedItems containsString="0" containsBlank="1" containsNumber="1" containsInteger="1" minValue="1" maxValue="8"/>
    </cacheField>
    <cacheField name="Intellect" numFmtId="0">
      <sharedItems containsString="0" containsBlank="1" containsNumber="1" containsInteger="1" minValue="1" maxValue="8"/>
    </cacheField>
    <cacheField name="Total" numFmtId="0">
      <sharedItems containsString="0" containsBlank="1" containsNumber="1" containsInteger="1" minValue="10" maxValue="32"/>
    </cacheField>
    <cacheField name="TFT" numFmtId="0">
      <sharedItems containsString="0" containsBlank="1" containsNumber="1" containsInteger="1" minValue="10" maxValue="32"/>
    </cacheField>
    <cacheField name="Avg" numFmtId="2">
      <sharedItems containsString="0" containsBlank="1" containsNumber="1" minValue="3.3333333333333335" maxValue="8"/>
    </cacheField>
    <cacheField name="Card Text/Ability" numFmtId="0">
      <sharedItems containsBlank="1"/>
    </cacheField>
    <cacheField name="Visual Order" numFmtId="0">
      <sharedItems containsSemiMixedTypes="0" containsString="0" containsNumber="1" containsInteger="1" minValue="1" maxValue="2519"/>
    </cacheField>
    <cacheField name="INDEX2" numFmtId="0">
      <sharedItems containsSemiMixedTypes="0" containsString="0" containsNumber="1" containsInteger="1" minValue="1" maxValue="251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519">
  <r>
    <n v="1"/>
    <m/>
    <s v="Absorbing Man - 4-Grid Character Card - CL - R"/>
    <s v="Absorbing Man CL HERO - R"/>
    <s v="CL"/>
    <x v="0"/>
    <x v="0"/>
    <m/>
    <m/>
    <s v="Absorbing Man"/>
    <s v="Absorbing Man"/>
    <m/>
    <s v="4-Grid Character Card"/>
    <m/>
    <m/>
    <m/>
    <s v="Absorbing Man"/>
    <s v="4-Grid Character Card"/>
    <m/>
    <s v="R"/>
    <n v="13"/>
    <n v="15"/>
    <n v="195"/>
    <n v="5"/>
    <n v="5"/>
    <n v="7"/>
    <n v="1"/>
    <n v="18"/>
    <n v="18"/>
    <n v="4.5"/>
    <s v="&quot;Molecular Mimic&quot; from Reserve"/>
    <n v="1"/>
    <n v="1"/>
  </r>
  <r>
    <n v="2"/>
    <m/>
    <s v="Absorbing Man - Absorb Properties - CL -  - R"/>
    <s v="Absorbing Man - Absorb Properties - CL - OPD - R"/>
    <s v="CL"/>
    <x v="1"/>
    <x v="0"/>
    <m/>
    <m/>
    <s v="Absorbing Man"/>
    <s v="Absorbing Man"/>
    <m/>
    <s v="Absorb Properties"/>
    <m/>
    <s v="OPD"/>
    <m/>
    <s v="Absorbing Man"/>
    <s v="Absorb Properties (OPD)"/>
    <m/>
    <s v="R"/>
    <n v="13"/>
    <n v="15"/>
    <n v="195"/>
    <m/>
    <m/>
    <m/>
    <m/>
    <m/>
    <m/>
    <m/>
    <m/>
    <n v="2"/>
    <n v="2"/>
  </r>
  <r>
    <n v="3"/>
    <m/>
    <s v="Absorbing Man - Crusher Creel - CL - C"/>
    <s v="Absorbing Man - Crusher Creel - CL - C"/>
    <s v="CL"/>
    <x v="1"/>
    <x v="0"/>
    <m/>
    <m/>
    <s v="Absorbing Man"/>
    <s v="Absorbing Man"/>
    <m/>
    <s v="Crusher Creel"/>
    <m/>
    <m/>
    <m/>
    <s v="Absorbing Man"/>
    <s v="Crusher Creel"/>
    <m/>
    <s v="C"/>
    <n v="13"/>
    <n v="1"/>
    <n v="13"/>
    <m/>
    <m/>
    <m/>
    <m/>
    <m/>
    <m/>
    <m/>
    <m/>
    <n v="3"/>
    <n v="3"/>
  </r>
  <r>
    <n v="4"/>
    <m/>
    <s v="Absorbing Man - Molecular Mimic - CL - U"/>
    <s v="Absorbing Man - Molecular Mimic - CL - U"/>
    <s v="CL"/>
    <x v="1"/>
    <x v="0"/>
    <m/>
    <m/>
    <s v="Absorbing Man"/>
    <s v="Absorbing Man"/>
    <m/>
    <s v="Molecular Mimic"/>
    <m/>
    <m/>
    <m/>
    <s v="Absorbing Man"/>
    <s v="Molecular Mimic"/>
    <m/>
    <s v="U"/>
    <n v="13"/>
    <n v="10"/>
    <n v="130"/>
    <m/>
    <m/>
    <m/>
    <m/>
    <m/>
    <m/>
    <m/>
    <s v="Play with any Basic Universe card. Absorbing Man's Power Grid gets Bonus in that Power Type for remainder of game"/>
    <n v="4"/>
    <n v="4"/>
  </r>
  <r>
    <n v="5"/>
    <m/>
    <s v="Absorbing Man - Rebuild Form - CL -  - U"/>
    <s v="Absorbing Man - Rebuild Form - CL - OPD - U"/>
    <s v="CL"/>
    <x v="1"/>
    <x v="0"/>
    <m/>
    <m/>
    <s v="Absorbing Man"/>
    <s v="Absorbing Man"/>
    <m/>
    <s v="Rebuild Form"/>
    <m/>
    <s v="OPD"/>
    <m/>
    <s v="Absorbing Man"/>
    <s v="Rebuild Form (OPD)"/>
    <m/>
    <s v="U"/>
    <n v="13"/>
    <n v="10"/>
    <n v="130"/>
    <m/>
    <m/>
    <m/>
    <m/>
    <m/>
    <m/>
    <m/>
    <s v="Discard 1 Power card usable by Absorbing Man to remove all Hits with same icon fr Permanent Record"/>
    <n v="5"/>
    <n v="5"/>
  </r>
  <r>
    <n v="6"/>
    <m/>
    <s v="Absorbing Man - Titania - CL - C"/>
    <s v="Absorbing Man - Titania - CL - C"/>
    <s v="CL"/>
    <x v="1"/>
    <x v="0"/>
    <m/>
    <m/>
    <s v="Absorbing Man"/>
    <s v="Absorbing Man"/>
    <m/>
    <s v="Titania"/>
    <m/>
    <m/>
    <m/>
    <s v="Absorbing Man"/>
    <s v="Titania"/>
    <m/>
    <s v="C"/>
    <n v="13"/>
    <n v="5"/>
    <n v="65"/>
    <m/>
    <m/>
    <m/>
    <m/>
    <m/>
    <m/>
    <m/>
    <m/>
    <n v="6"/>
    <n v="6"/>
  </r>
  <r>
    <n v="7"/>
    <m/>
    <s v="Absorbing Man - Wrecking Ball - CL - C"/>
    <s v="Absorbing Man - Wrecking Ball - CL - C"/>
    <s v="CL"/>
    <x v="1"/>
    <x v="0"/>
    <m/>
    <m/>
    <s v="Absorbing Man"/>
    <s v="Absorbing Man"/>
    <m/>
    <s v="Wrecking Ball"/>
    <m/>
    <m/>
    <m/>
    <s v="Absorbing Man"/>
    <s v="Wrecking Ball"/>
    <m/>
    <s v="C"/>
    <n v="13"/>
    <n v="5"/>
    <n v="65"/>
    <m/>
    <m/>
    <m/>
    <m/>
    <m/>
    <m/>
    <m/>
    <m/>
    <n v="7"/>
    <n v="7"/>
  </r>
  <r>
    <n v="8"/>
    <m/>
    <s v="Acolytes - 4-Grid Character Card - MN - R"/>
    <s v="Acolytes MN HERO - R"/>
    <s v="MN"/>
    <x v="0"/>
    <x v="0"/>
    <m/>
    <m/>
    <s v="Acolytes"/>
    <s v="Acolytes"/>
    <m/>
    <s v="4-Grid Character Card"/>
    <m/>
    <m/>
    <m/>
    <s v="Acolytes"/>
    <s v="4-Grid Character Card"/>
    <m/>
    <s v="R"/>
    <n v="4"/>
    <n v="15"/>
    <n v="60"/>
    <n v="7"/>
    <n v="6"/>
    <n v="3"/>
    <n v="3"/>
    <n v="19"/>
    <n v="19"/>
    <n v="4.75"/>
    <m/>
    <n v="8"/>
    <n v="8"/>
  </r>
  <r>
    <n v="9"/>
    <m/>
    <s v="Acolytes - Amelia Voght - CL - U"/>
    <s v="Acolytes - Amelia Voght - CL - U"/>
    <s v="CL"/>
    <x v="1"/>
    <x v="0"/>
    <m/>
    <m/>
    <s v="Amelia Voght"/>
    <s v="Acolytes"/>
    <m/>
    <s v="Amelia Voght"/>
    <m/>
    <m/>
    <m/>
    <s v="Acolytes"/>
    <s v="Amelia Voght"/>
    <m/>
    <s v="U"/>
    <n v="13"/>
    <n v="10"/>
    <n v="130"/>
    <m/>
    <m/>
    <m/>
    <m/>
    <m/>
    <m/>
    <m/>
    <m/>
    <n v="9"/>
    <n v="9"/>
  </r>
  <r>
    <n v="10"/>
    <m/>
    <s v="Acolytes - Amelia Voght - XM - C"/>
    <s v="Acolytes - Amelia Voght - XM - C"/>
    <s v="XM"/>
    <x v="1"/>
    <x v="0"/>
    <m/>
    <m/>
    <s v="Amelia Voght"/>
    <s v="Acolytes"/>
    <m/>
    <s v="Amelia Voght"/>
    <m/>
    <m/>
    <m/>
    <s v="Acolytes"/>
    <s v="Amelia Voght"/>
    <m/>
    <s v="C"/>
    <n v="5"/>
    <n v="5"/>
    <n v="25"/>
    <m/>
    <m/>
    <m/>
    <m/>
    <m/>
    <m/>
    <m/>
    <m/>
    <n v="10"/>
    <n v="10"/>
  </r>
  <r>
    <n v="11"/>
    <m/>
    <s v="Acolytes - Exodus - MN - U"/>
    <s v="Acolytes - Exodus - MN - U"/>
    <s v="MN"/>
    <x v="1"/>
    <x v="0"/>
    <m/>
    <m/>
    <s v="Exodus"/>
    <s v="Acolytes"/>
    <m/>
    <s v="Exodus"/>
    <m/>
    <m/>
    <m/>
    <s v="Acolytes"/>
    <s v="Exodus"/>
    <m/>
    <s v="U"/>
    <n v="4"/>
    <n v="10"/>
    <n v="40"/>
    <m/>
    <m/>
    <m/>
    <m/>
    <m/>
    <m/>
    <m/>
    <m/>
    <n v="11"/>
    <n v="11"/>
  </r>
  <r>
    <n v="12"/>
    <m/>
    <s v="Acolytes - Fabian Cortez - MN -  - VR"/>
    <s v="Acolytes - Fabian Cortez - MN - OPD - VR"/>
    <s v="MN"/>
    <x v="1"/>
    <x v="0"/>
    <m/>
    <m/>
    <s v="Fabian Cortez"/>
    <s v="Acolytes"/>
    <m/>
    <s v="Fabian Cortez"/>
    <m/>
    <s v="OPD"/>
    <m/>
    <s v="Acolytes"/>
    <s v="Fabian Cortez (OPD)"/>
    <m/>
    <s v="VR"/>
    <n v="4"/>
    <n v="20"/>
    <n v="80"/>
    <m/>
    <m/>
    <m/>
    <m/>
    <m/>
    <m/>
    <m/>
    <m/>
    <n v="12"/>
    <n v="12"/>
  </r>
  <r>
    <n v="13"/>
    <m/>
    <s v="Acolytes - Rusty Collins - MN - U"/>
    <s v="Acolytes - Rusty Collins - MN - U"/>
    <s v="MN"/>
    <x v="1"/>
    <x v="0"/>
    <m/>
    <m/>
    <s v="Rusty Collins"/>
    <s v="Acolytes"/>
    <m/>
    <s v="Rusty Collins"/>
    <m/>
    <m/>
    <m/>
    <s v="Acolytes"/>
    <s v="Rusty Collins"/>
    <m/>
    <s v="U"/>
    <n v="4"/>
    <n v="10"/>
    <n v="40"/>
    <m/>
    <m/>
    <m/>
    <m/>
    <m/>
    <m/>
    <m/>
    <m/>
    <n v="13"/>
    <n v="13"/>
  </r>
  <r>
    <n v="14"/>
    <m/>
    <s v="Acolytes - Senyaka - MN -  - VR"/>
    <s v="Acolytes - Senyaka - MN - OPD - VR"/>
    <s v="MN"/>
    <x v="1"/>
    <x v="0"/>
    <m/>
    <m/>
    <s v="Senyaka"/>
    <s v="Acolytes"/>
    <m/>
    <s v="Senyaka"/>
    <m/>
    <s v="OPD"/>
    <m/>
    <s v="Acolytes"/>
    <s v="Senyaka (OPD)"/>
    <m/>
    <s v="VR"/>
    <n v="4"/>
    <n v="20"/>
    <n v="80"/>
    <m/>
    <m/>
    <m/>
    <m/>
    <m/>
    <m/>
    <m/>
    <m/>
    <n v="14"/>
    <n v="14"/>
  </r>
  <r>
    <n v="15"/>
    <m/>
    <s v="Acolytes - Skids - MN - U"/>
    <s v="Acolytes - Skids - MN - U"/>
    <s v="MN"/>
    <x v="1"/>
    <x v="0"/>
    <m/>
    <m/>
    <s v="Skids"/>
    <s v="Acolytes"/>
    <m/>
    <s v="Skids"/>
    <m/>
    <m/>
    <m/>
    <s v="Acolytes"/>
    <s v="Skids"/>
    <m/>
    <s v="U"/>
    <n v="4"/>
    <n v="10"/>
    <n v="40"/>
    <m/>
    <m/>
    <m/>
    <m/>
    <m/>
    <m/>
    <m/>
    <m/>
    <n v="15"/>
    <n v="15"/>
  </r>
  <r>
    <n v="16"/>
    <m/>
    <s v="Acolytes - Unuscione - MN - U"/>
    <s v="Acolytes - Unuscione - MN - U"/>
    <s v="MN"/>
    <x v="1"/>
    <x v="0"/>
    <m/>
    <m/>
    <s v="Unuscione"/>
    <s v="Acolytes"/>
    <m/>
    <s v="Unuscione"/>
    <m/>
    <m/>
    <m/>
    <s v="Acolytes"/>
    <s v="Unuscione"/>
    <m/>
    <s v="U"/>
    <n v="4"/>
    <n v="10"/>
    <n v="40"/>
    <m/>
    <m/>
    <m/>
    <m/>
    <m/>
    <m/>
    <m/>
    <m/>
    <n v="16"/>
    <n v="16"/>
  </r>
  <r>
    <n v="17"/>
    <m/>
    <s v="Adam Warlock - 3-Grid Character Card - DT - VR"/>
    <s v="Adam Warlock DT HERO - VR"/>
    <s v="DT"/>
    <x v="0"/>
    <x v="0"/>
    <m/>
    <m/>
    <s v="Adam Warlock"/>
    <s v="Adam Warlock"/>
    <m/>
    <s v="3-Grid Character Card"/>
    <m/>
    <m/>
    <m/>
    <s v="Adam Warlock"/>
    <s v="3-Grid Character Card"/>
    <m/>
    <s v="VR"/>
    <n v="17"/>
    <n v="20"/>
    <n v="340"/>
    <n v="7"/>
    <n v="2"/>
    <n v="5"/>
    <m/>
    <n v="14"/>
    <n v="14"/>
    <n v="4.666666666666667"/>
    <m/>
    <n v="17"/>
    <n v="17"/>
  </r>
  <r>
    <n v="18"/>
    <m/>
    <s v="Adam Warlock - 4-Grid Character Card - MN - VR"/>
    <s v="Adam Warlock MN HERO - VR"/>
    <s v="MN"/>
    <x v="0"/>
    <x v="0"/>
    <m/>
    <m/>
    <s v="Adam Warlock"/>
    <s v="Adam Warlock"/>
    <m/>
    <s v="4-Grid Character Card"/>
    <m/>
    <m/>
    <m/>
    <s v="Adam Warlock"/>
    <s v="4-Grid Character Card"/>
    <m/>
    <s v="VR"/>
    <n v="4"/>
    <n v="20"/>
    <n v="80"/>
    <n v="7"/>
    <n v="2"/>
    <n v="5"/>
    <n v="6"/>
    <n v="20"/>
    <n v="20"/>
    <n v="5"/>
    <m/>
    <n v="18"/>
    <n v="18"/>
  </r>
  <r>
    <n v="19"/>
    <m/>
    <s v="Adam Warlock - Cosmic Alliance - MN - U"/>
    <s v="Adam Warlock - Cosmic Alliance - MN - U"/>
    <s v="MN"/>
    <x v="1"/>
    <x v="0"/>
    <m/>
    <m/>
    <s v="Adam Warlock"/>
    <s v="Adam Warlock"/>
    <m/>
    <s v="Cosmic Alliance"/>
    <m/>
    <m/>
    <m/>
    <s v="Adam Warlock"/>
    <s v="Cosmic Alliance"/>
    <m/>
    <s v="U"/>
    <n v="4"/>
    <n v="10"/>
    <n v="40"/>
    <m/>
    <m/>
    <m/>
    <m/>
    <m/>
    <m/>
    <m/>
    <m/>
    <n v="19"/>
    <n v="19"/>
  </r>
  <r>
    <n v="20"/>
    <m/>
    <s v="Adam Warlock - Energy Barrage - MN - U"/>
    <s v="Adam Warlock - Energy Barrage - MN - U"/>
    <s v="MN"/>
    <x v="1"/>
    <x v="0"/>
    <m/>
    <m/>
    <s v="Adam Warlock"/>
    <s v="Adam Warlock"/>
    <m/>
    <s v="Energy Barrage"/>
    <m/>
    <m/>
    <m/>
    <s v="Adam Warlock"/>
    <s v="Energy Barrage"/>
    <m/>
    <s v="U"/>
    <n v="4"/>
    <n v="10"/>
    <n v="40"/>
    <m/>
    <m/>
    <m/>
    <m/>
    <m/>
    <m/>
    <m/>
    <m/>
    <n v="20"/>
    <n v="20"/>
  </r>
  <r>
    <n v="21"/>
    <m/>
    <s v="Adam Warlock - Infinity Watch, The - CL - C"/>
    <s v="Adam Warlock - Infinity Watch, The - CL - C"/>
    <s v="CL"/>
    <x v="1"/>
    <x v="0"/>
    <m/>
    <m/>
    <s v="Adam Warlock"/>
    <s v="Adam Warlock"/>
    <m/>
    <s v="Infinity Watch, The"/>
    <m/>
    <m/>
    <m/>
    <s v="Adam Warlock"/>
    <s v="Infinity Watch, The"/>
    <m/>
    <s v="C"/>
    <n v="13"/>
    <n v="5"/>
    <n v="65"/>
    <m/>
    <m/>
    <m/>
    <m/>
    <m/>
    <m/>
    <m/>
    <m/>
    <n v="21"/>
    <n v="21"/>
  </r>
  <r>
    <n v="22"/>
    <m/>
    <s v="Adam Warlock - Soul Gem - MN -  - VR"/>
    <s v="Adam Warlock - Soul Gem - MN - OPD - VR"/>
    <s v="MN"/>
    <x v="1"/>
    <x v="0"/>
    <m/>
    <m/>
    <s v="Adam Warlock"/>
    <s v="Adam Warlock"/>
    <m/>
    <s v="Soul Gem"/>
    <m/>
    <s v="OPD"/>
    <m/>
    <s v="Adam Warlock"/>
    <s v="Soul Gem (OPD)"/>
    <m/>
    <s v="VR"/>
    <n v="4"/>
    <n v="20"/>
    <n v="80"/>
    <m/>
    <m/>
    <m/>
    <m/>
    <m/>
    <m/>
    <m/>
    <m/>
    <n v="22"/>
    <n v="22"/>
  </r>
  <r>
    <n v="23"/>
    <m/>
    <s v="Alpha Flight - 4-Grid Character Card - MN - R"/>
    <s v="Alpha Flight MN HERO - R"/>
    <s v="MN"/>
    <x v="0"/>
    <x v="0"/>
    <m/>
    <m/>
    <s v="Alpha Flight"/>
    <s v="Alpha Flight"/>
    <m/>
    <s v="4-Grid Character Card"/>
    <m/>
    <m/>
    <m/>
    <s v="Alpha Flight"/>
    <s v="4-Grid Character Card"/>
    <m/>
    <s v="R"/>
    <n v="4"/>
    <n v="15"/>
    <n v="60"/>
    <n v="4"/>
    <n v="7"/>
    <n v="4"/>
    <n v="6"/>
    <n v="21"/>
    <n v="21"/>
    <n v="5.25"/>
    <m/>
    <n v="23"/>
    <n v="23"/>
  </r>
  <r>
    <n v="24"/>
    <m/>
    <s v="Alpha Flight - Aroura - MN - C"/>
    <s v="Alpha Flight - Aroura - MN - C"/>
    <s v="MN"/>
    <x v="1"/>
    <x v="0"/>
    <m/>
    <m/>
    <s v="Aroura"/>
    <s v="Alpha Flight"/>
    <m/>
    <s v="Aroura"/>
    <m/>
    <m/>
    <m/>
    <s v="Alpha Flight"/>
    <s v="Aroura"/>
    <m/>
    <s v="C"/>
    <n v="4"/>
    <n v="5"/>
    <n v="20"/>
    <m/>
    <m/>
    <m/>
    <m/>
    <m/>
    <m/>
    <m/>
    <m/>
    <n v="24"/>
    <n v="24"/>
  </r>
  <r>
    <n v="25"/>
    <m/>
    <s v="Alpha Flight - Guardian - MN - U"/>
    <s v="Alpha Flight - Guardian - MN - U"/>
    <s v="MN"/>
    <x v="1"/>
    <x v="0"/>
    <m/>
    <m/>
    <s v="Guardian"/>
    <s v="Alpha Flight"/>
    <m/>
    <s v="Guardian"/>
    <m/>
    <m/>
    <m/>
    <s v="Alpha Flight"/>
    <s v="Guardian"/>
    <m/>
    <s v="U"/>
    <n v="4"/>
    <n v="10"/>
    <n v="40"/>
    <m/>
    <m/>
    <m/>
    <m/>
    <m/>
    <m/>
    <m/>
    <m/>
    <n v="25"/>
    <n v="25"/>
  </r>
  <r>
    <n v="26"/>
    <m/>
    <s v="Alpha Flight - Murmur - CL -  - U"/>
    <s v="Alpha Flight - Murmur - CL - OPD - U"/>
    <s v="CL"/>
    <x v="1"/>
    <x v="0"/>
    <m/>
    <m/>
    <s v="Murmur"/>
    <s v="Alpha Flight"/>
    <m/>
    <s v="Murmur"/>
    <m/>
    <s v="OPD"/>
    <m/>
    <s v="Alpha Flight"/>
    <s v="Murmur (OPD)"/>
    <m/>
    <s v="U"/>
    <n v="13"/>
    <n v="10"/>
    <n v="130"/>
    <m/>
    <m/>
    <m/>
    <m/>
    <m/>
    <m/>
    <m/>
    <m/>
    <n v="26"/>
    <n v="26"/>
  </r>
  <r>
    <n v="27"/>
    <m/>
    <s v="Alpha Flight - Puck - MN - U"/>
    <s v="Alpha Flight - Puck - MN - U"/>
    <s v="MN"/>
    <x v="1"/>
    <x v="0"/>
    <m/>
    <m/>
    <s v="Puck"/>
    <s v="Alpha Flight"/>
    <m/>
    <s v="Puck"/>
    <m/>
    <m/>
    <m/>
    <s v="Alpha Flight"/>
    <s v="Puck"/>
    <m/>
    <s v="U"/>
    <n v="4"/>
    <n v="10"/>
    <n v="40"/>
    <m/>
    <m/>
    <m/>
    <m/>
    <m/>
    <m/>
    <m/>
    <m/>
    <n v="27"/>
    <n v="27"/>
  </r>
  <r>
    <n v="28"/>
    <m/>
    <s v="Alpha Flight - Sasquatch - MN - OPD - VR"/>
    <s v="Alpha Flight - Sasquatch - MN - OPD - VR"/>
    <s v="MN"/>
    <x v="1"/>
    <x v="0"/>
    <m/>
    <m/>
    <s v="Sasquatch"/>
    <s v="Alpha Flight"/>
    <m/>
    <s v="Sasquatch"/>
    <m/>
    <s v="OPD"/>
    <m/>
    <s v="Alpha Flight"/>
    <s v="Sasquatch (OPD)"/>
    <m/>
    <s v="VR"/>
    <n v="4"/>
    <n v="20"/>
    <n v="80"/>
    <m/>
    <m/>
    <m/>
    <m/>
    <m/>
    <m/>
    <m/>
    <m/>
    <n v="28"/>
    <n v="28"/>
  </r>
  <r>
    <n v="29"/>
    <m/>
    <s v="Alpha Flight - Shaman - MN -  - VR"/>
    <s v="Alpha Flight - Shaman - MN - OPD - VR"/>
    <s v="MN"/>
    <x v="1"/>
    <x v="0"/>
    <m/>
    <m/>
    <s v="Shaman"/>
    <s v="Alpha Flight"/>
    <m/>
    <s v="Shaman"/>
    <m/>
    <s v="OPD"/>
    <m/>
    <s v="Alpha Flight"/>
    <s v="Shaman (OPD)"/>
    <m/>
    <s v="VR"/>
    <n v="4"/>
    <n v="20"/>
    <n v="80"/>
    <m/>
    <m/>
    <m/>
    <m/>
    <m/>
    <m/>
    <m/>
    <m/>
    <n v="29"/>
    <n v="29"/>
  </r>
  <r>
    <n v="30"/>
    <m/>
    <s v="Alpha Flight - Snowbird - MN - U"/>
    <s v="Alpha Flight - Snowbird - MN - U"/>
    <s v="MN"/>
    <x v="1"/>
    <x v="0"/>
    <m/>
    <m/>
    <s v="Snowbird"/>
    <s v="Alpha Flight"/>
    <m/>
    <s v="Snowbird"/>
    <m/>
    <m/>
    <m/>
    <s v="Alpha Flight"/>
    <s v="Snowbird"/>
    <m/>
    <s v="U"/>
    <n v="4"/>
    <n v="10"/>
    <n v="40"/>
    <m/>
    <m/>
    <m/>
    <m/>
    <m/>
    <m/>
    <m/>
    <m/>
    <n v="30"/>
    <n v="30"/>
  </r>
  <r>
    <n v="31"/>
    <m/>
    <s v="Alpha Flight - Vindicator - XM - C"/>
    <s v="Alpha Flight - Vindicator - XM - C"/>
    <s v="XM"/>
    <x v="1"/>
    <x v="0"/>
    <m/>
    <m/>
    <s v="Vindicator"/>
    <s v="Alpha Flight"/>
    <m/>
    <s v="Vindicator"/>
    <m/>
    <m/>
    <m/>
    <s v="Alpha Flight"/>
    <s v="Vindicator"/>
    <m/>
    <s v="C"/>
    <n v="5"/>
    <n v="5"/>
    <n v="25"/>
    <m/>
    <m/>
    <m/>
    <m/>
    <m/>
    <m/>
    <m/>
    <m/>
    <n v="31"/>
    <n v="31"/>
  </r>
  <r>
    <n v="32"/>
    <m/>
    <s v="Angel - Neuro-toxin - XM - C"/>
    <s v="Angel - Neuro-toxin - XM - C"/>
    <s v="XM"/>
    <x v="1"/>
    <x v="0"/>
    <m/>
    <m/>
    <s v="Angel"/>
    <s v="Angel"/>
    <m/>
    <s v="Neuro-toxin"/>
    <m/>
    <m/>
    <m/>
    <s v="Angel"/>
    <s v="Neuro-toxin"/>
    <m/>
    <s v="C"/>
    <n v="5"/>
    <n v="5"/>
    <n v="25"/>
    <m/>
    <m/>
    <m/>
    <m/>
    <m/>
    <m/>
    <m/>
    <m/>
    <n v="32"/>
    <n v="32"/>
  </r>
  <r>
    <n v="33"/>
    <m/>
    <s v="Angel: Horseman Of Apocalypse - 4-Grid Character Card - CL - C"/>
    <s v="Angel: Horseman Of Apocalypse CL HERO - C"/>
    <s v="CL"/>
    <x v="0"/>
    <x v="0"/>
    <m/>
    <m/>
    <s v="Angel: Horseman Of Apocalypse"/>
    <s v="Angel: Horseman Of Apocalypse"/>
    <m/>
    <s v="4-Grid Character Card"/>
    <m/>
    <m/>
    <m/>
    <s v="Angel: Horseman Of Apocalypse"/>
    <s v="4-Grid Character Card"/>
    <m/>
    <s v="C"/>
    <n v="13"/>
    <n v="5"/>
    <n v="65"/>
    <n v="5"/>
    <n v="7"/>
    <n v="6"/>
    <n v="2"/>
    <n v="20"/>
    <n v="20"/>
    <n v="5"/>
    <m/>
    <n v="33"/>
    <n v="33"/>
  </r>
  <r>
    <n v="34"/>
    <m/>
    <s v="Angel: The Fallen - 4-Grid Character Card - XM - U"/>
    <s v="Angel: The Fallen XM HERO - U"/>
    <s v="XM"/>
    <x v="0"/>
    <x v="0"/>
    <m/>
    <m/>
    <s v="Angel: The Fallen"/>
    <s v="Angel: The Fallen"/>
    <m/>
    <s v="4-Grid Character Card"/>
    <m/>
    <m/>
    <m/>
    <s v="Angel: The Fallen"/>
    <s v="4-Grid Character Card"/>
    <m/>
    <s v="U"/>
    <n v="5"/>
    <n v="10"/>
    <n v="50"/>
    <n v="6"/>
    <n v="7"/>
    <n v="4"/>
    <n v="3"/>
    <n v="20"/>
    <n v="20"/>
    <n v="5"/>
    <m/>
    <n v="34"/>
    <n v="34"/>
  </r>
  <r>
    <n v="35"/>
    <m/>
    <s v="Any Character - Arkham Asylum - DP - OPD - X"/>
    <s v="Any Character - Arkham Asylum - DP - OPD - X"/>
    <s v="DP"/>
    <x v="1"/>
    <x v="0"/>
    <m/>
    <m/>
    <m/>
    <s v="Any Character"/>
    <m/>
    <s v="Arkham Asylum"/>
    <m/>
    <s v="OPD"/>
    <m/>
    <s v="Any Character"/>
    <s v="Arkham Asylum (OPD)"/>
    <m/>
    <s v="X"/>
    <n v="20"/>
    <n v="25"/>
    <n v="500"/>
    <m/>
    <m/>
    <m/>
    <m/>
    <m/>
    <m/>
    <m/>
    <s v="Play when opponent's Hero is KO'd. Reserve must skip a battle before entering"/>
    <n v="35"/>
    <n v="35"/>
  </r>
  <r>
    <n v="36"/>
    <m/>
    <s v="Any Character - Bastion - MN - OPD - VR"/>
    <s v="Any Character - Bastion - MN - OPD - VR"/>
    <s v="MN"/>
    <x v="1"/>
    <x v="0"/>
    <m/>
    <m/>
    <s v="Bastion"/>
    <s v="Any Character"/>
    <m/>
    <s v="Bastion"/>
    <m/>
    <s v="OPD"/>
    <m/>
    <s v="Any Character"/>
    <s v="Bastion (OPD)"/>
    <m/>
    <s v="VR"/>
    <n v="4"/>
    <n v="20"/>
    <n v="80"/>
    <m/>
    <m/>
    <m/>
    <m/>
    <m/>
    <m/>
    <m/>
    <s v="Negate the effect of any 1 Special card. This card may be Placed."/>
    <n v="36"/>
    <n v="36"/>
  </r>
  <r>
    <n v="37"/>
    <m/>
    <s v="Any Character - Batcave, The - MAG - OPD - X"/>
    <s v="Any Character - Batcave, The - MAG - OPD - X"/>
    <s v="MAG"/>
    <x v="1"/>
    <x v="0"/>
    <m/>
    <m/>
    <m/>
    <s v="Any Character"/>
    <m/>
    <s v="Batcave, The"/>
    <m/>
    <s v="OPD"/>
    <m/>
    <s v="Any Character"/>
    <s v="Batcave, The (OPD)"/>
    <m/>
    <s v="X"/>
    <n v="19"/>
    <n v="25"/>
    <n v="475"/>
    <m/>
    <m/>
    <m/>
    <m/>
    <m/>
    <m/>
    <m/>
    <s v="You may look at top 3 cards in opponent's Draw Pile"/>
    <n v="37"/>
    <n v="37"/>
  </r>
  <r>
    <n v="38"/>
    <m/>
    <s v="Any Character - Confusion Spellbinder - JLA - OPD - R"/>
    <s v="Any Character - Confusion Spellbinder - JLA - OPD - R"/>
    <s v="JLA"/>
    <x v="1"/>
    <x v="0"/>
    <m/>
    <m/>
    <m/>
    <s v="Any Character"/>
    <m/>
    <s v="Confusion Spellbinder"/>
    <m/>
    <s v="OPD"/>
    <m/>
    <s v="Any Character"/>
    <s v="Confusion (OPD) Spellbinder"/>
    <m/>
    <s v="R"/>
    <n v="6"/>
    <n v="15"/>
    <n v="90"/>
    <m/>
    <m/>
    <m/>
    <m/>
    <m/>
    <m/>
    <m/>
    <s v="Avoids all attacks from 1 Teamwork card, or Target Character must discard 1 Placed Teamwork card."/>
    <n v="38"/>
    <n v="38"/>
  </r>
  <r>
    <n v="39"/>
    <m/>
    <s v="Any Character - Deal With the Devil - MAG - OPD - X"/>
    <s v="Any Character - Deal With the Devil - MAG - OPD - X"/>
    <s v="MAG"/>
    <x v="1"/>
    <x v="0"/>
    <m/>
    <m/>
    <m/>
    <s v="Any Character"/>
    <m/>
    <s v="Deal With the Devil"/>
    <m/>
    <s v="OPD"/>
    <m/>
    <s v="Any Character"/>
    <s v="Deal With the Devil (OPD)"/>
    <m/>
    <s v="X"/>
    <n v="19"/>
    <n v="25"/>
    <n v="475"/>
    <m/>
    <m/>
    <m/>
    <m/>
    <m/>
    <m/>
    <m/>
    <s v="Opponent must discard top 2 cards from Draw Pile into Dead Pile."/>
    <n v="39"/>
    <n v="39"/>
  </r>
  <r>
    <n v="40"/>
    <m/>
    <s v="Any Character - Death from Above Parademons - JLA - OPD - R"/>
    <s v="Any Character - Death from Above Parademons - JLA - OPD - R"/>
    <s v="JLA"/>
    <x v="1"/>
    <x v="0"/>
    <m/>
    <m/>
    <m/>
    <s v="Any Character"/>
    <m/>
    <s v="Death from Above Parademons"/>
    <m/>
    <s v="OPD"/>
    <m/>
    <s v="Any Character"/>
    <s v="Death from Above (OPD) Parademons"/>
    <m/>
    <s v="R"/>
    <n v="6"/>
    <n v="15"/>
    <n v="90"/>
    <m/>
    <m/>
    <m/>
    <m/>
    <m/>
    <m/>
    <m/>
    <s v="make a level 4 Fighting attack! Any character may make 1 additional attack._x000a_"/>
    <n v="40"/>
    <n v="40"/>
  </r>
  <r>
    <n v="41"/>
    <m/>
    <s v="Any Character - Devourer of Worlds - XM - OPD - R"/>
    <s v="Any Character - Devourer of Worlds - XM - OPD - R"/>
    <s v="XM"/>
    <x v="1"/>
    <x v="0"/>
    <m/>
    <m/>
    <s v="Galactus"/>
    <s v="Any Character"/>
    <m/>
    <s v="Devourer of Worlds"/>
    <m/>
    <s v="OPD"/>
    <m/>
    <s v="Any Character"/>
    <s v="Devourer of Worlds (OPD)"/>
    <m/>
    <s v="R"/>
    <n v="5"/>
    <n v="15"/>
    <n v="75"/>
    <m/>
    <m/>
    <m/>
    <m/>
    <m/>
    <m/>
    <m/>
    <s v="Play during battle. Opponent cannot use Activator cards for remainder  of game or until this Special has been attacked with 4 Activator card attacks. This Special may not be negated."/>
    <n v="41"/>
    <n v="41"/>
  </r>
  <r>
    <n v="42"/>
    <m/>
    <s v="Any Character - Flight - IM - OPD - R"/>
    <s v="Any Character - Flight - IM - OPD - R"/>
    <s v="IM"/>
    <x v="1"/>
    <x v="0"/>
    <m/>
    <m/>
    <m/>
    <s v="Any Character"/>
    <m/>
    <s v="Flight"/>
    <m/>
    <s v="OPD"/>
    <m/>
    <s v="Any Character"/>
    <s v="Flight (OPD)"/>
    <m/>
    <s v="R"/>
    <n v="16"/>
    <n v="15"/>
    <n v="240"/>
    <m/>
    <m/>
    <m/>
    <m/>
    <m/>
    <m/>
    <m/>
    <s v="Avoid 1 attack. Counts as a duplicate of all &quot;Any Hero/Character&quot; AG Special Cards"/>
    <n v="42"/>
    <n v="42"/>
  </r>
  <r>
    <n v="43"/>
    <m/>
    <s v="Any Character - Fortress of Solitude, The - DP - OPD - X"/>
    <s v="Any Character - Fortress of Solitude, The - DP - OPD - X"/>
    <s v="DP"/>
    <x v="1"/>
    <x v="0"/>
    <m/>
    <m/>
    <m/>
    <s v="Any Character"/>
    <m/>
    <s v="Fortress of Solitude, The"/>
    <m/>
    <s v="OPD"/>
    <m/>
    <s v="Any Character"/>
    <s v="Fortress of Solitude, The (OPD)"/>
    <m/>
    <s v="X"/>
    <n v="20"/>
    <n v="25"/>
    <n v="500"/>
    <m/>
    <m/>
    <m/>
    <m/>
    <m/>
    <m/>
    <m/>
    <s v="Play on your turn to concede battle.  All Mission cards Ventured this battle return to piles they were Ventured from."/>
    <n v="43"/>
    <n v="43"/>
  </r>
  <r>
    <n v="44"/>
    <m/>
    <s v="Any Character - Guardian Angel Guardian - JLA - OPD - VR"/>
    <s v="Any Character - Guardian Angel Guardian - JLA - OPD - VR"/>
    <s v="JLA"/>
    <x v="1"/>
    <x v="0"/>
    <m/>
    <m/>
    <m/>
    <s v="Any Character"/>
    <m/>
    <s v="Guardian Angel Guardian"/>
    <m/>
    <s v="OPD"/>
    <m/>
    <s v="Any Character"/>
    <s v="Guardian Angel (OPD) Guardian"/>
    <m/>
    <s v="VR"/>
    <n v="6"/>
    <n v="20"/>
    <n v="120"/>
    <m/>
    <m/>
    <m/>
    <m/>
    <m/>
    <m/>
    <m/>
    <s v="Any character may avoid 1 attack."/>
    <n v="44"/>
    <n v="44"/>
  </r>
  <r>
    <n v="45"/>
    <m/>
    <s v="Any Character - Justice League of America - TP - OPD - X"/>
    <s v="Any Character - Justice League of America - TP - OPD - X"/>
    <s v="TP"/>
    <x v="1"/>
    <x v="0"/>
    <m/>
    <m/>
    <m/>
    <s v="Any Character"/>
    <m/>
    <s v="Justice League of America"/>
    <m/>
    <s v="OPD"/>
    <m/>
    <s v="Any Character"/>
    <s v="Justice League of America (OPD)"/>
    <m/>
    <s v="X"/>
    <n v="22"/>
    <n v="25"/>
    <n v="550"/>
    <m/>
    <m/>
    <m/>
    <m/>
    <m/>
    <m/>
    <m/>
    <s v="Attack made on Front Line Character is now made on any other Front Line character"/>
    <n v="45"/>
    <n v="45"/>
  </r>
  <r>
    <n v="46"/>
    <m/>
    <s v="Any Character - Massive Muscles - IM - OPD - R"/>
    <s v="Any Character - Massive Muscles - IM - OPD - R"/>
    <s v="IM"/>
    <x v="1"/>
    <x v="0"/>
    <m/>
    <m/>
    <m/>
    <s v="Any Character"/>
    <m/>
    <s v="Massive Muscles"/>
    <m/>
    <s v="OPD"/>
    <m/>
    <s v="Any Character"/>
    <s v="Massive Muscles (OPD)"/>
    <m/>
    <s v="R"/>
    <n v="16"/>
    <n v="15"/>
    <n v="240"/>
    <m/>
    <m/>
    <m/>
    <m/>
    <m/>
    <m/>
    <m/>
    <s v="Acts as a level 7 Strength attack."/>
    <n v="46"/>
    <n v="46"/>
  </r>
  <r>
    <n v="47"/>
    <m/>
    <s v="Any Character - New Universe - CL - OPD - VR"/>
    <s v="Any Character - New Universe - CL - OPD - VR"/>
    <s v="CL"/>
    <x v="1"/>
    <x v="0"/>
    <m/>
    <m/>
    <s v="Nightmask"/>
    <s v="Any Character"/>
    <m/>
    <s v="New Universe"/>
    <m/>
    <s v="OPD"/>
    <m/>
    <s v="Any Character"/>
    <s v="New Universe (OPD)"/>
    <m/>
    <s v="VR"/>
    <n v="13"/>
    <n v="20"/>
    <n v="260"/>
    <m/>
    <m/>
    <m/>
    <m/>
    <m/>
    <m/>
    <m/>
    <s v="Play to concede battle. All Mission cards Ventured this battle return to piles Ventured from. May be Placed. "/>
    <n v="47"/>
    <n v="47"/>
  </r>
  <r>
    <n v="48"/>
    <m/>
    <s v="Any Character - Super Speed - IM - OPD - R"/>
    <s v="Any Character - Super Speed - IM - OPD - R"/>
    <s v="IM"/>
    <x v="1"/>
    <x v="0"/>
    <m/>
    <m/>
    <m/>
    <s v="Any Character"/>
    <m/>
    <s v="Super Speed"/>
    <m/>
    <s v="OPD"/>
    <m/>
    <s v="Any Character"/>
    <s v="Super Speed (OPD)"/>
    <m/>
    <s v="R"/>
    <n v="16"/>
    <n v="15"/>
    <n v="240"/>
    <m/>
    <m/>
    <m/>
    <m/>
    <m/>
    <m/>
    <m/>
    <s v="Acts as a level 4 Fighting attack. May make 1 additional attack."/>
    <n v="48"/>
    <n v="48"/>
  </r>
  <r>
    <n v="49"/>
    <m/>
    <s v="Any Character - Urban Hunters - DCP - OPD - X"/>
    <s v="Any Character - Urban Hunters - DCP - OPD - X"/>
    <s v="DCP"/>
    <x v="1"/>
    <x v="0"/>
    <m/>
    <m/>
    <m/>
    <s v="Any Character"/>
    <m/>
    <s v="Urban Hunters"/>
    <m/>
    <s v="OPD"/>
    <m/>
    <s v="Any Character"/>
    <s v="Urban Hunters (OPD)"/>
    <m/>
    <s v="X"/>
    <n v="21"/>
    <n v="25"/>
    <n v="525"/>
    <m/>
    <m/>
    <m/>
    <m/>
    <m/>
    <m/>
    <m/>
    <s v="Any Front Line Character may make 1 attack after opponent has conceded the battle"/>
    <n v="49"/>
    <n v="49"/>
  </r>
  <r>
    <n v="50"/>
    <m/>
    <s v="Any Character - Wizard in Top-Hat &amp; Tails - JLA -  - VR"/>
    <s v="Any Character - Wizard in Top-Hat &amp; Tails - JLA - OPD - VR"/>
    <s v="JLA"/>
    <x v="1"/>
    <x v="0"/>
    <m/>
    <m/>
    <m/>
    <s v="Any Character"/>
    <m/>
    <s v="Wizard in Top-Hat &amp; Tails"/>
    <m/>
    <s v="OPD"/>
    <m/>
    <s v="Any Character"/>
    <s v="Wizard in Top-Hat &amp; Tails (OPD)"/>
    <m/>
    <s v="VR"/>
    <n v="6"/>
    <n v="20"/>
    <n v="120"/>
    <m/>
    <m/>
    <m/>
    <m/>
    <m/>
    <m/>
    <m/>
    <s v="Exchange this card for any 1 card in Dead Pile. Counts as Duplicate of all &quot;Any Hero/Character&quot; BQ Specials."/>
    <n v="50"/>
    <n v="50"/>
  </r>
  <r>
    <n v="51"/>
    <m/>
    <s v="Any Hero - Alien Symbiote-She Venom - IQ - R"/>
    <s v="Any Hero - Alien Symbiote-She Venom - IQ - R"/>
    <s v="IQ"/>
    <x v="1"/>
    <x v="0"/>
    <m/>
    <m/>
    <m/>
    <s v="Any Hero"/>
    <m/>
    <s v="Alien Symbiote-She Venom"/>
    <m/>
    <m/>
    <m/>
    <s v="Any Hero"/>
    <s v="Alien Symbiote-She Venom"/>
    <m/>
    <s v="R"/>
    <n v="12"/>
    <n v="15"/>
    <n v="180"/>
    <m/>
    <m/>
    <m/>
    <m/>
    <m/>
    <m/>
    <m/>
    <s v="Remove 1 hit from the Permanent Record of any hero."/>
    <n v="51"/>
    <n v="51"/>
  </r>
  <r>
    <n v="52"/>
    <m/>
    <s v="Any Hero - Alien Symbiote-Symbiote - HF - X"/>
    <s v="Any Hero - Alien Symbiote-Symbiote - HF - X"/>
    <s v="HF"/>
    <x v="1"/>
    <x v="0"/>
    <m/>
    <m/>
    <m/>
    <s v="Any Hero"/>
    <m/>
    <s v="Alien Symbiote-Symbiote"/>
    <m/>
    <m/>
    <m/>
    <s v="Any Hero"/>
    <s v="Alien Symbiote-Symbiote"/>
    <m/>
    <s v="X"/>
    <n v="15"/>
    <n v="25"/>
    <n v="375"/>
    <m/>
    <m/>
    <m/>
    <m/>
    <m/>
    <m/>
    <m/>
    <s v="Remove 1 hit from the Permanent Record of any hero."/>
    <n v="52"/>
    <n v="52"/>
  </r>
  <r>
    <n v="53"/>
    <m/>
    <s v="Any Hero - Confusion Rogue - MC - OPD - R"/>
    <s v="Any Hero - Confusion Rogue - MC - OPD - R"/>
    <s v="MC"/>
    <x v="1"/>
    <x v="0"/>
    <m/>
    <m/>
    <m/>
    <s v="Any Hero"/>
    <m/>
    <s v="Confusion Rogue"/>
    <m/>
    <s v="OPD"/>
    <m/>
    <s v="Any Hero"/>
    <s v="Confusion (OPD) Rogue"/>
    <m/>
    <s v="R"/>
    <n v="1"/>
    <n v="15"/>
    <n v="15"/>
    <m/>
    <m/>
    <m/>
    <m/>
    <m/>
    <m/>
    <m/>
    <s v="Avoids all attacks from 1 Teamwork card, or target hero must discard 1 placed Teamwork card."/>
    <n v="53"/>
    <n v="53"/>
  </r>
  <r>
    <n v="54"/>
    <m/>
    <s v="Any Hero - Confusion Wolverine - MAG - OPD - R"/>
    <s v="Any Hero - Confusion Wolverine - MAG - OPD - R"/>
    <s v="MAG"/>
    <x v="1"/>
    <x v="0"/>
    <m/>
    <m/>
    <m/>
    <s v="Any Hero"/>
    <m/>
    <s v="Confusion Wolverine"/>
    <m/>
    <s v="OPD"/>
    <m/>
    <s v="Any Hero"/>
    <s v="Confusion (OPD) Wolverine"/>
    <m/>
    <s v="R"/>
    <n v="19"/>
    <n v="15"/>
    <n v="285"/>
    <m/>
    <m/>
    <m/>
    <m/>
    <m/>
    <m/>
    <m/>
    <s v="Avoids all attacks from 1 Teamwork card, or target hero must discard 1 placed Teamwork card."/>
    <n v="54"/>
    <n v="54"/>
  </r>
  <r>
    <n v="55"/>
    <m/>
    <s v="Any Hero - Death from Above Green Goblin - MC - OPD - R"/>
    <s v="Any Hero - Death from Above Green Goblin - MC - OPD - R"/>
    <s v="MC"/>
    <x v="1"/>
    <x v="0"/>
    <m/>
    <m/>
    <m/>
    <s v="Any Hero"/>
    <m/>
    <s v="Death from Above Green Goblin"/>
    <m/>
    <s v="OPD"/>
    <m/>
    <s v="Any Hero"/>
    <s v="Death from Above (OPD) Green Goblin"/>
    <m/>
    <s v="R"/>
    <n v="1"/>
    <n v="15"/>
    <n v="15"/>
    <m/>
    <m/>
    <m/>
    <m/>
    <m/>
    <m/>
    <m/>
    <s v="a level 4 Fighting attack! Any hero may make  1 additional attack"/>
    <n v="55"/>
    <n v="55"/>
  </r>
  <r>
    <n v="56"/>
    <m/>
    <s v="Any Hero - Death from Above Sauron - DP - OPD - R"/>
    <s v="Any Hero - Death from Above Sauron - DP - OPD - R"/>
    <s v="DP"/>
    <x v="1"/>
    <x v="0"/>
    <m/>
    <m/>
    <m/>
    <s v="Any Hero"/>
    <m/>
    <s v="Death from Above Sauron"/>
    <m/>
    <s v="OPD"/>
    <m/>
    <s v="Any Hero"/>
    <s v="Death from Above (OPD) Sauron"/>
    <m/>
    <s v="R"/>
    <n v="20"/>
    <n v="15"/>
    <n v="300"/>
    <m/>
    <m/>
    <m/>
    <m/>
    <m/>
    <m/>
    <m/>
    <s v="a level 4 Fighting attack! Any hero may make  1 additional attack"/>
    <n v="56"/>
    <n v="56"/>
  </r>
  <r>
    <n v="57"/>
    <m/>
    <s v="Any Hero - Gamma Terror Abomination - DP - OPD - R"/>
    <s v="Any Hero - Gamma Terror Abomination - DP - OPD - R"/>
    <s v="DP"/>
    <x v="1"/>
    <x v="0"/>
    <m/>
    <m/>
    <m/>
    <s v="Any Hero"/>
    <m/>
    <s v="Gamma Terror Abomination"/>
    <m/>
    <s v="OPD"/>
    <m/>
    <s v="Any Hero"/>
    <s v="Gamma Terror (OPD) Abomination"/>
    <m/>
    <s v="R"/>
    <n v="20"/>
    <n v="15"/>
    <n v="300"/>
    <m/>
    <m/>
    <m/>
    <m/>
    <m/>
    <m/>
    <m/>
    <s v="Acts as a level 7 Strength attack"/>
    <n v="57"/>
    <n v="57"/>
  </r>
  <r>
    <n v="58"/>
    <m/>
    <s v="Any Hero - Gamma Terror Doc Samson - MC - OPD - R"/>
    <s v="Any Hero - Gamma Terror Doc Samson - MC - OPD - R"/>
    <s v="MC"/>
    <x v="1"/>
    <x v="0"/>
    <m/>
    <m/>
    <m/>
    <s v="Any Hero"/>
    <m/>
    <s v="Gamma Terror Doc Samson"/>
    <m/>
    <s v="OPD"/>
    <m/>
    <s v="Any Hero"/>
    <s v="Gamma Terror (OPD) Doc Samson"/>
    <m/>
    <s v="R"/>
    <n v="1"/>
    <n v="15"/>
    <n v="15"/>
    <m/>
    <m/>
    <m/>
    <m/>
    <m/>
    <m/>
    <m/>
    <s v="Acts as a level 7 Strength attack"/>
    <n v="58"/>
    <n v="58"/>
  </r>
  <r>
    <n v="59"/>
    <m/>
    <s v="Any Hero - God of Mischief Loki - DP - OPD - R"/>
    <s v="Any Hero - God of Mischief Loki - DP - OPD - R"/>
    <s v="DP"/>
    <x v="1"/>
    <x v="0"/>
    <m/>
    <m/>
    <m/>
    <s v="Any Hero"/>
    <m/>
    <s v="God of Mischief Loki"/>
    <m/>
    <s v="OPD"/>
    <m/>
    <s v="Any Hero"/>
    <s v="God of Mischief (OPD) Loki"/>
    <m/>
    <s v="R"/>
    <n v="20"/>
    <n v="15"/>
    <n v="300"/>
    <m/>
    <m/>
    <m/>
    <m/>
    <m/>
    <m/>
    <m/>
    <s v="Opponent -3 to venture total for this battle"/>
    <n v="59"/>
    <n v="59"/>
  </r>
  <r>
    <n v="60"/>
    <m/>
    <s v="Any Hero - God of Mischief Mephisto - MC - OPD - R"/>
    <s v="Any Hero - God of Mischief Mephisto - MC - OPD - R"/>
    <s v="MC"/>
    <x v="1"/>
    <x v="0"/>
    <m/>
    <m/>
    <m/>
    <s v="Any Hero"/>
    <m/>
    <s v="God of Mischief Mephisto"/>
    <m/>
    <s v="OPD"/>
    <m/>
    <s v="Any Hero"/>
    <s v="God of Mischief (OPD) Mephisto"/>
    <m/>
    <s v="R"/>
    <n v="1"/>
    <n v="15"/>
    <n v="15"/>
    <m/>
    <m/>
    <m/>
    <m/>
    <m/>
    <m/>
    <m/>
    <s v="Opponent -3 to venture total for this battle"/>
    <n v="60"/>
    <n v="60"/>
  </r>
  <r>
    <n v="61"/>
    <m/>
    <s v="Any Hero - Guardian Angel Archangel - DP - OPD - R"/>
    <s v="Any Hero - Guardian Angel Archangel - DP - OPD - R"/>
    <s v="DP"/>
    <x v="1"/>
    <x v="0"/>
    <m/>
    <m/>
    <m/>
    <s v="Any Hero"/>
    <m/>
    <s v="Guardian Angel Archangel"/>
    <m/>
    <s v="OPD"/>
    <m/>
    <s v="Any Hero"/>
    <s v="Guardian Angel (OPD) Archangel"/>
    <m/>
    <s v="R"/>
    <n v="20"/>
    <n v="15"/>
    <n v="300"/>
    <m/>
    <m/>
    <m/>
    <m/>
    <m/>
    <m/>
    <m/>
    <s v="Any hero may avoid 1 attack"/>
    <n v="61"/>
    <n v="61"/>
  </r>
  <r>
    <n v="62"/>
    <m/>
    <s v="Any Hero - Guardian Angel Guardian - MC - OPD - R"/>
    <s v="Any Hero - Guardian Angel Guardian - MC - OPD - R"/>
    <s v="MC"/>
    <x v="1"/>
    <x v="0"/>
    <m/>
    <m/>
    <m/>
    <s v="Any Hero"/>
    <m/>
    <s v="Guardian Angel Guardian"/>
    <m/>
    <s v="OPD"/>
    <m/>
    <s v="Any Hero"/>
    <s v="Guardian Angel (OPD) Guardian"/>
    <m/>
    <s v="R"/>
    <n v="1"/>
    <n v="15"/>
    <n v="15"/>
    <m/>
    <m/>
    <m/>
    <m/>
    <m/>
    <m/>
    <m/>
    <s v="Any hero may avoid 1 attack"/>
    <n v="62"/>
    <n v="62"/>
  </r>
  <r>
    <n v="63"/>
    <m/>
    <s v="Any Hero - Power Leech - IQ - OPD - VR"/>
    <s v="Any Hero - Power Leech - IQ - OPD - VR"/>
    <s v="IQ"/>
    <x v="1"/>
    <x v="0"/>
    <m/>
    <m/>
    <s v="Leech"/>
    <s v="Any Hero"/>
    <m/>
    <s v="Power Leech"/>
    <m/>
    <s v="OPD"/>
    <m/>
    <s v="Any Hero"/>
    <s v="Power Leech (OPD)"/>
    <m/>
    <s v="VR"/>
    <n v="12"/>
    <n v="20"/>
    <n v="240"/>
    <m/>
    <m/>
    <m/>
    <m/>
    <m/>
    <m/>
    <m/>
    <s v="Opponent must immediately discard 4 cards of opponent's choice with icon of Leech's choice currently placed or in hand."/>
    <n v="63"/>
    <n v="63"/>
  </r>
  <r>
    <n v="64"/>
    <m/>
    <s v="Any Hero - Savage Land Ka-Zar - MC - OPD - R"/>
    <s v="Any Hero - Savage Land Ka-Zar - MC - OPD - R"/>
    <s v="MC"/>
    <x v="1"/>
    <x v="0"/>
    <m/>
    <m/>
    <m/>
    <s v="Any Hero"/>
    <m/>
    <s v="Savage Land Ka-Zar"/>
    <m/>
    <s v="OPD"/>
    <m/>
    <s v="Any Hero"/>
    <s v="Savage Land (OPD) Ka-Zar"/>
    <m/>
    <s v="R"/>
    <n v="1"/>
    <n v="15"/>
    <n v="15"/>
    <m/>
    <m/>
    <m/>
    <m/>
    <m/>
    <m/>
    <m/>
    <s v="On your turn, play before opponent concedes. Opponent may not concede battle. This card may be placed."/>
    <n v="64"/>
    <n v="64"/>
  </r>
  <r>
    <n v="65"/>
    <m/>
    <s v="Any Hero - Savage Land Sauron - MAG - OPD - R"/>
    <s v="Any Hero - Savage Land Sauron - MAG - OPD - R"/>
    <s v="MAG"/>
    <x v="1"/>
    <x v="0"/>
    <m/>
    <m/>
    <m/>
    <s v="Any Hero"/>
    <m/>
    <s v="Savage Land Sauron"/>
    <m/>
    <s v="OPD"/>
    <m/>
    <s v="Any Hero"/>
    <s v="Savage Land (OPD) Sauron"/>
    <m/>
    <s v="R"/>
    <n v="19"/>
    <n v="15"/>
    <n v="285"/>
    <m/>
    <m/>
    <m/>
    <m/>
    <m/>
    <m/>
    <m/>
    <s v="On your turn, play before opponent concedes. Opponent may not concede battle. This card may be placed."/>
    <n v="65"/>
    <n v="65"/>
  </r>
  <r>
    <n v="66"/>
    <m/>
    <s v="Any Hero - Unlucky at Love Black Cat - DP - OPD - R"/>
    <s v="Any Hero - Unlucky at Love Black Cat - DP - OPD - R"/>
    <s v="DP"/>
    <x v="1"/>
    <x v="0"/>
    <m/>
    <m/>
    <m/>
    <s v="Any Hero"/>
    <m/>
    <s v="Unlucky at Love Black Cat"/>
    <m/>
    <s v="OPD"/>
    <m/>
    <s v="Any Hero"/>
    <s v="Unlucky at Love (OPD) Black Cat"/>
    <m/>
    <s v="R"/>
    <n v="20"/>
    <n v="15"/>
    <n v="300"/>
    <m/>
    <m/>
    <m/>
    <m/>
    <m/>
    <m/>
    <m/>
    <s v="Any 1 of opponent's heroes is -2 to defense for remainder of battle"/>
    <n v="66"/>
    <n v="66"/>
  </r>
  <r>
    <n v="67"/>
    <m/>
    <s v="Any Hero - Unlucky at Love Typhoid Mary - MC -  - R"/>
    <s v="Any Hero - Unlucky at Love Typhoid Mary - MC - OPD - R"/>
    <s v="MC"/>
    <x v="1"/>
    <x v="0"/>
    <m/>
    <m/>
    <m/>
    <s v="Any Hero"/>
    <m/>
    <s v="Unlucky at Love Typhoid Mary"/>
    <m/>
    <s v="OPD"/>
    <m/>
    <s v="Any Hero"/>
    <s v="Unlucky at Love (OPD) Typhoid Mary"/>
    <m/>
    <s v="R"/>
    <n v="1"/>
    <n v="15"/>
    <n v="15"/>
    <m/>
    <m/>
    <m/>
    <m/>
    <m/>
    <m/>
    <m/>
    <s v="Any 1 of opponent's heroes is -2 to defense for remainder of battle"/>
    <n v="67"/>
    <n v="67"/>
  </r>
  <r>
    <n v="68"/>
    <m/>
    <s v="Any Hero - Web-Headed Wizard (Spidey Capt.Universe) - MAG - R"/>
    <s v="Any Hero - Web-Headed Wizard (Spidey Capt.Universe) - MAG - R"/>
    <s v="MAG"/>
    <x v="1"/>
    <x v="0"/>
    <m/>
    <m/>
    <m/>
    <s v="Any Hero"/>
    <m/>
    <s v="Web-Headed Wizard (Spidey Capt.Universe)"/>
    <m/>
    <m/>
    <m/>
    <s v="Any Hero"/>
    <s v="Web-Headed Wizard (Spidey Capt.Universe)"/>
    <m/>
    <s v="R"/>
    <n v="19"/>
    <n v="15"/>
    <n v="285"/>
    <m/>
    <m/>
    <m/>
    <m/>
    <m/>
    <m/>
    <m/>
    <s v="Immediately exchange this card for any 1 card in Dead Pile"/>
    <n v="68"/>
    <n v="68"/>
  </r>
  <r>
    <n v="69"/>
    <m/>
    <s v="Any Hero - Web-Headed Wizard (Spidey in wizard outfit) - MAG - R"/>
    <s v="Any Hero - Web-Headed Wizard (Spidey in wizard outfit) - MAG - R"/>
    <s v="MAG"/>
    <x v="1"/>
    <x v="0"/>
    <m/>
    <m/>
    <m/>
    <s v="Any Hero"/>
    <m/>
    <s v="Web-Headed Wizard (Spidey in wizard outfit)"/>
    <m/>
    <m/>
    <m/>
    <s v="Any Hero"/>
    <s v="Web-Headed Wizard (Spidey in wizard outfit)"/>
    <m/>
    <s v="R"/>
    <n v="19"/>
    <n v="15"/>
    <n v="285"/>
    <m/>
    <m/>
    <m/>
    <m/>
    <m/>
    <m/>
    <m/>
    <s v="Immediately exchange this card for any 1 card in Dead Pile"/>
    <n v="69"/>
    <n v="69"/>
  </r>
  <r>
    <n v="70"/>
    <m/>
    <s v="Apocalypse - 3-Grid Character Card - OP - R"/>
    <s v="Apocalypse OP HERO - R"/>
    <s v="OP"/>
    <x v="0"/>
    <x v="0"/>
    <m/>
    <m/>
    <s v="Apocalypse"/>
    <s v="Apocalypse"/>
    <m/>
    <s v="3-Grid Character Card"/>
    <m/>
    <m/>
    <m/>
    <s v="Apocalypse"/>
    <s v="3-Grid Character Card"/>
    <m/>
    <s v="R"/>
    <n v="2"/>
    <n v="15"/>
    <n v="30"/>
    <n v="6"/>
    <n v="4"/>
    <n v="4"/>
    <m/>
    <n v="14"/>
    <n v="14"/>
    <n v="4.666666666666667"/>
    <m/>
    <n v="70"/>
    <n v="70"/>
  </r>
  <r>
    <n v="71"/>
    <m/>
    <s v="Apocalypse - 4-Grid Character Card - IQ - VR"/>
    <s v="Apocalypse IQ HERO - VR"/>
    <s v="IQ"/>
    <x v="0"/>
    <x v="0"/>
    <m/>
    <m/>
    <s v="Apocalypse"/>
    <s v="Apocalypse"/>
    <m/>
    <s v="4-Grid Character Card"/>
    <m/>
    <m/>
    <m/>
    <s v="Apocalypse"/>
    <s v="4-Grid Character Card"/>
    <m/>
    <s v="VR"/>
    <n v="12"/>
    <n v="20"/>
    <n v="240"/>
    <n v="5"/>
    <n v="5"/>
    <n v="7"/>
    <n v="6"/>
    <n v="23"/>
    <n v="23"/>
    <n v="5.75"/>
    <m/>
    <n v="71"/>
    <n v="71"/>
  </r>
  <r>
    <n v="72"/>
    <m/>
    <s v="Apocalypse - Ageless Evil - IQ - U"/>
    <s v="Apocalypse - Ageless Evil - IQ - U"/>
    <s v="IQ"/>
    <x v="1"/>
    <x v="0"/>
    <m/>
    <m/>
    <s v="Apocalypse"/>
    <s v="Apocalypse"/>
    <m/>
    <s v="Ageless Evil"/>
    <m/>
    <m/>
    <m/>
    <s v="Apocalypse"/>
    <s v="Ageless Evil"/>
    <m/>
    <s v="U"/>
    <n v="12"/>
    <n v="10"/>
    <n v="120"/>
    <m/>
    <m/>
    <m/>
    <m/>
    <m/>
    <m/>
    <m/>
    <m/>
    <n v="72"/>
    <n v="72"/>
  </r>
  <r>
    <n v="73"/>
    <m/>
    <s v="Apocalypse - Enhance Strength - OP - U"/>
    <s v="Apocalypse - Enhance Strength - OP - U"/>
    <s v="OP"/>
    <x v="1"/>
    <x v="0"/>
    <m/>
    <m/>
    <s v="Apocalypse"/>
    <s v="Apocalypse"/>
    <m/>
    <s v="Enhance Strength"/>
    <m/>
    <m/>
    <m/>
    <s v="Apocalypse"/>
    <s v="Enhance Strength"/>
    <m/>
    <s v="U"/>
    <n v="2"/>
    <n v="10"/>
    <n v="20"/>
    <m/>
    <m/>
    <m/>
    <m/>
    <m/>
    <m/>
    <m/>
    <m/>
    <n v="73"/>
    <n v="73"/>
  </r>
  <r>
    <n v="74"/>
    <m/>
    <s v="Apocalypse - Genetic Engineering - OP -  - U"/>
    <s v="Apocalypse - Genetic Engineering - OP - OPD - U"/>
    <s v="OP"/>
    <x v="1"/>
    <x v="0"/>
    <m/>
    <m/>
    <s v="Apocalypse"/>
    <s v="Apocalypse"/>
    <m/>
    <s v="Genetic Engineering"/>
    <m/>
    <s v="OPD"/>
    <m/>
    <s v="Apocalypse"/>
    <s v="Genetic Engineering (OPD)"/>
    <m/>
    <s v="U"/>
    <n v="2"/>
    <n v="10"/>
    <n v="20"/>
    <m/>
    <m/>
    <m/>
    <m/>
    <m/>
    <m/>
    <m/>
    <m/>
    <n v="74"/>
    <n v="74"/>
  </r>
  <r>
    <n v="75"/>
    <m/>
    <s v="Apocalypse - Instant Evolution - PS - U"/>
    <s v="Apocalypse - Instant Evolution - PS - U"/>
    <s v="PS"/>
    <x v="1"/>
    <x v="0"/>
    <m/>
    <m/>
    <s v="Apocalypse"/>
    <s v="Apocalypse"/>
    <m/>
    <s v="Instant Evolution"/>
    <m/>
    <m/>
    <m/>
    <s v="Apocalypse"/>
    <s v="Instant Evolution"/>
    <m/>
    <s v="U"/>
    <n v="7"/>
    <n v="10"/>
    <n v="70"/>
    <m/>
    <m/>
    <m/>
    <m/>
    <m/>
    <m/>
    <m/>
    <m/>
    <n v="75"/>
    <n v="75"/>
  </r>
  <r>
    <n v="76"/>
    <m/>
    <s v="Apocalypse - Megamorph - OP -  - R"/>
    <s v="Apocalypse - Megamorph - OP - OPD - R"/>
    <s v="OP"/>
    <x v="1"/>
    <x v="0"/>
    <m/>
    <m/>
    <s v="Apocalypse"/>
    <s v="Apocalypse"/>
    <m/>
    <s v="Megamorph"/>
    <m/>
    <s v="OPD"/>
    <m/>
    <s v="Apocalypse"/>
    <s v="Megamorph (OPD)"/>
    <m/>
    <s v="R"/>
    <n v="2"/>
    <n v="15"/>
    <n v="30"/>
    <m/>
    <m/>
    <m/>
    <m/>
    <m/>
    <m/>
    <m/>
    <m/>
    <n v="76"/>
    <n v="76"/>
  </r>
  <r>
    <n v="77"/>
    <m/>
    <s v="Apocalypse - Shape Shift - OP - C"/>
    <s v="Apocalypse - Shape Shift - OP - C"/>
    <s v="OP"/>
    <x v="1"/>
    <x v="0"/>
    <m/>
    <m/>
    <s v="Apocalypse"/>
    <s v="Apocalypse"/>
    <m/>
    <s v="Shape Shift"/>
    <m/>
    <m/>
    <m/>
    <s v="Apocalypse"/>
    <s v="Shape Shift"/>
    <m/>
    <s v="C"/>
    <n v="2"/>
    <n v="5"/>
    <n v="10"/>
    <m/>
    <m/>
    <m/>
    <m/>
    <m/>
    <m/>
    <m/>
    <m/>
    <n v="77"/>
    <n v="77"/>
  </r>
  <r>
    <n v="78"/>
    <m/>
    <s v="Apocalypse - Survival of the Fittest - OP - U"/>
    <s v="Apocalypse - Survival of the Fittest - OP - U"/>
    <s v="OP"/>
    <x v="1"/>
    <x v="0"/>
    <m/>
    <m/>
    <s v="Apocalypse"/>
    <s v="Apocalypse"/>
    <m/>
    <s v="Survival of the Fittest"/>
    <m/>
    <m/>
    <m/>
    <s v="Apocalypse"/>
    <s v="Survival of the Fittest"/>
    <m/>
    <s v="U"/>
    <n v="2"/>
    <n v="10"/>
    <n v="20"/>
    <m/>
    <m/>
    <m/>
    <m/>
    <m/>
    <m/>
    <m/>
    <m/>
    <n v="78"/>
    <n v="78"/>
  </r>
  <r>
    <n v="79"/>
    <m/>
    <s v="Apocalypse - Techno-Virus - IQ -  - VR"/>
    <s v="Apocalypse - Techno-Virus - IQ - OPD - VR"/>
    <s v="IQ"/>
    <x v="1"/>
    <x v="0"/>
    <m/>
    <m/>
    <s v="Apocalypse"/>
    <s v="Apocalypse"/>
    <m/>
    <s v="Techno-Virus"/>
    <m/>
    <s v="OPD"/>
    <m/>
    <s v="Apocalypse"/>
    <s v="Techno-Virus (OPD)"/>
    <m/>
    <s v="VR"/>
    <n v="12"/>
    <n v="20"/>
    <n v="240"/>
    <m/>
    <m/>
    <m/>
    <m/>
    <m/>
    <m/>
    <m/>
    <m/>
    <n v="79"/>
    <n v="79"/>
  </r>
  <r>
    <n v="80"/>
    <m/>
    <s v="Aquaman - 4-Grid Character Card - JLA - U"/>
    <s v="Aquaman JLA HERO - U"/>
    <s v="JLA"/>
    <x v="0"/>
    <x v="0"/>
    <m/>
    <m/>
    <s v="Aquaman"/>
    <s v="Aquaman"/>
    <m/>
    <s v="4-Grid Character Card"/>
    <m/>
    <m/>
    <m/>
    <s v="Aquaman"/>
    <s v="4-Grid Character Card"/>
    <s v="H"/>
    <s v="U"/>
    <n v="6"/>
    <n v="10"/>
    <n v="60"/>
    <n v="2"/>
    <n v="5"/>
    <n v="6"/>
    <n v="6"/>
    <n v="19"/>
    <n v="19"/>
    <n v="4.75"/>
    <s v="May have dup &quot;Allies Frm Deep&quot;"/>
    <n v="80"/>
    <n v="80"/>
  </r>
  <r>
    <n v="81"/>
    <m/>
    <s v="Aquaman - Allies From the Deep - JLA - U"/>
    <s v="Aquaman - Allies From the Deep - JLA - U"/>
    <s v="JLA"/>
    <x v="1"/>
    <x v="0"/>
    <m/>
    <m/>
    <s v="Aquaman"/>
    <s v="Aquaman"/>
    <m/>
    <s v="Allies From the Deep"/>
    <m/>
    <m/>
    <m/>
    <s v="Aquaman"/>
    <s v="Allies From the Deep"/>
    <m/>
    <s v="U"/>
    <n v="6"/>
    <n v="10"/>
    <n v="60"/>
    <m/>
    <m/>
    <m/>
    <m/>
    <m/>
    <m/>
    <m/>
    <m/>
    <n v="81"/>
    <n v="81"/>
  </r>
  <r>
    <n v="82"/>
    <m/>
    <s v="Aquaman - Dolphin - JLA - U"/>
    <s v="Aquaman - Dolphin - JLA - U"/>
    <s v="JLA"/>
    <x v="1"/>
    <x v="0"/>
    <m/>
    <m/>
    <s v="Aquaman"/>
    <s v="Aquaman"/>
    <m/>
    <s v="Dolphin"/>
    <m/>
    <m/>
    <m/>
    <s v="Aquaman"/>
    <s v="Dolphin"/>
    <m/>
    <s v="U"/>
    <n v="6"/>
    <n v="10"/>
    <n v="60"/>
    <m/>
    <m/>
    <m/>
    <m/>
    <m/>
    <m/>
    <m/>
    <m/>
    <n v="82"/>
    <n v="82"/>
  </r>
  <r>
    <n v="83"/>
    <m/>
    <s v="Aquaman - Hook - JLA - R"/>
    <s v="Aquaman - Hook - JLA - R"/>
    <s v="JLA"/>
    <x v="1"/>
    <x v="0"/>
    <m/>
    <m/>
    <s v="Aquaman"/>
    <s v="Aquaman"/>
    <m/>
    <s v="Hook"/>
    <m/>
    <m/>
    <m/>
    <s v="Aquaman"/>
    <s v="Hook"/>
    <m/>
    <s v="R"/>
    <n v="6"/>
    <n v="15"/>
    <n v="90"/>
    <m/>
    <m/>
    <m/>
    <m/>
    <m/>
    <m/>
    <m/>
    <m/>
    <n v="83"/>
    <n v="83"/>
  </r>
  <r>
    <n v="84"/>
    <m/>
    <s v="Aquaman - King of the Seas - JLA - U"/>
    <s v="Aquaman - King of the Seas - JLA - U"/>
    <s v="JLA"/>
    <x v="1"/>
    <x v="0"/>
    <m/>
    <m/>
    <s v="Aquaman"/>
    <s v="Aquaman"/>
    <m/>
    <s v="King of the Seas"/>
    <m/>
    <m/>
    <m/>
    <s v="Aquaman"/>
    <s v="King of the Seas"/>
    <m/>
    <s v="U"/>
    <n v="6"/>
    <n v="10"/>
    <n v="60"/>
    <m/>
    <m/>
    <m/>
    <m/>
    <m/>
    <m/>
    <m/>
    <m/>
    <n v="84"/>
    <n v="84"/>
  </r>
  <r>
    <n v="85"/>
    <m/>
    <s v="Aquaman - Line - JLA -  - VR"/>
    <s v="Aquaman - Line - JLA - OPD - VR"/>
    <s v="JLA"/>
    <x v="1"/>
    <x v="0"/>
    <m/>
    <m/>
    <s v="Aquaman"/>
    <s v="Aquaman"/>
    <m/>
    <s v="Line"/>
    <m/>
    <s v="OPD"/>
    <m/>
    <s v="Aquaman"/>
    <s v="Line (OPD)"/>
    <m/>
    <s v="VR"/>
    <n v="6"/>
    <n v="20"/>
    <n v="120"/>
    <m/>
    <m/>
    <m/>
    <m/>
    <m/>
    <m/>
    <m/>
    <m/>
    <n v="85"/>
    <n v="85"/>
  </r>
  <r>
    <n v="86"/>
    <m/>
    <s v="Azrael - 4-Grid Character Card - DC - VR"/>
    <s v="Azrael DC HERO - VR"/>
    <s v="DC"/>
    <x v="0"/>
    <x v="0"/>
    <m/>
    <m/>
    <s v="Azrael"/>
    <s v="Azrael"/>
    <m/>
    <s v="4-Grid Character Card"/>
    <m/>
    <m/>
    <m/>
    <s v="Azrael"/>
    <s v="4-Grid Character Card"/>
    <s v="H"/>
    <s v="VR"/>
    <n v="3"/>
    <n v="20"/>
    <n v="60"/>
    <n v="5"/>
    <n v="8"/>
    <n v="3"/>
    <n v="3"/>
    <n v="19"/>
    <n v="19"/>
    <n v="4.75"/>
    <m/>
    <n v="86"/>
    <n v="86"/>
  </r>
  <r>
    <n v="87"/>
    <m/>
    <s v="Azrael - Avenging Angel - DC - U"/>
    <s v="Azrael - Avenging Angel - DC - U"/>
    <s v="DC"/>
    <x v="1"/>
    <x v="0"/>
    <m/>
    <m/>
    <s v="Azrael"/>
    <s v="Azrael"/>
    <m/>
    <s v="Avenging Angel"/>
    <m/>
    <m/>
    <m/>
    <s v="Azrael"/>
    <s v="Avenging Angel"/>
    <m/>
    <s v="U"/>
    <n v="3"/>
    <n v="10"/>
    <n v="30"/>
    <m/>
    <m/>
    <m/>
    <m/>
    <m/>
    <m/>
    <m/>
    <m/>
    <n v="87"/>
    <n v="87"/>
  </r>
  <r>
    <n v="88"/>
    <m/>
    <s v="Azrael - Battle Armor - DC - C"/>
    <s v="Azrael - Battle Armor - DC - C"/>
    <s v="DC"/>
    <x v="1"/>
    <x v="0"/>
    <m/>
    <m/>
    <s v="Azrael"/>
    <s v="Azrael"/>
    <m/>
    <s v="Battle Armor"/>
    <m/>
    <m/>
    <m/>
    <s v="Azrael"/>
    <s v="Battle Armor"/>
    <m/>
    <s v="C"/>
    <n v="3"/>
    <n v="5"/>
    <n v="15"/>
    <m/>
    <m/>
    <m/>
    <m/>
    <m/>
    <m/>
    <m/>
    <m/>
    <n v="88"/>
    <n v="88"/>
  </r>
  <r>
    <n v="89"/>
    <m/>
    <s v="Azrael - Divine Inspiration - DC - R"/>
    <s v="Azrael - Divine Inspiration - DC - R"/>
    <s v="DC"/>
    <x v="1"/>
    <x v="0"/>
    <m/>
    <m/>
    <s v="Azrael"/>
    <s v="Azrael"/>
    <m/>
    <s v="Divine Inspiration"/>
    <m/>
    <m/>
    <m/>
    <s v="Azrael"/>
    <s v="Divine Inspiration"/>
    <m/>
    <s v="R"/>
    <n v="3"/>
    <n v="15"/>
    <n v="45"/>
    <m/>
    <m/>
    <m/>
    <m/>
    <m/>
    <m/>
    <m/>
    <m/>
    <n v="89"/>
    <n v="89"/>
  </r>
  <r>
    <n v="90"/>
    <m/>
    <s v="Azrael - Flaming Sword - DC - R"/>
    <s v="Azrael - Flaming Sword - DC - R"/>
    <s v="DC"/>
    <x v="1"/>
    <x v="0"/>
    <m/>
    <m/>
    <s v="Azrael"/>
    <s v="Azrael"/>
    <m/>
    <s v="Flaming Sword"/>
    <m/>
    <m/>
    <m/>
    <s v="Azrael"/>
    <s v="Flaming Sword"/>
    <m/>
    <s v="R"/>
    <n v="3"/>
    <n v="15"/>
    <n v="45"/>
    <m/>
    <m/>
    <m/>
    <m/>
    <m/>
    <m/>
    <m/>
    <m/>
    <n v="90"/>
    <n v="90"/>
  </r>
  <r>
    <n v="91"/>
    <m/>
    <s v="Azrael - Know My Wrath - JLA - OPD - R"/>
    <s v="Azrael - Know My Wrath - JLA - OPD - R"/>
    <s v="JLA"/>
    <x v="1"/>
    <x v="0"/>
    <m/>
    <m/>
    <s v="Azrael"/>
    <s v="Azrael"/>
    <m/>
    <s v="Know My Wrath"/>
    <m/>
    <s v="OPD"/>
    <m/>
    <s v="Azrael"/>
    <s v="Know My Wrath (OPD)"/>
    <m/>
    <s v="R"/>
    <n v="6"/>
    <n v="15"/>
    <n v="90"/>
    <m/>
    <m/>
    <m/>
    <m/>
    <m/>
    <m/>
    <m/>
    <m/>
    <n v="91"/>
    <n v="91"/>
  </r>
  <r>
    <n v="92"/>
    <m/>
    <s v="Azrael - System, The - DC -  - VR"/>
    <s v="Azrael - System, The - DC - OPD - VR"/>
    <s v="DC"/>
    <x v="1"/>
    <x v="0"/>
    <m/>
    <m/>
    <s v="Azrael"/>
    <s v="Azrael"/>
    <m/>
    <s v="System, The"/>
    <m/>
    <s v="OPD"/>
    <m/>
    <s v="Azrael"/>
    <s v="System, The (OPD)"/>
    <m/>
    <s v="VR"/>
    <n v="3"/>
    <n v="20"/>
    <n v="60"/>
    <m/>
    <m/>
    <m/>
    <m/>
    <m/>
    <m/>
    <m/>
    <m/>
    <n v="92"/>
    <n v="92"/>
  </r>
  <r>
    <n v="93"/>
    <m/>
    <s v="Backlash - 4-Grid Character Card - IM - C"/>
    <s v="Backlash IM HERO - C"/>
    <s v="IM"/>
    <x v="0"/>
    <x v="0"/>
    <m/>
    <m/>
    <s v="Backlash"/>
    <s v="Backlash"/>
    <m/>
    <s v="4-Grid Character Card"/>
    <m/>
    <m/>
    <m/>
    <s v="Backlash"/>
    <s v="4-Grid Character Card"/>
    <m/>
    <s v="C"/>
    <n v="16"/>
    <n v="5"/>
    <n v="80"/>
    <n v="5"/>
    <n v="6"/>
    <n v="5"/>
    <n v="6"/>
    <n v="18"/>
    <n v="18"/>
    <n v="5.5"/>
    <s v="18 Points for Deckbuilding"/>
    <n v="93"/>
    <n v="93"/>
  </r>
  <r>
    <n v="94"/>
    <m/>
    <s v="Backlash - Altered Physiology - IM - C"/>
    <s v="Backlash - Altered Physiology - IM - C"/>
    <s v="IM"/>
    <x v="1"/>
    <x v="0"/>
    <m/>
    <m/>
    <s v="Backlash"/>
    <s v="Backlash"/>
    <m/>
    <s v="Altered Physiology"/>
    <m/>
    <m/>
    <m/>
    <s v="Backlash"/>
    <s v="Altered Physiology"/>
    <m/>
    <s v="C"/>
    <n v="16"/>
    <n v="5"/>
    <n v="80"/>
    <m/>
    <m/>
    <m/>
    <m/>
    <m/>
    <m/>
    <m/>
    <m/>
    <n v="94"/>
    <n v="94"/>
  </r>
  <r>
    <n v="95"/>
    <m/>
    <s v="Backlash - Combat Agility - IM - U"/>
    <s v="Backlash - Combat Agility - IM - U"/>
    <s v="IM"/>
    <x v="1"/>
    <x v="0"/>
    <m/>
    <m/>
    <s v="Backlash"/>
    <s v="Backlash"/>
    <m/>
    <s v="Combat Agility"/>
    <m/>
    <m/>
    <m/>
    <s v="Backlash"/>
    <s v="Combat Agility"/>
    <m/>
    <s v="U"/>
    <n v="16"/>
    <n v="10"/>
    <n v="160"/>
    <m/>
    <m/>
    <m/>
    <m/>
    <m/>
    <m/>
    <m/>
    <m/>
    <n v="95"/>
    <n v="95"/>
  </r>
  <r>
    <n v="96"/>
    <m/>
    <s v="Backlash - Government Trooper - IM - U"/>
    <s v="Backlash - Government Trooper - IM - U"/>
    <s v="IM"/>
    <x v="1"/>
    <x v="0"/>
    <m/>
    <m/>
    <s v="Backlash"/>
    <s v="Backlash"/>
    <m/>
    <s v="Government Trooper"/>
    <m/>
    <m/>
    <m/>
    <s v="Backlash"/>
    <s v="Government Trooper"/>
    <m/>
    <s v="U"/>
    <n v="16"/>
    <n v="10"/>
    <n v="160"/>
    <m/>
    <m/>
    <m/>
    <m/>
    <m/>
    <m/>
    <m/>
    <m/>
    <n v="96"/>
    <n v="96"/>
  </r>
  <r>
    <n v="97"/>
    <m/>
    <s v="Backlash - Mist Body - IM - OPD - R"/>
    <s v="Backlash - Mist Body - IM - OPD - R"/>
    <s v="IM"/>
    <x v="1"/>
    <x v="0"/>
    <m/>
    <m/>
    <s v="Backlash"/>
    <s v="Backlash"/>
    <m/>
    <s v="Mist Body"/>
    <m/>
    <s v="OPD"/>
    <m/>
    <s v="Backlash"/>
    <s v="Mist Body (OPD)"/>
    <m/>
    <s v="R"/>
    <n v="16"/>
    <n v="15"/>
    <n v="240"/>
    <m/>
    <m/>
    <m/>
    <m/>
    <m/>
    <m/>
    <m/>
    <m/>
    <n v="97"/>
    <n v="97"/>
  </r>
  <r>
    <n v="98"/>
    <m/>
    <s v="Backlash - Psi-Whips - IM -  - R"/>
    <s v="Backlash - Psi-Whips - IM - OPD - R"/>
    <s v="IM"/>
    <x v="1"/>
    <x v="0"/>
    <m/>
    <m/>
    <s v="Backlash"/>
    <s v="Backlash"/>
    <m/>
    <s v="Psi-Whips"/>
    <m/>
    <s v="OPD"/>
    <m/>
    <s v="Backlash"/>
    <s v="Psi-Whips (OPD)"/>
    <m/>
    <s v="R"/>
    <n v="16"/>
    <n v="15"/>
    <n v="240"/>
    <m/>
    <m/>
    <m/>
    <m/>
    <m/>
    <m/>
    <m/>
    <m/>
    <n v="98"/>
    <n v="98"/>
  </r>
  <r>
    <n v="99"/>
    <m/>
    <s v="Backlash - Team 7 - IM - U"/>
    <s v="Backlash - Team 7 - IM - U"/>
    <s v="IM"/>
    <x v="1"/>
    <x v="0"/>
    <m/>
    <m/>
    <s v="Backlash"/>
    <s v="Backlash"/>
    <m/>
    <s v="Team 7"/>
    <m/>
    <m/>
    <m/>
    <s v="Backlash"/>
    <s v="Team 7"/>
    <m/>
    <s v="U"/>
    <n v="16"/>
    <n v="10"/>
    <n v="160"/>
    <m/>
    <m/>
    <m/>
    <m/>
    <m/>
    <m/>
    <m/>
    <m/>
    <n v="99"/>
    <n v="99"/>
  </r>
  <r>
    <n v="100"/>
    <m/>
    <s v="Backlash: Future - 4-Grid Character Card - MW - VR"/>
    <s v="Backlash: Future MW HERO - VR"/>
    <s v="MW"/>
    <x v="0"/>
    <x v="0"/>
    <m/>
    <m/>
    <s v="Backlash: Future"/>
    <s v="Backlash: Future"/>
    <m/>
    <s v="4-Grid Character Card"/>
    <m/>
    <m/>
    <m/>
    <s v="Backlash: Future"/>
    <s v="4-Grid Character Card"/>
    <m/>
    <s v="VR"/>
    <n v="8"/>
    <n v="20"/>
    <n v="160"/>
    <n v="6"/>
    <n v="4"/>
    <n v="3"/>
    <n v="7"/>
    <n v="20"/>
    <n v="20"/>
    <n v="5"/>
    <s v="May play any Backlash Specials"/>
    <n v="100"/>
    <n v="100"/>
  </r>
  <r>
    <n v="101"/>
    <m/>
    <s v="Bane - 4-Grid Character Card - DC - VR"/>
    <s v="Bane DC HERO - VR"/>
    <s v="DC"/>
    <x v="0"/>
    <x v="0"/>
    <m/>
    <m/>
    <s v="Bane"/>
    <s v="Bane"/>
    <m/>
    <s v="4-Grid Character Card"/>
    <m/>
    <m/>
    <m/>
    <s v="Bane"/>
    <s v="4-Grid Character Card"/>
    <s v="V"/>
    <s v="VR"/>
    <n v="3"/>
    <n v="20"/>
    <n v="60"/>
    <n v="1"/>
    <n v="6"/>
    <n v="6"/>
    <n v="6"/>
    <n v="19"/>
    <n v="19"/>
    <n v="4.75"/>
    <m/>
    <n v="101"/>
    <n v="101"/>
  </r>
  <r>
    <n v="102"/>
    <m/>
    <s v="Bane - Enhanced Physique - DC - R"/>
    <s v="Bane - Enhanced Physique - DC - R"/>
    <s v="DC"/>
    <x v="1"/>
    <x v="0"/>
    <m/>
    <m/>
    <s v="Bane"/>
    <s v="Bane"/>
    <m/>
    <s v="Enhanced Physique"/>
    <m/>
    <m/>
    <m/>
    <s v="Bane"/>
    <s v="Enhanced Physique"/>
    <m/>
    <s v="R"/>
    <n v="3"/>
    <n v="15"/>
    <n v="45"/>
    <m/>
    <m/>
    <m/>
    <m/>
    <m/>
    <m/>
    <m/>
    <m/>
    <n v="102"/>
    <n v="102"/>
  </r>
  <r>
    <n v="103"/>
    <m/>
    <s v="Bane - Feral Rage - DC - U"/>
    <s v="Bane - Feral Rage - DC - U"/>
    <s v="DC"/>
    <x v="1"/>
    <x v="0"/>
    <m/>
    <m/>
    <s v="Bane"/>
    <s v="Bane"/>
    <m/>
    <s v="Feral Rage"/>
    <m/>
    <m/>
    <m/>
    <s v="Bane"/>
    <s v="Feral Rage"/>
    <m/>
    <s v="U"/>
    <n v="3"/>
    <n v="10"/>
    <n v="30"/>
    <m/>
    <m/>
    <m/>
    <m/>
    <m/>
    <m/>
    <m/>
    <m/>
    <n v="103"/>
    <n v="103"/>
  </r>
  <r>
    <n v="104"/>
    <m/>
    <s v="Bane - Intellectual Superiority - JLA -  - R"/>
    <s v="Bane - Intellectual Superiority - JLA - OPD - R"/>
    <s v="JLA"/>
    <x v="1"/>
    <x v="0"/>
    <m/>
    <m/>
    <s v="Bane"/>
    <s v="Bane"/>
    <m/>
    <s v="Intellectual Superiority"/>
    <m/>
    <s v="OPD"/>
    <m/>
    <s v="Bane"/>
    <s v="Intellectual Superiority (OPD)"/>
    <m/>
    <s v="R"/>
    <n v="6"/>
    <n v="15"/>
    <n v="90"/>
    <m/>
    <m/>
    <m/>
    <m/>
    <m/>
    <m/>
    <m/>
    <m/>
    <n v="104"/>
    <n v="104"/>
  </r>
  <r>
    <n v="105"/>
    <m/>
    <s v="Bane - Intimidation - DC - U"/>
    <s v="Bane - Intimidation - DC - U"/>
    <s v="DC"/>
    <x v="1"/>
    <x v="0"/>
    <m/>
    <m/>
    <s v="Bane"/>
    <s v="Bane"/>
    <m/>
    <s v="Intimidation"/>
    <m/>
    <m/>
    <m/>
    <s v="Bane"/>
    <s v="Intimidation"/>
    <m/>
    <s v="U"/>
    <n v="3"/>
    <n v="10"/>
    <n v="30"/>
    <m/>
    <m/>
    <m/>
    <m/>
    <m/>
    <m/>
    <m/>
    <m/>
    <n v="105"/>
    <n v="105"/>
  </r>
  <r>
    <n v="106"/>
    <m/>
    <s v="Bane - Vengence of Bane - DC - R"/>
    <s v="Bane - Vengence of Bane - DC - R"/>
    <s v="DC"/>
    <x v="1"/>
    <x v="0"/>
    <m/>
    <m/>
    <s v="Bane"/>
    <s v="Bane"/>
    <m/>
    <s v="Vengence of Bane"/>
    <m/>
    <m/>
    <m/>
    <s v="Bane"/>
    <s v="Vengence of Bane"/>
    <m/>
    <s v="R"/>
    <n v="3"/>
    <n v="15"/>
    <n v="45"/>
    <m/>
    <m/>
    <m/>
    <m/>
    <m/>
    <m/>
    <m/>
    <m/>
    <n v="106"/>
    <n v="106"/>
  </r>
  <r>
    <n v="107"/>
    <m/>
    <s v="Bane - Venom Injection - DC -  - VR"/>
    <s v="Bane - Venom Injection - DC - OPD - VR"/>
    <s v="DC"/>
    <x v="1"/>
    <x v="0"/>
    <m/>
    <m/>
    <s v="Bane"/>
    <s v="Bane"/>
    <m/>
    <s v="Venom Injection"/>
    <m/>
    <s v="OPD"/>
    <m/>
    <s v="Bane"/>
    <s v="Venom Injection (OPD)"/>
    <m/>
    <s v="VR"/>
    <n v="3"/>
    <n v="20"/>
    <n v="60"/>
    <m/>
    <m/>
    <m/>
    <m/>
    <m/>
    <m/>
    <m/>
    <m/>
    <n v="107"/>
    <n v="107"/>
  </r>
  <r>
    <n v="108"/>
    <m/>
    <s v="Banshee - 3-Grid Character Card - PS - VR"/>
    <s v="Banshee PS HERO - VR"/>
    <s v="PS"/>
    <x v="0"/>
    <x v="0"/>
    <m/>
    <m/>
    <s v="Banshee"/>
    <s v="Banshee"/>
    <m/>
    <s v="3-Grid Character Card"/>
    <m/>
    <m/>
    <m/>
    <s v="Banshee"/>
    <s v="3-Grid Character Card"/>
    <m/>
    <s v="VR"/>
    <n v="7"/>
    <n v="20"/>
    <n v="140"/>
    <n v="7"/>
    <n v="4"/>
    <n v="3"/>
    <m/>
    <n v="14"/>
    <n v="14"/>
    <n v="4.666666666666667"/>
    <m/>
    <n v="108"/>
    <n v="108"/>
  </r>
  <r>
    <n v="109"/>
    <m/>
    <s v="Banshee - 4-Grid Character Card - IQ - R"/>
    <s v="Banshee IQ HERO - R"/>
    <s v="IQ"/>
    <x v="0"/>
    <x v="0"/>
    <m/>
    <m/>
    <s v="Banshee"/>
    <s v="Banshee"/>
    <m/>
    <s v="4-Grid Character Card"/>
    <m/>
    <m/>
    <m/>
    <s v="Banshee"/>
    <s v="4-Grid Character Card"/>
    <m/>
    <s v="R"/>
    <n v="12"/>
    <n v="15"/>
    <n v="180"/>
    <n v="7"/>
    <n v="5"/>
    <n v="3"/>
    <n v="5"/>
    <n v="20"/>
    <n v="20"/>
    <n v="5"/>
    <s v="Teammates' Trainings +1"/>
    <n v="109"/>
    <n v="109"/>
  </r>
  <r>
    <n v="110"/>
    <m/>
    <s v="Banshee - Cassidy Keep - IQ - U"/>
    <s v="Banshee - Cassidy Keep - IQ - U"/>
    <s v="IQ"/>
    <x v="1"/>
    <x v="0"/>
    <m/>
    <m/>
    <s v="Banshee"/>
    <s v="Banshee"/>
    <m/>
    <s v="Cassidy Keep"/>
    <m/>
    <m/>
    <m/>
    <s v="Banshee"/>
    <s v="Cassidy Keep"/>
    <m/>
    <s v="U"/>
    <n v="12"/>
    <n v="10"/>
    <n v="120"/>
    <m/>
    <m/>
    <m/>
    <m/>
    <m/>
    <m/>
    <m/>
    <m/>
    <n v="110"/>
    <n v="110"/>
  </r>
  <r>
    <n v="111"/>
    <m/>
    <s v="Banshee - Interpol - MN - U"/>
    <s v="Banshee - Interpol - MN - U"/>
    <s v="MN"/>
    <x v="1"/>
    <x v="0"/>
    <m/>
    <m/>
    <s v="Banshee"/>
    <s v="Banshee"/>
    <m/>
    <s v="Interpol"/>
    <m/>
    <m/>
    <m/>
    <s v="Banshee"/>
    <s v="Interpol"/>
    <m/>
    <s v="U"/>
    <n v="4"/>
    <n v="10"/>
    <n v="40"/>
    <m/>
    <m/>
    <m/>
    <m/>
    <m/>
    <m/>
    <m/>
    <m/>
    <n v="111"/>
    <n v="111"/>
  </r>
  <r>
    <n v="112"/>
    <m/>
    <s v="Banshee - Interpol Training - PS - U"/>
    <s v="Banshee - Interpol Training - PS - U"/>
    <s v="PS"/>
    <x v="1"/>
    <x v="0"/>
    <m/>
    <m/>
    <s v="Banshee"/>
    <s v="Banshee"/>
    <m/>
    <s v="Interpol Training"/>
    <m/>
    <m/>
    <m/>
    <s v="Banshee"/>
    <s v="Interpol Training"/>
    <m/>
    <s v="U"/>
    <n v="7"/>
    <n v="10"/>
    <n v="70"/>
    <m/>
    <m/>
    <m/>
    <m/>
    <m/>
    <m/>
    <m/>
    <m/>
    <n v="112"/>
    <n v="112"/>
  </r>
  <r>
    <n v="113"/>
    <m/>
    <s v="Banshee - Luck 'O the Irish - PS - VR"/>
    <s v="Banshee - Luck 'O the Irish - PS - VR"/>
    <s v="PS"/>
    <x v="1"/>
    <x v="0"/>
    <m/>
    <m/>
    <s v="Banshee"/>
    <s v="Banshee"/>
    <m/>
    <s v="Luck 'O the Irish"/>
    <m/>
    <m/>
    <m/>
    <s v="Banshee"/>
    <s v="Luck 'O the Irish"/>
    <m/>
    <s v="VR"/>
    <n v="7"/>
    <n v="20"/>
    <n v="140"/>
    <m/>
    <m/>
    <m/>
    <m/>
    <m/>
    <m/>
    <m/>
    <m/>
    <n v="113"/>
    <n v="113"/>
  </r>
  <r>
    <n v="114"/>
    <m/>
    <s v="Banshee - Shatter Shriek - PS -  - VR"/>
    <s v="Banshee - Shatter Shriek - PS - OPD - VR"/>
    <s v="PS"/>
    <x v="1"/>
    <x v="0"/>
    <m/>
    <m/>
    <s v="Banshee"/>
    <s v="Banshee"/>
    <m/>
    <s v="Shatter Shriek"/>
    <m/>
    <s v="OPD"/>
    <m/>
    <s v="Banshee"/>
    <s v="Shatter Shriek (OPD)"/>
    <m/>
    <s v="VR"/>
    <n v="7"/>
    <n v="20"/>
    <n v="140"/>
    <m/>
    <m/>
    <m/>
    <m/>
    <m/>
    <m/>
    <m/>
    <m/>
    <n v="114"/>
    <n v="114"/>
  </r>
  <r>
    <n v="115"/>
    <m/>
    <s v="Banshee - Sonic Glide - PS - VR"/>
    <s v="Banshee - Sonic Glide - PS - VR"/>
    <s v="PS"/>
    <x v="1"/>
    <x v="0"/>
    <m/>
    <m/>
    <s v="Banshee"/>
    <s v="Banshee"/>
    <m/>
    <s v="Sonic Glide"/>
    <m/>
    <m/>
    <m/>
    <s v="Banshee"/>
    <s v="Sonic Glide"/>
    <m/>
    <s v="VR"/>
    <n v="7"/>
    <n v="20"/>
    <n v="140"/>
    <m/>
    <m/>
    <m/>
    <m/>
    <m/>
    <m/>
    <m/>
    <m/>
    <n v="115"/>
    <n v="115"/>
  </r>
  <r>
    <n v="116"/>
    <m/>
    <s v="Banshee - Super Scream - PS -  - VR"/>
    <s v="Banshee - Super Scream - PS - OPD - VR"/>
    <s v="PS"/>
    <x v="1"/>
    <x v="0"/>
    <m/>
    <m/>
    <s v="Banshee"/>
    <s v="Banshee"/>
    <m/>
    <s v="Super Scream"/>
    <m/>
    <s v="OPD"/>
    <m/>
    <s v="Banshee"/>
    <s v="Super Scream (OPD)"/>
    <m/>
    <s v="VR"/>
    <n v="7"/>
    <n v="20"/>
    <n v="140"/>
    <m/>
    <m/>
    <m/>
    <m/>
    <m/>
    <m/>
    <m/>
    <m/>
    <n v="116"/>
    <n v="116"/>
  </r>
  <r>
    <n v="117"/>
    <m/>
    <s v="Banshee - Vocal Hypnosis - PS - VR"/>
    <s v="Banshee - Vocal Hypnosis - PS - VR"/>
    <s v="PS"/>
    <x v="1"/>
    <x v="0"/>
    <m/>
    <m/>
    <s v="Banshee"/>
    <s v="Banshee"/>
    <m/>
    <s v="Vocal Hypnosis"/>
    <m/>
    <m/>
    <m/>
    <s v="Banshee"/>
    <s v="Vocal Hypnosis"/>
    <m/>
    <s v="VR"/>
    <n v="7"/>
    <n v="20"/>
    <n v="140"/>
    <m/>
    <m/>
    <m/>
    <m/>
    <m/>
    <m/>
    <m/>
    <m/>
    <n v="117"/>
    <n v="117"/>
  </r>
  <r>
    <n v="118"/>
    <m/>
    <s v="Baron Mordo - 4-Grid Character Card - CL - R"/>
    <s v="Baron Mordo CL HERO - R"/>
    <s v="CL"/>
    <x v="0"/>
    <x v="0"/>
    <m/>
    <m/>
    <s v="Baron Mordo"/>
    <s v="Baron Mordo"/>
    <m/>
    <s v="4-Grid Character Card"/>
    <m/>
    <m/>
    <m/>
    <s v="Baron Mordo"/>
    <s v="4-Grid Character Card"/>
    <m/>
    <s v="R"/>
    <n v="13"/>
    <n v="15"/>
    <n v="195"/>
    <n v="7"/>
    <n v="3"/>
    <n v="2"/>
    <n v="6"/>
    <n v="18"/>
    <n v="18"/>
    <n v="4.5"/>
    <m/>
    <n v="118"/>
    <n v="118"/>
  </r>
  <r>
    <n v="119"/>
    <m/>
    <s v="Baron Mordo - Bargain Lifeforce - CL - U"/>
    <s v="Baron Mordo - Bargain Lifeforce - CL - U"/>
    <s v="CL"/>
    <x v="1"/>
    <x v="0"/>
    <m/>
    <m/>
    <s v="Baron Mordo"/>
    <s v="Baron Mordo"/>
    <m/>
    <s v="Bargain Lifeforce"/>
    <m/>
    <m/>
    <m/>
    <s v="Baron Mordo"/>
    <s v="Bargain Lifeforce"/>
    <m/>
    <s v="U"/>
    <n v="13"/>
    <n v="10"/>
    <n v="130"/>
    <m/>
    <m/>
    <m/>
    <m/>
    <m/>
    <m/>
    <m/>
    <m/>
    <n v="119"/>
    <n v="119"/>
  </r>
  <r>
    <n v="120"/>
    <m/>
    <s v="Baron Mordo - Demonic Summons - CL -  - R"/>
    <s v="Baron Mordo - Demonic Summons - CL - OPD - R"/>
    <s v="CL"/>
    <x v="1"/>
    <x v="0"/>
    <m/>
    <m/>
    <s v="Baron Mordo"/>
    <s v="Baron Mordo"/>
    <m/>
    <s v="Demonic Summons"/>
    <m/>
    <s v="OPD"/>
    <m/>
    <s v="Baron Mordo"/>
    <s v="Demonic Summons (OPD)"/>
    <m/>
    <s v="R"/>
    <n v="13"/>
    <n v="15"/>
    <n v="195"/>
    <m/>
    <m/>
    <m/>
    <m/>
    <m/>
    <m/>
    <m/>
    <m/>
    <n v="120"/>
    <n v="120"/>
  </r>
  <r>
    <n v="121"/>
    <m/>
    <s v="Baron Mordo - Illusion Casting - CL - U"/>
    <s v="Baron Mordo - Illusion Casting - CL - U"/>
    <s v="CL"/>
    <x v="1"/>
    <x v="0"/>
    <m/>
    <m/>
    <s v="Baron Mordo"/>
    <s v="Baron Mordo"/>
    <m/>
    <s v="Illusion Casting"/>
    <m/>
    <m/>
    <m/>
    <s v="Baron Mordo"/>
    <s v="Illusion Casting"/>
    <m/>
    <s v="U"/>
    <n v="13"/>
    <n v="10"/>
    <n v="130"/>
    <m/>
    <m/>
    <m/>
    <m/>
    <m/>
    <m/>
    <m/>
    <m/>
    <n v="121"/>
    <n v="121"/>
  </r>
  <r>
    <n v="122"/>
    <m/>
    <s v="Baron Mordo - Jealous Disciple - CL - C"/>
    <s v="Baron Mordo - Jealous Disciple - CL - C"/>
    <s v="CL"/>
    <x v="1"/>
    <x v="0"/>
    <m/>
    <m/>
    <s v="Baron Mordo"/>
    <s v="Baron Mordo"/>
    <m/>
    <s v="Jealous Disciple"/>
    <m/>
    <m/>
    <m/>
    <s v="Baron Mordo"/>
    <s v="Jealous Disciple"/>
    <m/>
    <s v="C"/>
    <n v="13"/>
    <n v="5"/>
    <n v="65"/>
    <m/>
    <m/>
    <m/>
    <m/>
    <m/>
    <m/>
    <m/>
    <m/>
    <n v="122"/>
    <n v="122"/>
  </r>
  <r>
    <n v="123"/>
    <m/>
    <s v="Baron Mordo - Mystical Menace - CL - C"/>
    <s v="Baron Mordo - Mystical Menace - CL - C"/>
    <s v="CL"/>
    <x v="1"/>
    <x v="0"/>
    <m/>
    <m/>
    <s v="Baron Mordo"/>
    <s v="Baron Mordo"/>
    <m/>
    <s v="Mystical Menace"/>
    <m/>
    <m/>
    <m/>
    <s v="Baron Mordo"/>
    <s v="Mystical Menace"/>
    <m/>
    <s v="C"/>
    <n v="13"/>
    <n v="5"/>
    <n v="65"/>
    <m/>
    <m/>
    <m/>
    <m/>
    <m/>
    <m/>
    <m/>
    <m/>
    <n v="123"/>
    <n v="123"/>
  </r>
  <r>
    <n v="124"/>
    <m/>
    <s v="Baron Mordo - Spell of Silence - CL - C"/>
    <s v="Baron Mordo - Spell of Silence - CL - C"/>
    <s v="CL"/>
    <x v="1"/>
    <x v="0"/>
    <m/>
    <m/>
    <s v="Baron Mordo"/>
    <s v="Baron Mordo"/>
    <m/>
    <s v="Spell of Silence"/>
    <m/>
    <m/>
    <m/>
    <s v="Baron Mordo"/>
    <s v="Spell of Silence"/>
    <m/>
    <s v="C"/>
    <n v="13"/>
    <n v="5"/>
    <n v="65"/>
    <m/>
    <m/>
    <m/>
    <m/>
    <m/>
    <m/>
    <m/>
    <m/>
    <n v="124"/>
    <n v="124"/>
  </r>
  <r>
    <n v="125"/>
    <m/>
    <s v="Bastion - 4-Grid Character Card - XM - U"/>
    <s v="Bastion XM HERO - U"/>
    <s v="XM"/>
    <x v="0"/>
    <x v="0"/>
    <m/>
    <m/>
    <s v="Bastion"/>
    <s v="Bastion"/>
    <m/>
    <s v="4-Grid Character Card"/>
    <m/>
    <m/>
    <m/>
    <s v="Bastion"/>
    <s v="4-Grid Character Card"/>
    <m/>
    <s v="U"/>
    <n v="5"/>
    <n v="10"/>
    <n v="50"/>
    <n v="3"/>
    <n v="2"/>
    <n v="4"/>
    <n v="7"/>
    <n v="16"/>
    <n v="16"/>
    <n v="4"/>
    <s v="Sentinels Sp, IPc not shifted"/>
    <n v="125"/>
    <n v="125"/>
  </r>
  <r>
    <n v="126"/>
    <m/>
    <s v="Batman - 4-Grid Character Card - DC - R"/>
    <s v="Batman DC HERO - R"/>
    <s v="DC"/>
    <x v="0"/>
    <x v="0"/>
    <m/>
    <m/>
    <s v="Batman"/>
    <s v="Batman"/>
    <m/>
    <s v="4-Grid Character Card"/>
    <m/>
    <m/>
    <m/>
    <s v="Batman"/>
    <s v="4-Grid Character Card"/>
    <s v="H"/>
    <s v="R"/>
    <n v="3"/>
    <n v="15"/>
    <n v="45"/>
    <n v="2"/>
    <n v="7"/>
    <n v="4"/>
    <n v="7"/>
    <n v="20"/>
    <n v="20"/>
    <n v="5"/>
    <m/>
    <n v="126"/>
    <n v="126"/>
  </r>
  <r>
    <n v="127"/>
    <m/>
    <s v="Batman - Batarang - DC - U"/>
    <s v="Batman - Batarang - DC - U"/>
    <s v="DC"/>
    <x v="1"/>
    <x v="0"/>
    <m/>
    <m/>
    <s v="Batman"/>
    <s v="Batman"/>
    <m/>
    <s v="Batarang"/>
    <m/>
    <m/>
    <m/>
    <s v="Batman"/>
    <s v="Batarang"/>
    <m/>
    <s v="U"/>
    <n v="3"/>
    <n v="10"/>
    <n v="30"/>
    <m/>
    <m/>
    <m/>
    <m/>
    <m/>
    <m/>
    <m/>
    <m/>
    <n v="127"/>
    <n v="127"/>
  </r>
  <r>
    <n v="128"/>
    <m/>
    <s v="Batman - Dark Knight, The - JLA - R"/>
    <s v="Batman - Dark Knight, The - JLA - R"/>
    <s v="JLA"/>
    <x v="1"/>
    <x v="0"/>
    <m/>
    <m/>
    <s v="Batman"/>
    <s v="Batman"/>
    <m/>
    <s v="Dark Knight, The"/>
    <m/>
    <m/>
    <m/>
    <s v="Batman"/>
    <s v="Dark Knight, The"/>
    <m/>
    <s v="R"/>
    <n v="6"/>
    <n v="15"/>
    <n v="90"/>
    <m/>
    <m/>
    <m/>
    <m/>
    <m/>
    <m/>
    <m/>
    <m/>
    <n v="128"/>
    <n v="128"/>
  </r>
  <r>
    <n v="129"/>
    <m/>
    <s v="Batman - Magnesium Flare - DC - U"/>
    <s v="Batman - Magnesium Flare - DC - U"/>
    <s v="DC"/>
    <x v="1"/>
    <x v="0"/>
    <m/>
    <m/>
    <s v="Batman"/>
    <s v="Batman"/>
    <m/>
    <s v="Magnesium Flare"/>
    <m/>
    <m/>
    <m/>
    <s v="Batman"/>
    <s v="Magnesium Flare"/>
    <m/>
    <s v="U"/>
    <n v="3"/>
    <n v="10"/>
    <n v="30"/>
    <m/>
    <m/>
    <m/>
    <m/>
    <m/>
    <m/>
    <m/>
    <m/>
    <n v="129"/>
    <n v="129"/>
  </r>
  <r>
    <n v="130"/>
    <m/>
    <s v="Batman - Martial Arts Expert - DC -  - VR"/>
    <s v="Batman - Martial Arts Expert - DC - OPD - VR"/>
    <s v="DC"/>
    <x v="1"/>
    <x v="0"/>
    <m/>
    <m/>
    <s v="Batman"/>
    <s v="Batman"/>
    <m/>
    <s v="Martial Arts Expert"/>
    <m/>
    <s v="OPD"/>
    <m/>
    <s v="Batman"/>
    <s v="Martial Arts Expert (OPD)"/>
    <m/>
    <s v="VR"/>
    <n v="3"/>
    <n v="20"/>
    <n v="60"/>
    <m/>
    <m/>
    <m/>
    <m/>
    <m/>
    <m/>
    <m/>
    <m/>
    <n v="130"/>
    <n v="130"/>
  </r>
  <r>
    <n v="131"/>
    <m/>
    <s v="Batman - Master Detective - DC - R"/>
    <s v="Batman - Master Detective - DC - R"/>
    <s v="DC"/>
    <x v="1"/>
    <x v="0"/>
    <m/>
    <m/>
    <s v="Batman"/>
    <s v="Batman"/>
    <m/>
    <s v="Master Detective"/>
    <m/>
    <m/>
    <m/>
    <s v="Batman"/>
    <s v="Master Detective"/>
    <m/>
    <s v="R"/>
    <n v="3"/>
    <n v="15"/>
    <n v="45"/>
    <m/>
    <m/>
    <m/>
    <m/>
    <m/>
    <m/>
    <m/>
    <m/>
    <n v="131"/>
    <n v="131"/>
  </r>
  <r>
    <n v="132"/>
    <m/>
    <s v="Batman - Olympic Level Athlete - DC - R"/>
    <s v="Batman - Olympic Level Athlete - DC - R"/>
    <s v="DC"/>
    <x v="1"/>
    <x v="0"/>
    <m/>
    <m/>
    <s v="Batman"/>
    <s v="Batman"/>
    <m/>
    <s v="Olympic Level Athlete"/>
    <m/>
    <m/>
    <m/>
    <s v="Batman"/>
    <s v="Olympic Level Athlete"/>
    <m/>
    <s v="R"/>
    <n v="3"/>
    <n v="15"/>
    <n v="45"/>
    <m/>
    <m/>
    <m/>
    <m/>
    <m/>
    <m/>
    <m/>
    <m/>
    <n v="132"/>
    <n v="132"/>
  </r>
  <r>
    <n v="133"/>
    <m/>
    <s v="Batman: Avenger - 4-Grid Character Card - BH - X"/>
    <s v="Batman: Avenger BH HERO - X"/>
    <s v="BH"/>
    <x v="0"/>
    <x v="0"/>
    <m/>
    <m/>
    <s v="Batman: Avenger"/>
    <s v="Batman: Avenger"/>
    <m/>
    <s v="4-Grid Character Card"/>
    <m/>
    <m/>
    <m/>
    <s v="Batman: Avenger"/>
    <s v="4-Grid Character Card"/>
    <s v="H"/>
    <s v="X"/>
    <n v="24"/>
    <n v="25"/>
    <n v="600"/>
    <n v="4"/>
    <n v="8"/>
    <n v="4"/>
    <n v="4"/>
    <n v="20"/>
    <n v="20"/>
    <n v="5"/>
    <s v="M Power cards +1 vs. Villain"/>
    <n v="133"/>
    <n v="133"/>
  </r>
  <r>
    <n v="134"/>
    <m/>
    <s v="Batman: Detective - 4-Grid Character Card - BH - X"/>
    <s v="Batman: Detective BH HERO - X"/>
    <s v="BH"/>
    <x v="0"/>
    <x v="0"/>
    <m/>
    <m/>
    <s v="Batman: Detective"/>
    <s v="Batman: Detective"/>
    <m/>
    <s v="4-Grid Character Card"/>
    <m/>
    <m/>
    <m/>
    <s v="Batman: Detective"/>
    <s v="4-Grid Character Card"/>
    <s v="H"/>
    <s v="X"/>
    <n v="24"/>
    <n v="25"/>
    <n v="600"/>
    <n v="4"/>
    <n v="4"/>
    <n v="4"/>
    <n v="8"/>
    <n v="20"/>
    <n v="20"/>
    <n v="5"/>
    <s v="Play Gordon &quot;Sting Operation&quot;"/>
    <n v="134"/>
    <n v="134"/>
  </r>
  <r>
    <n v="135"/>
    <m/>
    <s v="Beast - 3-Grid Character Card - OP - U"/>
    <s v="Beast OP HERO - U"/>
    <s v="OP"/>
    <x v="0"/>
    <x v="0"/>
    <m/>
    <m/>
    <s v="Beast"/>
    <s v="Beast"/>
    <m/>
    <s v="3-Grid Character Card"/>
    <m/>
    <m/>
    <m/>
    <s v="Beast"/>
    <s v="3-Grid Character Card"/>
    <m/>
    <s v="U"/>
    <n v="2"/>
    <n v="10"/>
    <n v="20"/>
    <n v="1"/>
    <n v="5"/>
    <n v="6"/>
    <m/>
    <n v="12"/>
    <n v="12"/>
    <n v="4"/>
    <m/>
    <n v="135"/>
    <n v="135"/>
  </r>
  <r>
    <n v="136"/>
    <m/>
    <s v="Beast - 4-Grid Character Card - IQ - R"/>
    <s v="Beast IQ HERO - R"/>
    <s v="IQ"/>
    <x v="0"/>
    <x v="0"/>
    <m/>
    <m/>
    <s v="Beast"/>
    <s v="Beast"/>
    <m/>
    <s v="4-Grid Character Card"/>
    <m/>
    <m/>
    <m/>
    <s v="Beast"/>
    <s v="4-Grid Character Card"/>
    <m/>
    <s v="R"/>
    <n v="12"/>
    <n v="15"/>
    <n v="180"/>
    <n v="2"/>
    <n v="5"/>
    <n v="6"/>
    <n v="7"/>
    <n v="20"/>
    <n v="20"/>
    <n v="5"/>
    <m/>
    <n v="136"/>
    <n v="136"/>
  </r>
  <r>
    <n v="137"/>
    <m/>
    <s v="Beast - Acrobatics - PS - U"/>
    <s v="Beast - Acrobatics - PS - U"/>
    <s v="PS"/>
    <x v="1"/>
    <x v="0"/>
    <m/>
    <m/>
    <s v="Beast"/>
    <s v="Beast"/>
    <m/>
    <s v="Acrobatics"/>
    <m/>
    <m/>
    <m/>
    <s v="Beast"/>
    <s v="Acrobatics"/>
    <m/>
    <s v="U"/>
    <n v="7"/>
    <n v="10"/>
    <n v="70"/>
    <m/>
    <m/>
    <m/>
    <m/>
    <m/>
    <m/>
    <m/>
    <m/>
    <n v="137"/>
    <n v="137"/>
  </r>
  <r>
    <n v="138"/>
    <m/>
    <s v="Beast - Ambidexterity - IQ - U"/>
    <s v="Beast - Ambidexterity - IQ - U"/>
    <s v="IQ"/>
    <x v="1"/>
    <x v="0"/>
    <m/>
    <m/>
    <s v="Beast"/>
    <s v="Beast"/>
    <m/>
    <s v="Ambidexterity"/>
    <m/>
    <m/>
    <m/>
    <s v="Beast"/>
    <s v="Ambidexterity"/>
    <m/>
    <s v="U"/>
    <n v="12"/>
    <n v="10"/>
    <n v="120"/>
    <m/>
    <m/>
    <m/>
    <m/>
    <m/>
    <m/>
    <m/>
    <m/>
    <n v="138"/>
    <n v="138"/>
  </r>
  <r>
    <n v="139"/>
    <m/>
    <s v="Beast - Analyze - OP - C"/>
    <s v="Beast - Analyze - OP - C"/>
    <s v="OP"/>
    <x v="1"/>
    <x v="0"/>
    <m/>
    <m/>
    <s v="Beast"/>
    <s v="Beast"/>
    <m/>
    <s v="Analyze"/>
    <m/>
    <m/>
    <m/>
    <s v="Beast"/>
    <s v="Analyze"/>
    <m/>
    <s v="C"/>
    <n v="2"/>
    <n v="5"/>
    <n v="10"/>
    <m/>
    <m/>
    <m/>
    <m/>
    <m/>
    <m/>
    <m/>
    <m/>
    <n v="139"/>
    <n v="139"/>
  </r>
  <r>
    <n v="140"/>
    <m/>
    <s v="Beast - Animal Dexterity - OP - C"/>
    <s v="Beast - Animal Dexterity - OP - C"/>
    <s v="OP"/>
    <x v="1"/>
    <x v="0"/>
    <m/>
    <m/>
    <s v="Beast"/>
    <s v="Beast"/>
    <m/>
    <s v="Animal Dexterity"/>
    <m/>
    <m/>
    <m/>
    <s v="Beast"/>
    <s v="Animal Dexterity"/>
    <m/>
    <s v="C"/>
    <n v="2"/>
    <n v="5"/>
    <n v="10"/>
    <m/>
    <m/>
    <m/>
    <m/>
    <m/>
    <m/>
    <m/>
    <m/>
    <n v="140"/>
    <n v="140"/>
  </r>
  <r>
    <n v="141"/>
    <m/>
    <s v="Beast - Beastial Brawn - OP - C"/>
    <s v="Beast - Beastial Brawn - OP - C"/>
    <s v="OP"/>
    <x v="1"/>
    <x v="0"/>
    <m/>
    <m/>
    <s v="Beast"/>
    <s v="Beast"/>
    <m/>
    <s v="Beastial Brawn"/>
    <m/>
    <m/>
    <m/>
    <s v="Beast"/>
    <s v="Beastial Brawn"/>
    <m/>
    <s v="C"/>
    <n v="2"/>
    <n v="5"/>
    <n v="10"/>
    <m/>
    <m/>
    <m/>
    <m/>
    <m/>
    <m/>
    <m/>
    <m/>
    <n v="141"/>
    <n v="141"/>
  </r>
  <r>
    <n v="142"/>
    <m/>
    <s v="Beast - Biochemist - OP - U"/>
    <s v="Beast - Biochemist - OP - U"/>
    <s v="OP"/>
    <x v="1"/>
    <x v="0"/>
    <m/>
    <m/>
    <s v="Beast"/>
    <s v="Beast"/>
    <m/>
    <s v="Biochemist"/>
    <m/>
    <m/>
    <m/>
    <s v="Beast"/>
    <s v="Biochemist"/>
    <m/>
    <s v="U"/>
    <n v="2"/>
    <n v="10"/>
    <n v="20"/>
    <m/>
    <m/>
    <m/>
    <m/>
    <m/>
    <m/>
    <m/>
    <m/>
    <n v="142"/>
    <n v="142"/>
  </r>
  <r>
    <n v="143"/>
    <m/>
    <s v="Beast - Brilliant Deduction - IQ - U"/>
    <s v="Beast - Brilliant Deduction - IQ - U"/>
    <s v="IQ"/>
    <x v="1"/>
    <x v="0"/>
    <m/>
    <m/>
    <s v="Beast"/>
    <s v="Beast"/>
    <m/>
    <s v="Brilliant Deduction"/>
    <m/>
    <m/>
    <m/>
    <s v="Beast"/>
    <s v="Brilliant Deduction"/>
    <m/>
    <s v="U"/>
    <n v="12"/>
    <n v="10"/>
    <n v="120"/>
    <m/>
    <m/>
    <m/>
    <m/>
    <m/>
    <m/>
    <m/>
    <m/>
    <n v="143"/>
    <n v="143"/>
  </r>
  <r>
    <n v="144"/>
    <m/>
    <s v="Beast - Drop Kick - OP -  - U"/>
    <s v="Beast - Drop Kick - OP - OPD - U"/>
    <s v="OP"/>
    <x v="1"/>
    <x v="0"/>
    <m/>
    <m/>
    <s v="Beast"/>
    <s v="Beast"/>
    <m/>
    <s v="Drop Kick"/>
    <m/>
    <s v="OPD"/>
    <m/>
    <s v="Beast"/>
    <s v="Drop Kick (OPD)"/>
    <m/>
    <s v="U"/>
    <n v="2"/>
    <n v="10"/>
    <n v="20"/>
    <m/>
    <m/>
    <m/>
    <m/>
    <m/>
    <m/>
    <m/>
    <m/>
    <n v="144"/>
    <n v="144"/>
  </r>
  <r>
    <n v="145"/>
    <m/>
    <s v="Beast: Dark Beast - 4-Grid Character Card - MN - R"/>
    <s v="Beast: Dark Beast MN HERO - R"/>
    <s v="MN"/>
    <x v="0"/>
    <x v="0"/>
    <m/>
    <m/>
    <s v="Beast: Dark Beast"/>
    <s v="Beast: Dark Beast"/>
    <m/>
    <s v="4-Grid Character Card"/>
    <m/>
    <m/>
    <m/>
    <s v="Beast: Dark Beast"/>
    <s v="4-Grid Character Card"/>
    <m/>
    <s v="R"/>
    <n v="4"/>
    <n v="15"/>
    <n v="60"/>
    <n v="1"/>
    <n v="6"/>
    <n v="5"/>
    <n v="7"/>
    <n v="19"/>
    <n v="19"/>
    <n v="4.75"/>
    <s v="May play any Beast Specials"/>
    <n v="145"/>
    <n v="145"/>
  </r>
  <r>
    <n v="146"/>
    <m/>
    <s v="Beast: Dark Beast - 4-Grid Character Card (Promo) - OS - R"/>
    <s v="Beast: Dark Beast OS HERO - R"/>
    <s v="OS"/>
    <x v="0"/>
    <x v="0"/>
    <m/>
    <m/>
    <s v="Beast: Dark Beast"/>
    <s v="Beast: Dark Beast"/>
    <m/>
    <s v="4-Grid Character Card (Promo)"/>
    <m/>
    <m/>
    <m/>
    <s v="Beast: Dark Beast"/>
    <s v="4-Grid Character Card (Promo)"/>
    <m/>
    <s v="R"/>
    <n v="18"/>
    <n v="15"/>
    <n v="270"/>
    <n v="1"/>
    <n v="6"/>
    <n v="5"/>
    <n v="7"/>
    <n v="19"/>
    <n v="19"/>
    <n v="4.75"/>
    <s v="May play any Beast Specials"/>
    <n v="146"/>
    <n v="146"/>
  </r>
  <r>
    <n v="147"/>
    <m/>
    <s v="Beast: The Brute - 4-Grid Character Card - XM - U"/>
    <s v="Beast: The Brute XM HERO - U"/>
    <s v="XM"/>
    <x v="0"/>
    <x v="0"/>
    <m/>
    <m/>
    <s v="Beast: The Brute"/>
    <s v="Beast: The Brute"/>
    <m/>
    <s v="4-Grid Character Card"/>
    <m/>
    <m/>
    <m/>
    <s v="Beast: The Brute"/>
    <s v="4-Grid Character Card"/>
    <m/>
    <s v="U"/>
    <n v="5"/>
    <n v="10"/>
    <n v="50"/>
    <n v="3"/>
    <n v="6"/>
    <n v="7"/>
    <n v="1"/>
    <n v="17"/>
    <n v="17"/>
    <n v="4.25"/>
    <m/>
    <n v="147"/>
    <n v="147"/>
  </r>
  <r>
    <n v="148"/>
    <m/>
    <s v="Beta Ray Bill - 4-Grid Character Card - CL - C"/>
    <s v="Beta Ray Bill CL HERO - C"/>
    <s v="CL"/>
    <x v="0"/>
    <x v="0"/>
    <m/>
    <m/>
    <s v="Beta Ray Bill"/>
    <s v="Beta Ray Bill"/>
    <m/>
    <s v="4-Grid Character Card"/>
    <m/>
    <m/>
    <m/>
    <s v="Beta Ray Bill"/>
    <s v="4-Grid Character Card"/>
    <m/>
    <s v="C"/>
    <n v="13"/>
    <n v="5"/>
    <n v="65"/>
    <n v="5"/>
    <n v="4"/>
    <n v="7"/>
    <n v="6"/>
    <n v="22"/>
    <n v="22"/>
    <n v="5.5"/>
    <s v="May play any Thor Specials"/>
    <n v="148"/>
    <n v="148"/>
  </r>
  <r>
    <n v="149"/>
    <m/>
    <s v="Beyonder - 4-Grid Character Card - OPL - X"/>
    <s v="Beyonder OPL HERO - X"/>
    <s v="OPL"/>
    <x v="0"/>
    <x v="0"/>
    <m/>
    <m/>
    <s v="Beyonder"/>
    <s v="Beyonder"/>
    <m/>
    <s v="4-Grid Character Card"/>
    <m/>
    <m/>
    <m/>
    <s v="Beyonder"/>
    <s v="4-Grid Character Card"/>
    <m/>
    <s v="X"/>
    <n v="25"/>
    <n v="25"/>
    <n v="625"/>
    <n v="8"/>
    <n v="8"/>
    <n v="8"/>
    <n v="8"/>
    <n v="32"/>
    <n v="32"/>
    <n v="8"/>
    <s v="Play Teammate Specials, no OPD"/>
    <n v="149"/>
    <n v="149"/>
  </r>
  <r>
    <n v="150"/>
    <m/>
    <s v="Bishop - 3-Grid Character Card - OP - C"/>
    <s v="Bishop OP HERO - C"/>
    <s v="OP"/>
    <x v="0"/>
    <x v="0"/>
    <m/>
    <m/>
    <s v="Bishop"/>
    <s v="Bishop"/>
    <m/>
    <s v="3-Grid Character Card"/>
    <m/>
    <m/>
    <m/>
    <s v="Bishop"/>
    <s v="3-Grid Character Card"/>
    <m/>
    <s v="C"/>
    <n v="2"/>
    <n v="5"/>
    <n v="10"/>
    <n v="5"/>
    <n v="6"/>
    <n v="4"/>
    <m/>
    <n v="15"/>
    <n v="15"/>
    <n v="5"/>
    <m/>
    <n v="150"/>
    <n v="150"/>
  </r>
  <r>
    <n v="151"/>
    <m/>
    <s v="Bishop - 4-Grid Character Card - IQ - R"/>
    <s v="Bishop IQ HERO - R"/>
    <s v="IQ"/>
    <x v="0"/>
    <x v="0"/>
    <m/>
    <m/>
    <s v="Bishop"/>
    <s v="Bishop"/>
    <m/>
    <s v="4-Grid Character Card"/>
    <m/>
    <m/>
    <m/>
    <s v="Bishop"/>
    <s v="4-Grid Character Card"/>
    <m/>
    <s v="R"/>
    <n v="12"/>
    <n v="15"/>
    <n v="180"/>
    <n v="6"/>
    <n v="7"/>
    <n v="4"/>
    <n v="3"/>
    <n v="20"/>
    <n v="20"/>
    <n v="5"/>
    <m/>
    <n v="151"/>
    <n v="151"/>
  </r>
  <r>
    <n v="152"/>
    <m/>
    <s v="Bishop - Absorb Energy - OP - C"/>
    <s v="Bishop - Absorb Energy - OP - C"/>
    <s v="OP"/>
    <x v="1"/>
    <x v="0"/>
    <m/>
    <m/>
    <s v="Bishop"/>
    <s v="Bishop"/>
    <m/>
    <s v="Absorb Energy"/>
    <m/>
    <m/>
    <m/>
    <s v="Bishop"/>
    <s v="Absorb Energy"/>
    <m/>
    <s v="C"/>
    <n v="2"/>
    <n v="5"/>
    <n v="10"/>
    <m/>
    <m/>
    <m/>
    <m/>
    <m/>
    <m/>
    <m/>
    <m/>
    <n v="152"/>
    <n v="152"/>
  </r>
  <r>
    <n v="153"/>
    <m/>
    <s v="Bishop - Body Armor - PS - U"/>
    <s v="Bishop - Body Armor - PS - U"/>
    <s v="PS"/>
    <x v="1"/>
    <x v="0"/>
    <m/>
    <m/>
    <s v="Bishop"/>
    <s v="Bishop"/>
    <m/>
    <s v="Body Armor"/>
    <m/>
    <m/>
    <m/>
    <s v="Bishop"/>
    <s v="Body Armor"/>
    <m/>
    <s v="U"/>
    <n v="7"/>
    <n v="10"/>
    <n v="70"/>
    <m/>
    <m/>
    <m/>
    <m/>
    <m/>
    <m/>
    <m/>
    <m/>
    <n v="153"/>
    <n v="153"/>
  </r>
  <r>
    <n v="154"/>
    <m/>
    <s v="Bishop - Draw Enemy Fire - OP - C"/>
    <s v="Bishop - Draw Enemy Fire - OP - C"/>
    <s v="OP"/>
    <x v="1"/>
    <x v="0"/>
    <m/>
    <m/>
    <s v="Bishop"/>
    <s v="Bishop"/>
    <m/>
    <s v="Draw Enemy Fire"/>
    <m/>
    <m/>
    <m/>
    <s v="Bishop"/>
    <s v="Draw Enemy Fire"/>
    <m/>
    <s v="C"/>
    <n v="2"/>
    <n v="5"/>
    <n v="10"/>
    <m/>
    <m/>
    <m/>
    <m/>
    <m/>
    <m/>
    <m/>
    <m/>
    <n v="154"/>
    <n v="154"/>
  </r>
  <r>
    <n v="155"/>
    <m/>
    <s v="Bishop - Paramilitary Skill - IQ - C"/>
    <s v="Bishop - Paramilitary Skill - IQ - C"/>
    <s v="IQ"/>
    <x v="1"/>
    <x v="0"/>
    <m/>
    <m/>
    <s v="Bishop"/>
    <s v="Bishop"/>
    <m/>
    <s v="Paramilitary Skill"/>
    <m/>
    <m/>
    <m/>
    <s v="Bishop"/>
    <s v="Paramilitary Skill"/>
    <m/>
    <s v="C"/>
    <n v="12"/>
    <n v="5"/>
    <n v="60"/>
    <m/>
    <m/>
    <m/>
    <m/>
    <m/>
    <m/>
    <m/>
    <m/>
    <n v="155"/>
    <n v="155"/>
  </r>
  <r>
    <n v="156"/>
    <m/>
    <s v="Bishop - Plasma Gun - OP - OPD - U"/>
    <s v="Bishop - Plasma Gun - OP - OPD - U"/>
    <s v="OP"/>
    <x v="1"/>
    <x v="0"/>
    <m/>
    <m/>
    <s v="Bishop"/>
    <s v="Bishop"/>
    <m/>
    <s v="Plasma Gun"/>
    <m/>
    <s v="OPD"/>
    <m/>
    <s v="Bishop"/>
    <s v="Plasma Gun (OPD)"/>
    <m/>
    <s v="U"/>
    <n v="2"/>
    <n v="10"/>
    <n v="20"/>
    <m/>
    <m/>
    <m/>
    <m/>
    <m/>
    <m/>
    <m/>
    <m/>
    <n v="156"/>
    <n v="156"/>
  </r>
  <r>
    <n v="157"/>
    <m/>
    <s v="Bishop - Spectrum Blast - OP - OPD - R"/>
    <s v="Bishop - Spectrum Blast - OP - OPD - R"/>
    <s v="OP"/>
    <x v="1"/>
    <x v="0"/>
    <m/>
    <m/>
    <s v="Bishop"/>
    <s v="Bishop"/>
    <m/>
    <s v="Spectrum Blast"/>
    <m/>
    <s v="OPD"/>
    <m/>
    <s v="Bishop"/>
    <s v="Spectrum Blast (OPD)"/>
    <m/>
    <s v="R"/>
    <n v="2"/>
    <n v="15"/>
    <n v="30"/>
    <m/>
    <m/>
    <m/>
    <m/>
    <m/>
    <m/>
    <m/>
    <m/>
    <n v="157"/>
    <n v="157"/>
  </r>
  <r>
    <n v="158"/>
    <m/>
    <s v="Bishop - Temporal Anomaly - IQ -  - VR"/>
    <s v="Bishop - Temporal Anomaly - IQ - OPD - VR"/>
    <s v="IQ"/>
    <x v="1"/>
    <x v="0"/>
    <m/>
    <m/>
    <s v="Bishop"/>
    <s v="Bishop"/>
    <m/>
    <s v="Temporal Anomaly"/>
    <m/>
    <s v="OPD"/>
    <m/>
    <s v="Bishop"/>
    <s v="Temporal Anomaly (OPD)"/>
    <m/>
    <s v="VR"/>
    <n v="12"/>
    <n v="20"/>
    <n v="240"/>
    <m/>
    <m/>
    <m/>
    <m/>
    <m/>
    <m/>
    <m/>
    <m/>
    <n v="158"/>
    <n v="158"/>
  </r>
  <r>
    <n v="159"/>
    <m/>
    <s v="Bishop - XSE Tactics - OP - C"/>
    <s v="Bishop - XSE Tactics - OP - C"/>
    <s v="OP"/>
    <x v="1"/>
    <x v="0"/>
    <m/>
    <m/>
    <s v="Bishop"/>
    <s v="Bishop"/>
    <m/>
    <s v="XSE Tactics"/>
    <m/>
    <m/>
    <m/>
    <s v="Bishop"/>
    <s v="XSE Tactics"/>
    <m/>
    <s v="C"/>
    <n v="2"/>
    <n v="5"/>
    <n v="10"/>
    <m/>
    <m/>
    <m/>
    <m/>
    <m/>
    <m/>
    <m/>
    <m/>
    <n v="159"/>
    <n v="159"/>
  </r>
  <r>
    <n v="160"/>
    <m/>
    <s v="Black Canary - 4-Grid Character Card - JLA - U"/>
    <s v="Black Canary JLA HERO - U"/>
    <s v="JLA"/>
    <x v="0"/>
    <x v="0"/>
    <m/>
    <m/>
    <s v="Black Canary"/>
    <s v="Black Canary"/>
    <m/>
    <s v="4-Grid Character Card"/>
    <m/>
    <m/>
    <m/>
    <s v="Black Canary"/>
    <s v="4-Grid Character Card"/>
    <s v="H"/>
    <s v="U"/>
    <n v="6"/>
    <n v="10"/>
    <n v="60"/>
    <n v="3"/>
    <n v="7"/>
    <n v="3"/>
    <n v="5"/>
    <n v="18"/>
    <n v="18"/>
    <n v="4.5"/>
    <s v="May Place/play any Hero I Ally"/>
    <n v="160"/>
    <n v="160"/>
  </r>
  <r>
    <n v="161"/>
    <m/>
    <s v="Black Canary - Bird of Prey - JLA - C"/>
    <s v="Black Canary - Bird of Prey - JLA - C"/>
    <s v="JLA"/>
    <x v="1"/>
    <x v="0"/>
    <m/>
    <m/>
    <s v="Black Canary"/>
    <s v="Black Canary"/>
    <m/>
    <s v="Bird of Prey"/>
    <m/>
    <m/>
    <m/>
    <s v="Black Canary"/>
    <s v="Bird of Prey"/>
    <m/>
    <s v="C"/>
    <n v="6"/>
    <n v="5"/>
    <n v="30"/>
    <m/>
    <m/>
    <m/>
    <m/>
    <m/>
    <m/>
    <m/>
    <m/>
    <n v="161"/>
    <n v="161"/>
  </r>
  <r>
    <n v="162"/>
    <m/>
    <s v="Black Canary - Opening Flower Disciple  - JLA - U"/>
    <s v="Black Canary - Opening Flower Disciple  - JLA - U"/>
    <s v="JLA"/>
    <x v="1"/>
    <x v="0"/>
    <m/>
    <m/>
    <s v="Black Canary"/>
    <s v="Black Canary"/>
    <m/>
    <s v="Opening Flower Disciple "/>
    <m/>
    <m/>
    <m/>
    <s v="Black Canary"/>
    <s v="Opening Flower Disciple "/>
    <m/>
    <s v="U"/>
    <n v="6"/>
    <n v="10"/>
    <n v="60"/>
    <m/>
    <m/>
    <m/>
    <m/>
    <m/>
    <m/>
    <m/>
    <m/>
    <n v="162"/>
    <n v="162"/>
  </r>
  <r>
    <n v="163"/>
    <m/>
    <s v="Black Canary - Oracle Connection, The - JLA - U"/>
    <s v="Black Canary - Oracle Connection, The - JLA - U"/>
    <s v="JLA"/>
    <x v="1"/>
    <x v="0"/>
    <m/>
    <m/>
    <s v="Black Canary"/>
    <s v="Black Canary"/>
    <m/>
    <s v="Oracle Connection, The"/>
    <m/>
    <m/>
    <m/>
    <s v="Black Canary"/>
    <s v="Oracle Connection, The"/>
    <m/>
    <s v="U"/>
    <n v="6"/>
    <n v="10"/>
    <n v="60"/>
    <m/>
    <m/>
    <m/>
    <m/>
    <m/>
    <m/>
    <m/>
    <m/>
    <n v="163"/>
    <n v="163"/>
  </r>
  <r>
    <n v="164"/>
    <m/>
    <s v="Black Canary - Street Smarts - JLA -  - VR"/>
    <s v="Black Canary - Street Smarts - JLA - OPD - VR"/>
    <s v="JLA"/>
    <x v="1"/>
    <x v="0"/>
    <m/>
    <m/>
    <s v="Black Canary"/>
    <s v="Black Canary"/>
    <m/>
    <s v="Street Smarts"/>
    <m/>
    <s v="OPD"/>
    <m/>
    <s v="Black Canary"/>
    <s v="Street Smarts (OPD)"/>
    <m/>
    <s v="VR"/>
    <n v="6"/>
    <n v="20"/>
    <n v="120"/>
    <m/>
    <m/>
    <m/>
    <m/>
    <m/>
    <m/>
    <m/>
    <m/>
    <n v="164"/>
    <n v="164"/>
  </r>
  <r>
    <n v="165"/>
    <m/>
    <s v="Black Canary - Working Clothes - JLA - C"/>
    <s v="Black Canary - Working Clothes - JLA - C"/>
    <s v="JLA"/>
    <x v="1"/>
    <x v="0"/>
    <m/>
    <m/>
    <s v="Black Canary"/>
    <s v="Black Canary"/>
    <m/>
    <s v="Working Clothes"/>
    <m/>
    <m/>
    <m/>
    <s v="Black Canary"/>
    <s v="Working Clothes"/>
    <m/>
    <s v="C"/>
    <n v="6"/>
    <n v="5"/>
    <n v="30"/>
    <m/>
    <m/>
    <m/>
    <m/>
    <m/>
    <m/>
    <m/>
    <m/>
    <n v="165"/>
    <n v="165"/>
  </r>
  <r>
    <n v="166"/>
    <m/>
    <s v="Black Cat - 3-Grid Character Card - PS - R"/>
    <s v="Black Cat PS HERO - R"/>
    <s v="PS"/>
    <x v="0"/>
    <x v="0"/>
    <m/>
    <m/>
    <s v="Black Cat"/>
    <s v="Black Cat"/>
    <m/>
    <s v="3-Grid Character Card"/>
    <m/>
    <m/>
    <m/>
    <s v="Black Cat"/>
    <s v="3-Grid Character Card"/>
    <m/>
    <s v="R"/>
    <n v="7"/>
    <n v="15"/>
    <n v="105"/>
    <n v="3"/>
    <n v="7"/>
    <n v="3"/>
    <m/>
    <n v="13"/>
    <n v="13"/>
    <n v="4.333333333333333"/>
    <m/>
    <n v="166"/>
    <n v="166"/>
  </r>
  <r>
    <n v="167"/>
    <m/>
    <s v="Black Cat - 4-Grid Character Card - IQ - R"/>
    <s v="Black Cat IQ HERO - R"/>
    <s v="IQ"/>
    <x v="0"/>
    <x v="0"/>
    <m/>
    <m/>
    <s v="Black Cat"/>
    <s v="Black Cat"/>
    <m/>
    <s v="4-Grid Character Card"/>
    <m/>
    <m/>
    <m/>
    <s v="Black Cat"/>
    <s v="4-Grid Character Card"/>
    <m/>
    <s v="R"/>
    <n v="12"/>
    <n v="15"/>
    <n v="180"/>
    <n v="3"/>
    <n v="6"/>
    <n v="3"/>
    <n v="4"/>
    <n v="16"/>
    <n v="16"/>
    <n v="4"/>
    <s v="Power cards +1 for defense"/>
    <n v="167"/>
    <n v="167"/>
  </r>
  <r>
    <n v="168"/>
    <m/>
    <s v="Black Cat - Bad Luck - PS - VR"/>
    <s v="Black Cat - Bad Luck - PS - VR"/>
    <s v="PS"/>
    <x v="1"/>
    <x v="0"/>
    <m/>
    <m/>
    <s v="Black Cat"/>
    <s v="Black Cat"/>
    <m/>
    <s v="Bad Luck"/>
    <m/>
    <m/>
    <m/>
    <s v="Black Cat"/>
    <s v="Bad Luck"/>
    <m/>
    <s v="VR"/>
    <n v="7"/>
    <n v="20"/>
    <n v="140"/>
    <m/>
    <m/>
    <m/>
    <m/>
    <m/>
    <m/>
    <m/>
    <m/>
    <n v="168"/>
    <n v="168"/>
  </r>
  <r>
    <n v="169"/>
    <m/>
    <s v="Black Cat - Cat Burgular - PS - VR"/>
    <s v="Black Cat - Cat Burgular - PS - VR"/>
    <s v="PS"/>
    <x v="1"/>
    <x v="0"/>
    <m/>
    <m/>
    <s v="Black Cat"/>
    <s v="Black Cat"/>
    <m/>
    <s v="Cat Burgular"/>
    <m/>
    <m/>
    <m/>
    <s v="Black Cat"/>
    <s v="Cat Burgular"/>
    <m/>
    <s v="VR"/>
    <n v="7"/>
    <n v="20"/>
    <n v="140"/>
    <m/>
    <m/>
    <m/>
    <m/>
    <m/>
    <m/>
    <m/>
    <m/>
    <n v="169"/>
    <n v="169"/>
  </r>
  <r>
    <n v="170"/>
    <m/>
    <s v="Black Cat - Cat Fight - PS - U"/>
    <s v="Black Cat - Cat Fight - PS - U"/>
    <s v="PS"/>
    <x v="1"/>
    <x v="0"/>
    <m/>
    <m/>
    <s v="Black Cat"/>
    <s v="Black Cat"/>
    <m/>
    <s v="Cat Fight"/>
    <m/>
    <m/>
    <m/>
    <s v="Black Cat"/>
    <s v="Cat Fight"/>
    <m/>
    <s v="U"/>
    <n v="7"/>
    <n v="10"/>
    <n v="70"/>
    <m/>
    <m/>
    <m/>
    <m/>
    <m/>
    <m/>
    <m/>
    <m/>
    <n v="170"/>
    <n v="170"/>
  </r>
  <r>
    <n v="171"/>
    <m/>
    <s v="Black Cat - Feline Fortune - IQ - C"/>
    <s v="Black Cat - Feline Fortune - IQ - C"/>
    <s v="IQ"/>
    <x v="1"/>
    <x v="0"/>
    <m/>
    <m/>
    <s v="Black Cat"/>
    <s v="Black Cat"/>
    <m/>
    <s v="Feline Fortune"/>
    <m/>
    <m/>
    <m/>
    <s v="Black Cat"/>
    <s v="Feline Fortune"/>
    <m/>
    <s v="C"/>
    <n v="12"/>
    <n v="5"/>
    <n v="60"/>
    <m/>
    <m/>
    <m/>
    <m/>
    <m/>
    <m/>
    <m/>
    <m/>
    <n v="171"/>
    <n v="171"/>
  </r>
  <r>
    <n v="172"/>
    <m/>
    <s v="Black Cat - Feline Fury - IQ - U"/>
    <s v="Black Cat - Feline Fury - IQ - U"/>
    <s v="IQ"/>
    <x v="1"/>
    <x v="0"/>
    <m/>
    <m/>
    <s v="Black Cat"/>
    <s v="Black Cat"/>
    <m/>
    <s v="Feline Fury"/>
    <m/>
    <m/>
    <m/>
    <s v="Black Cat"/>
    <s v="Feline Fury"/>
    <m/>
    <s v="U"/>
    <n v="12"/>
    <n v="10"/>
    <n v="120"/>
    <m/>
    <m/>
    <m/>
    <m/>
    <m/>
    <m/>
    <m/>
    <m/>
    <n v="172"/>
    <n v="172"/>
  </r>
  <r>
    <n v="173"/>
    <m/>
    <s v="Black Cat - Femme Fatale - PS - OPD - VR"/>
    <s v="Black Cat - Femme Fatale - PS - OPD - VR"/>
    <s v="PS"/>
    <x v="1"/>
    <x v="0"/>
    <m/>
    <m/>
    <s v="Black Cat"/>
    <s v="Black Cat"/>
    <m/>
    <s v="Femme Fatale"/>
    <m/>
    <s v="OPD"/>
    <m/>
    <s v="Black Cat"/>
    <s v="Femme Fatale (OPD)"/>
    <m/>
    <s v="VR"/>
    <n v="7"/>
    <n v="20"/>
    <n v="140"/>
    <m/>
    <m/>
    <m/>
    <m/>
    <m/>
    <m/>
    <m/>
    <m/>
    <n v="173"/>
    <n v="173"/>
  </r>
  <r>
    <n v="174"/>
    <m/>
    <s v="Black Cat - Kiss of Death - PS -  - VR"/>
    <s v="Black Cat - Kiss of Death - PS - OPD - VR"/>
    <s v="PS"/>
    <x v="1"/>
    <x v="0"/>
    <m/>
    <m/>
    <s v="Black Cat"/>
    <s v="Black Cat"/>
    <m/>
    <s v="Kiss of Death"/>
    <m/>
    <s v="OPD"/>
    <m/>
    <s v="Black Cat"/>
    <s v="Kiss of Death (OPD)"/>
    <m/>
    <s v="VR"/>
    <n v="7"/>
    <n v="20"/>
    <n v="140"/>
    <m/>
    <m/>
    <m/>
    <m/>
    <m/>
    <m/>
    <m/>
    <m/>
    <n v="174"/>
    <n v="174"/>
  </r>
  <r>
    <n v="175"/>
    <m/>
    <s v="Black Cat - Nine Lives - PS - U"/>
    <s v="Black Cat - Nine Lives - PS - U"/>
    <s v="PS"/>
    <x v="1"/>
    <x v="0"/>
    <m/>
    <m/>
    <s v="Black Cat"/>
    <s v="Black Cat"/>
    <m/>
    <s v="Nine Lives"/>
    <m/>
    <m/>
    <m/>
    <s v="Black Cat"/>
    <s v="Nine Lives"/>
    <m/>
    <s v="U"/>
    <n v="7"/>
    <n v="10"/>
    <n v="70"/>
    <m/>
    <m/>
    <m/>
    <m/>
    <m/>
    <m/>
    <m/>
    <m/>
    <n v="175"/>
    <n v="175"/>
  </r>
  <r>
    <n v="176"/>
    <m/>
    <s v="Black King - 4-Grid Character Card - MW - VR"/>
    <s v="Black King MW HERO - VR"/>
    <s v="MW"/>
    <x v="0"/>
    <x v="0"/>
    <m/>
    <m/>
    <s v="Black King"/>
    <s v="Black King"/>
    <m/>
    <s v="4-Grid Character Card"/>
    <m/>
    <m/>
    <m/>
    <s v="Black King"/>
    <s v="4-Grid Character Card"/>
    <m/>
    <s v="VR"/>
    <n v="8"/>
    <n v="20"/>
    <n v="160"/>
    <n v="3"/>
    <n v="3"/>
    <n v="6"/>
    <n v="7"/>
    <n v="19"/>
    <n v="19"/>
    <n v="4.75"/>
    <s v="Play Hellfire Club Specials"/>
    <n v="176"/>
    <n v="176"/>
  </r>
  <r>
    <n v="177"/>
    <m/>
    <s v="Black Panther - 4-Grid Character Card - CL - R"/>
    <s v="Black Panther CL HERO - R"/>
    <s v="CL"/>
    <x v="0"/>
    <x v="0"/>
    <m/>
    <m/>
    <s v="Black Panther"/>
    <s v="Black Panther"/>
    <m/>
    <s v="4-Grid Character Card"/>
    <m/>
    <m/>
    <m/>
    <s v="Black Panther"/>
    <s v="4-Grid Character Card"/>
    <m/>
    <s v="R"/>
    <n v="13"/>
    <n v="15"/>
    <n v="195"/>
    <n v="2"/>
    <n v="7"/>
    <n v="5"/>
    <n v="6"/>
    <n v="20"/>
    <n v="20"/>
    <n v="5"/>
    <m/>
    <n v="177"/>
    <n v="177"/>
  </r>
  <r>
    <n v="178"/>
    <m/>
    <s v="Black Panther - African Monarch - CL - C"/>
    <s v="Black Panther - African Monarch - CL - C"/>
    <s v="CL"/>
    <x v="1"/>
    <x v="0"/>
    <m/>
    <m/>
    <s v="Black Panther"/>
    <s v="Black Panther"/>
    <m/>
    <s v="African Monarch"/>
    <m/>
    <m/>
    <m/>
    <s v="Black Panther"/>
    <s v="African Monarch"/>
    <m/>
    <s v="C"/>
    <n v="13"/>
    <n v="5"/>
    <n v="65"/>
    <m/>
    <m/>
    <m/>
    <m/>
    <m/>
    <m/>
    <m/>
    <m/>
    <n v="178"/>
    <n v="178"/>
  </r>
  <r>
    <n v="179"/>
    <m/>
    <s v="Black Panther - Agile Warrior - CL - U"/>
    <s v="Black Panther - Agile Warrior - CL - U"/>
    <s v="CL"/>
    <x v="1"/>
    <x v="0"/>
    <m/>
    <m/>
    <s v="Black Panther"/>
    <s v="Black Panther"/>
    <m/>
    <s v="Agile Warrior"/>
    <m/>
    <m/>
    <m/>
    <s v="Black Panther"/>
    <s v="Agile Warrior"/>
    <m/>
    <s v="U"/>
    <n v="13"/>
    <n v="10"/>
    <n v="130"/>
    <m/>
    <m/>
    <m/>
    <m/>
    <m/>
    <m/>
    <m/>
    <m/>
    <n v="179"/>
    <n v="179"/>
  </r>
  <r>
    <n v="180"/>
    <m/>
    <s v="Black Panther - Black Panther Power - CL -  - R"/>
    <s v="Black Panther - Black Panther Power - CL - OPD - R"/>
    <s v="CL"/>
    <x v="1"/>
    <x v="0"/>
    <m/>
    <m/>
    <s v="Black Panther"/>
    <s v="Black Panther"/>
    <m/>
    <s v="Black Panther Power"/>
    <m/>
    <s v="OPD"/>
    <m/>
    <s v="Black Panther"/>
    <s v="Black Panther Power (OPD)"/>
    <m/>
    <s v="R"/>
    <n v="13"/>
    <n v="15"/>
    <n v="195"/>
    <m/>
    <m/>
    <m/>
    <m/>
    <m/>
    <m/>
    <m/>
    <m/>
    <n v="180"/>
    <n v="180"/>
  </r>
  <r>
    <n v="181"/>
    <m/>
    <s v="Black Panther - Heart Shaped Herb - CL - C"/>
    <s v="Black Panther - Heart Shaped Herb - CL - C"/>
    <s v="CL"/>
    <x v="1"/>
    <x v="0"/>
    <m/>
    <m/>
    <s v="Black Panther"/>
    <s v="Black Panther"/>
    <m/>
    <s v="Heart Shaped Herb"/>
    <m/>
    <m/>
    <m/>
    <s v="Black Panther"/>
    <s v="Heart Shaped Herb"/>
    <m/>
    <s v="C"/>
    <n v="13"/>
    <n v="5"/>
    <n v="65"/>
    <m/>
    <m/>
    <m/>
    <m/>
    <m/>
    <m/>
    <m/>
    <m/>
    <n v="181"/>
    <n v="181"/>
  </r>
  <r>
    <n v="182"/>
    <m/>
    <s v="Black Panther - Jungle Savvy - CL - C"/>
    <s v="Black Panther - Jungle Savvy - CL - C"/>
    <s v="CL"/>
    <x v="1"/>
    <x v="0"/>
    <m/>
    <m/>
    <s v="Black Panther"/>
    <s v="Black Panther"/>
    <m/>
    <s v="Jungle Savvy"/>
    <m/>
    <m/>
    <m/>
    <s v="Black Panther"/>
    <s v="Jungle Savvy"/>
    <m/>
    <s v="C"/>
    <n v="13"/>
    <n v="5"/>
    <n v="65"/>
    <m/>
    <m/>
    <m/>
    <m/>
    <m/>
    <m/>
    <m/>
    <m/>
    <n v="182"/>
    <n v="182"/>
  </r>
  <r>
    <n v="183"/>
    <m/>
    <s v="Black Panther - Wakandan Technology - CL - U"/>
    <s v="Black Panther - Wakandan Technology - CL - U"/>
    <s v="CL"/>
    <x v="1"/>
    <x v="0"/>
    <m/>
    <m/>
    <s v="Black Panther"/>
    <s v="Black Panther"/>
    <m/>
    <s v="Wakandan Technology"/>
    <m/>
    <m/>
    <m/>
    <s v="Black Panther"/>
    <s v="Wakandan Technology"/>
    <m/>
    <s v="U"/>
    <n v="13"/>
    <n v="10"/>
    <n v="130"/>
    <m/>
    <m/>
    <m/>
    <m/>
    <m/>
    <m/>
    <m/>
    <m/>
    <n v="183"/>
    <n v="183"/>
  </r>
  <r>
    <n v="184"/>
    <m/>
    <s v="Black Widow - 3-Grid Character Card - MC - U"/>
    <s v="Black Widow MC HERO - U"/>
    <s v="MC"/>
    <x v="0"/>
    <x v="0"/>
    <m/>
    <m/>
    <s v="Black Widow"/>
    <s v="Black Widow"/>
    <m/>
    <s v="3-Grid Character Card"/>
    <m/>
    <m/>
    <m/>
    <s v="Black Widow"/>
    <s v="3-Grid Character Card"/>
    <m/>
    <s v="U"/>
    <n v="1"/>
    <n v="10"/>
    <n v="10"/>
    <n v="2"/>
    <n v="7"/>
    <n v="2"/>
    <m/>
    <n v="11"/>
    <n v="11"/>
    <n v="3.6666666666666665"/>
    <m/>
    <n v="184"/>
    <n v="184"/>
  </r>
  <r>
    <n v="185"/>
    <m/>
    <s v="Black Widow - 4-Grid Character Card - IQ - R"/>
    <s v="Black Widow IQ HERO - R"/>
    <s v="IQ"/>
    <x v="0"/>
    <x v="0"/>
    <m/>
    <m/>
    <s v="Black Widow"/>
    <s v="Black Widow"/>
    <m/>
    <s v="4-Grid Character Card"/>
    <m/>
    <m/>
    <m/>
    <s v="Black Widow"/>
    <s v="4-Grid Character Card"/>
    <m/>
    <s v="R"/>
    <n v="12"/>
    <n v="15"/>
    <n v="180"/>
    <n v="4"/>
    <n v="7"/>
    <n v="3"/>
    <n v="6"/>
    <n v="20"/>
    <n v="20"/>
    <n v="5"/>
    <m/>
    <n v="185"/>
    <n v="185"/>
  </r>
  <r>
    <n v="186"/>
    <m/>
    <s v="Black Widow - Avenging Agent - MC -  - R"/>
    <s v="Black Widow - Avenging Agent - MC - OPD - R"/>
    <s v="MC"/>
    <x v="1"/>
    <x v="0"/>
    <m/>
    <m/>
    <s v="Black Widow"/>
    <s v="Black Widow"/>
    <m/>
    <s v="Avenging Agent"/>
    <m/>
    <s v="OPD"/>
    <m/>
    <s v="Black Widow"/>
    <s v="Avenging Agent (OPD)"/>
    <m/>
    <s v="R"/>
    <n v="1"/>
    <n v="15"/>
    <n v="15"/>
    <m/>
    <m/>
    <m/>
    <m/>
    <m/>
    <m/>
    <m/>
    <m/>
    <n v="186"/>
    <n v="186"/>
  </r>
  <r>
    <n v="187"/>
    <m/>
    <s v="Black Widow - Champion - IQ - U"/>
    <s v="Black Widow - Champion - IQ - U"/>
    <s v="IQ"/>
    <x v="1"/>
    <x v="0"/>
    <m/>
    <m/>
    <s v="Black Widow"/>
    <s v="Black Widow"/>
    <m/>
    <s v="Champion"/>
    <m/>
    <m/>
    <m/>
    <s v="Black Widow"/>
    <s v="Champion"/>
    <m/>
    <s v="U"/>
    <n v="12"/>
    <n v="10"/>
    <n v="120"/>
    <m/>
    <m/>
    <m/>
    <m/>
    <m/>
    <m/>
    <m/>
    <m/>
    <n v="187"/>
    <n v="187"/>
  </r>
  <r>
    <n v="188"/>
    <m/>
    <s v="Black Widow - Combat Gymnast - MC -  - R"/>
    <s v="Black Widow - Combat Gymnast - MC - OPD - R"/>
    <s v="MC"/>
    <x v="1"/>
    <x v="0"/>
    <m/>
    <m/>
    <s v="Black Widow"/>
    <s v="Black Widow"/>
    <m/>
    <s v="Combat Gymnast"/>
    <m/>
    <s v="OPD"/>
    <m/>
    <s v="Black Widow"/>
    <s v="Combat Gymnast (OPD)"/>
    <m/>
    <s v="R"/>
    <n v="1"/>
    <n v="15"/>
    <n v="15"/>
    <m/>
    <m/>
    <m/>
    <m/>
    <m/>
    <m/>
    <m/>
    <m/>
    <n v="188"/>
    <n v="188"/>
  </r>
  <r>
    <n v="189"/>
    <m/>
    <s v="Black Widow - Defense Tactics - MC - U"/>
    <s v="Black Widow - Defense Tactics - MC - U"/>
    <s v="MC"/>
    <x v="1"/>
    <x v="0"/>
    <m/>
    <m/>
    <s v="Black Widow"/>
    <s v="Black Widow"/>
    <m/>
    <s v="Defense Tactics"/>
    <m/>
    <m/>
    <m/>
    <s v="Black Widow"/>
    <s v="Defense Tactics"/>
    <m/>
    <s v="U"/>
    <n v="1"/>
    <n v="10"/>
    <n v="10"/>
    <m/>
    <m/>
    <m/>
    <m/>
    <m/>
    <m/>
    <m/>
    <m/>
    <n v="189"/>
    <n v="189"/>
  </r>
  <r>
    <n v="190"/>
    <m/>
    <s v="Black Widow - Espionage - MC - U"/>
    <s v="Black Widow - Espionage - MC - U"/>
    <s v="MC"/>
    <x v="1"/>
    <x v="0"/>
    <m/>
    <m/>
    <s v="Black Widow"/>
    <s v="Black Widow"/>
    <m/>
    <s v="Espionage"/>
    <m/>
    <m/>
    <m/>
    <s v="Black Widow"/>
    <s v="Espionage"/>
    <m/>
    <s v="U"/>
    <n v="1"/>
    <n v="10"/>
    <n v="10"/>
    <m/>
    <m/>
    <m/>
    <m/>
    <m/>
    <m/>
    <m/>
    <m/>
    <n v="190"/>
    <n v="190"/>
  </r>
  <r>
    <n v="191"/>
    <m/>
    <s v="Black Widow - KGB Intelligence - IQ - U"/>
    <s v="Black Widow - KGB Intelligence - IQ - U"/>
    <s v="IQ"/>
    <x v="1"/>
    <x v="0"/>
    <m/>
    <m/>
    <s v="Black Widow"/>
    <s v="Black Widow"/>
    <m/>
    <s v="KGB Intelligence"/>
    <m/>
    <m/>
    <m/>
    <s v="Black Widow"/>
    <s v="KGB Intelligence"/>
    <m/>
    <s v="U"/>
    <n v="12"/>
    <n v="10"/>
    <n v="120"/>
    <m/>
    <m/>
    <m/>
    <m/>
    <m/>
    <m/>
    <m/>
    <m/>
    <n v="191"/>
    <n v="191"/>
  </r>
  <r>
    <n v="192"/>
    <m/>
    <s v="Black Widow - Widow's Bite - MC - C"/>
    <s v="Black Widow - Widow's Bite - MC - C"/>
    <s v="MC"/>
    <x v="1"/>
    <x v="0"/>
    <m/>
    <m/>
    <s v="Black Widow"/>
    <s v="Black Widow"/>
    <m/>
    <s v="Widow's Bite"/>
    <m/>
    <m/>
    <m/>
    <s v="Black Widow"/>
    <s v="Widow's Bite"/>
    <m/>
    <s v="C"/>
    <n v="1"/>
    <n v="5"/>
    <n v="5"/>
    <m/>
    <m/>
    <m/>
    <m/>
    <m/>
    <m/>
    <m/>
    <m/>
    <n v="192"/>
    <n v="192"/>
  </r>
  <r>
    <n v="193"/>
    <m/>
    <s v="Black Widow - Widow's Line - MC - U"/>
    <s v="Black Widow - Widow's Line - MC - U"/>
    <s v="MC"/>
    <x v="1"/>
    <x v="0"/>
    <m/>
    <m/>
    <s v="Black Widow"/>
    <s v="Black Widow"/>
    <m/>
    <s v="Widow's Line"/>
    <m/>
    <m/>
    <m/>
    <s v="Black Widow"/>
    <s v="Widow's Line"/>
    <m/>
    <s v="U"/>
    <n v="1"/>
    <n v="10"/>
    <n v="10"/>
    <m/>
    <m/>
    <m/>
    <m/>
    <m/>
    <m/>
    <m/>
    <m/>
    <n v="193"/>
    <n v="193"/>
  </r>
  <r>
    <n v="194"/>
    <m/>
    <s v="Blob - 3-Grid Character Card - PS - VR"/>
    <s v="Blob PS HERO - VR"/>
    <s v="PS"/>
    <x v="0"/>
    <x v="0"/>
    <m/>
    <m/>
    <s v="Blob"/>
    <s v="Blob"/>
    <m/>
    <s v="3-Grid Character Card"/>
    <m/>
    <m/>
    <m/>
    <s v="Blob"/>
    <s v="3-Grid Character Card"/>
    <m/>
    <s v="VR"/>
    <n v="7"/>
    <n v="20"/>
    <n v="140"/>
    <n v="3"/>
    <n v="3"/>
    <n v="7"/>
    <m/>
    <n v="13"/>
    <n v="13"/>
    <n v="4.333333333333333"/>
    <m/>
    <n v="194"/>
    <n v="194"/>
  </r>
  <r>
    <n v="195"/>
    <m/>
    <s v="Blob - 4-Grid Character Card - IQ - R"/>
    <s v="Blob IQ HERO - R"/>
    <s v="IQ"/>
    <x v="0"/>
    <x v="0"/>
    <m/>
    <m/>
    <s v="Blob"/>
    <s v="Blob"/>
    <m/>
    <s v="4-Grid Character Card"/>
    <m/>
    <m/>
    <m/>
    <s v="Blob"/>
    <s v="4-Grid Character Card"/>
    <m/>
    <s v="R"/>
    <n v="12"/>
    <n v="15"/>
    <n v="180"/>
    <n v="4"/>
    <n v="5"/>
    <n v="6"/>
    <n v="1"/>
    <n v="16"/>
    <n v="16"/>
    <n v="4"/>
    <s v="Not Spect KOd w/ S Power cards"/>
    <n v="195"/>
    <n v="195"/>
  </r>
  <r>
    <n v="196"/>
    <m/>
    <s v="Blob - Absorb Impact - PS -  - U"/>
    <s v="Blob - Absorb Impact - PS - OPD - U"/>
    <s v="PS"/>
    <x v="1"/>
    <x v="0"/>
    <m/>
    <m/>
    <s v="Blob"/>
    <s v="Blob"/>
    <m/>
    <s v="Absorb Impact"/>
    <m/>
    <s v="OPD"/>
    <m/>
    <s v="Blob"/>
    <s v="Absorb Impact (OPD)"/>
    <m/>
    <s v="U"/>
    <n v="7"/>
    <n v="10"/>
    <n v="70"/>
    <m/>
    <m/>
    <m/>
    <m/>
    <m/>
    <m/>
    <m/>
    <m/>
    <n v="196"/>
    <n v="196"/>
  </r>
  <r>
    <n v="197"/>
    <m/>
    <s v="Blob - Avalanche - MN - U"/>
    <s v="Blob - Avalanche - MN - U"/>
    <s v="MN"/>
    <x v="1"/>
    <x v="0"/>
    <m/>
    <m/>
    <s v="Blob"/>
    <s v="Blob"/>
    <m/>
    <s v="Avalanche"/>
    <m/>
    <m/>
    <m/>
    <s v="Blob"/>
    <s v="Avalanche"/>
    <m/>
    <s v="U"/>
    <n v="4"/>
    <n v="10"/>
    <n v="40"/>
    <m/>
    <m/>
    <m/>
    <m/>
    <m/>
    <m/>
    <m/>
    <m/>
    <n v="197"/>
    <n v="197"/>
  </r>
  <r>
    <n v="198"/>
    <m/>
    <s v="Blob - Blubber Block - PS - VR"/>
    <s v="Blob - Blubber Block - PS - VR"/>
    <s v="PS"/>
    <x v="1"/>
    <x v="0"/>
    <m/>
    <m/>
    <s v="Blob"/>
    <s v="Blob"/>
    <m/>
    <s v="Blubber Block"/>
    <m/>
    <m/>
    <m/>
    <s v="Blob"/>
    <s v="Blubber Block"/>
    <m/>
    <s v="VR"/>
    <n v="7"/>
    <n v="20"/>
    <n v="140"/>
    <m/>
    <m/>
    <m/>
    <m/>
    <m/>
    <m/>
    <m/>
    <m/>
    <n v="198"/>
    <n v="198"/>
  </r>
  <r>
    <n v="199"/>
    <m/>
    <s v="Blob - Bottomless Belly - PS - VR"/>
    <s v="Blob - Bottomless Belly - PS - VR"/>
    <s v="PS"/>
    <x v="1"/>
    <x v="0"/>
    <m/>
    <m/>
    <s v="Blob"/>
    <s v="Blob"/>
    <m/>
    <s v="Bottomless Belly"/>
    <m/>
    <m/>
    <m/>
    <s v="Blob"/>
    <s v="Bottomless Belly"/>
    <m/>
    <s v="VR"/>
    <n v="7"/>
    <n v="20"/>
    <n v="140"/>
    <m/>
    <m/>
    <m/>
    <m/>
    <m/>
    <m/>
    <m/>
    <m/>
    <n v="199"/>
    <n v="199"/>
  </r>
  <r>
    <n v="200"/>
    <m/>
    <s v="Blob - Flabby Fighter - IQ -  - VR"/>
    <s v="Blob - Flabby Fighter - IQ - OPD - VR"/>
    <s v="IQ"/>
    <x v="1"/>
    <x v="0"/>
    <m/>
    <m/>
    <s v="Blob"/>
    <s v="Blob"/>
    <m/>
    <s v="Flabby Fighter"/>
    <m/>
    <s v="OPD"/>
    <m/>
    <s v="Blob"/>
    <s v="Flabby Fighter (OPD)"/>
    <m/>
    <s v="VR"/>
    <n v="12"/>
    <n v="20"/>
    <n v="240"/>
    <m/>
    <m/>
    <m/>
    <m/>
    <m/>
    <m/>
    <m/>
    <m/>
    <n v="200"/>
    <n v="200"/>
  </r>
  <r>
    <n v="201"/>
    <m/>
    <s v="Blob - Heavy Hitter - PS - R"/>
    <s v="Blob - Heavy Hitter - PS - R"/>
    <s v="PS"/>
    <x v="1"/>
    <x v="0"/>
    <m/>
    <m/>
    <s v="Blob"/>
    <s v="Blob"/>
    <m/>
    <s v="Heavy Hitter"/>
    <m/>
    <m/>
    <m/>
    <s v="Blob"/>
    <s v="Heavy Hitter"/>
    <m/>
    <s v="R"/>
    <n v="7"/>
    <n v="15"/>
    <n v="105"/>
    <m/>
    <m/>
    <m/>
    <m/>
    <m/>
    <m/>
    <m/>
    <m/>
    <n v="201"/>
    <n v="201"/>
  </r>
  <r>
    <n v="202"/>
    <m/>
    <s v="Blob - Immovable Object - PS - U"/>
    <s v="Blob - Immovable Object - PS - U"/>
    <s v="PS"/>
    <x v="1"/>
    <x v="0"/>
    <m/>
    <m/>
    <s v="Blob"/>
    <s v="Blob"/>
    <m/>
    <s v="Immovable Object"/>
    <m/>
    <m/>
    <m/>
    <s v="Blob"/>
    <s v="Immovable Object"/>
    <m/>
    <s v="U"/>
    <n v="7"/>
    <n v="10"/>
    <n v="70"/>
    <m/>
    <m/>
    <m/>
    <m/>
    <m/>
    <m/>
    <m/>
    <m/>
    <n v="202"/>
    <n v="202"/>
  </r>
  <r>
    <n v="203"/>
    <m/>
    <s v="Blob - Sumo Slam - PS -  - VR"/>
    <s v="Blob - Sumo Slam - PS - OPD - VR"/>
    <s v="PS"/>
    <x v="1"/>
    <x v="0"/>
    <m/>
    <m/>
    <s v="Blob"/>
    <s v="Blob"/>
    <m/>
    <s v="Sumo Slam"/>
    <m/>
    <s v="OPD"/>
    <m/>
    <s v="Blob"/>
    <s v="Sumo Slam (OPD)"/>
    <m/>
    <s v="VR"/>
    <n v="7"/>
    <n v="20"/>
    <n v="140"/>
    <m/>
    <m/>
    <m/>
    <m/>
    <m/>
    <m/>
    <m/>
    <m/>
    <n v="203"/>
    <n v="203"/>
  </r>
  <r>
    <n v="204"/>
    <m/>
    <s v="Blue Beetle - 4-Grid Character Card - JLA - C"/>
    <s v="Blue Beetle JLA HERO - C"/>
    <s v="JLA"/>
    <x v="0"/>
    <x v="0"/>
    <m/>
    <m/>
    <s v="Blue Beetle"/>
    <s v="Blue Beetle"/>
    <m/>
    <s v="4-Grid Character Card"/>
    <m/>
    <m/>
    <m/>
    <s v="Blue Beetle"/>
    <s v="4-Grid Character Card"/>
    <s v="H"/>
    <s v="C"/>
    <n v="6"/>
    <n v="5"/>
    <n v="30"/>
    <n v="4"/>
    <n v="6"/>
    <n v="4"/>
    <n v="5"/>
    <n v="19"/>
    <n v="19"/>
    <n v="4.75"/>
    <s v="Team +2 to Venture Total"/>
    <n v="204"/>
    <n v="204"/>
  </r>
  <r>
    <n v="205"/>
    <m/>
    <s v="Blue Beetle - Airgun - JLA - U"/>
    <s v="Blue Beetle - Airgun - JLA - U"/>
    <s v="JLA"/>
    <x v="1"/>
    <x v="0"/>
    <m/>
    <m/>
    <s v="Blue Beetle"/>
    <s v="Blue Beetle"/>
    <m/>
    <s v="Airgun"/>
    <m/>
    <m/>
    <m/>
    <s v="Blue Beetle"/>
    <s v="Airgun"/>
    <m/>
    <s v="U"/>
    <n v="6"/>
    <n v="10"/>
    <n v="60"/>
    <m/>
    <m/>
    <m/>
    <m/>
    <m/>
    <m/>
    <m/>
    <m/>
    <n v="205"/>
    <n v="205"/>
  </r>
  <r>
    <n v="206"/>
    <m/>
    <s v="Blue Beetle - Bug, The - JLA - U"/>
    <s v="Blue Beetle - Bug, The - JLA - U"/>
    <s v="JLA"/>
    <x v="1"/>
    <x v="0"/>
    <m/>
    <m/>
    <s v="Blue Beetle"/>
    <s v="Blue Beetle"/>
    <m/>
    <s v="Bug, The"/>
    <m/>
    <m/>
    <m/>
    <s v="Blue Beetle"/>
    <s v="Bug, The"/>
    <m/>
    <s v="U"/>
    <n v="6"/>
    <n v="10"/>
    <n v="60"/>
    <m/>
    <m/>
    <m/>
    <m/>
    <m/>
    <m/>
    <m/>
    <m/>
    <n v="206"/>
    <n v="206"/>
  </r>
  <r>
    <n v="207"/>
    <m/>
    <s v="Blue Beetle - Bwah-Ha-Ha-Ha! - JLA - R"/>
    <s v="Blue Beetle - Bwah-Ha-Ha-Ha! - JLA - R"/>
    <s v="JLA"/>
    <x v="1"/>
    <x v="0"/>
    <m/>
    <m/>
    <s v="Blue Beetle"/>
    <s v="Blue Beetle"/>
    <m/>
    <s v="Bwah-Ha-Ha-Ha!"/>
    <m/>
    <m/>
    <m/>
    <s v="Blue Beetle"/>
    <s v="Bwah-Ha-Ha-Ha!"/>
    <m/>
    <s v="R"/>
    <n v="6"/>
    <n v="15"/>
    <n v="90"/>
    <m/>
    <m/>
    <m/>
    <m/>
    <m/>
    <m/>
    <m/>
    <m/>
    <n v="207"/>
    <n v="207"/>
  </r>
  <r>
    <n v="208"/>
    <m/>
    <s v="Blue Beetle - Frictionless Foam  - JLA - U"/>
    <s v="Blue Beetle - Frictionless Foam  - JLA - U"/>
    <s v="JLA"/>
    <x v="1"/>
    <x v="0"/>
    <m/>
    <m/>
    <s v="Blue Beetle"/>
    <s v="Blue Beetle"/>
    <m/>
    <s v="Frictionless Foam "/>
    <m/>
    <m/>
    <m/>
    <s v="Blue Beetle"/>
    <s v="Frictionless Foam "/>
    <m/>
    <s v="U"/>
    <n v="6"/>
    <n v="10"/>
    <n v="60"/>
    <m/>
    <m/>
    <m/>
    <m/>
    <m/>
    <m/>
    <m/>
    <m/>
    <n v="208"/>
    <n v="208"/>
  </r>
  <r>
    <n v="209"/>
    <m/>
    <s v="Blue Beetle - Quick Wits - JLA - U"/>
    <s v="Blue Beetle - Quick Wits - JLA - U"/>
    <s v="JLA"/>
    <x v="1"/>
    <x v="0"/>
    <m/>
    <m/>
    <s v="Blue Beetle"/>
    <s v="Blue Beetle"/>
    <m/>
    <s v="Quick Wits"/>
    <m/>
    <m/>
    <m/>
    <s v="Blue Beetle"/>
    <s v="Quick Wits"/>
    <m/>
    <s v="U"/>
    <n v="6"/>
    <n v="10"/>
    <n v="60"/>
    <m/>
    <m/>
    <m/>
    <m/>
    <m/>
    <m/>
    <m/>
    <m/>
    <n v="209"/>
    <n v="209"/>
  </r>
  <r>
    <n v="210"/>
    <m/>
    <s v="Booster Gold - 4-Grid Character Card - JLA - C"/>
    <s v="Booster Gold JLA HERO - C"/>
    <s v="JLA"/>
    <x v="0"/>
    <x v="0"/>
    <m/>
    <m/>
    <s v="Booster Gold"/>
    <s v="Booster Gold"/>
    <m/>
    <s v="4-Grid Character Card"/>
    <m/>
    <m/>
    <m/>
    <s v="Booster Gold"/>
    <s v="4-Grid Character Card"/>
    <s v="H"/>
    <s v="C"/>
    <n v="6"/>
    <n v="5"/>
    <n v="30"/>
    <n v="6"/>
    <n v="4"/>
    <n v="5"/>
    <n v="3"/>
    <n v="18"/>
    <n v="18"/>
    <n v="4.5"/>
    <s v="I Power cards +3 for defense"/>
    <n v="210"/>
    <n v="210"/>
  </r>
  <r>
    <n v="211"/>
    <m/>
    <s v="Booster Gold - Energy ADCorption Field - JLA -  - VR"/>
    <s v="Booster Gold - Energy ADCorption Field - JLA - OPD - VR"/>
    <s v="JLA"/>
    <x v="1"/>
    <x v="0"/>
    <m/>
    <m/>
    <s v="Booster Gold"/>
    <s v="Booster Gold"/>
    <m/>
    <s v="Energy ADCorption Field"/>
    <m/>
    <s v="OPD"/>
    <m/>
    <s v="Booster Gold"/>
    <s v="Energy ADCorption Field (OPD)"/>
    <m/>
    <s v="VR"/>
    <n v="6"/>
    <n v="20"/>
    <n v="120"/>
    <m/>
    <m/>
    <m/>
    <m/>
    <m/>
    <m/>
    <m/>
    <m/>
    <n v="211"/>
    <n v="211"/>
  </r>
  <r>
    <n v="212"/>
    <m/>
    <s v="Booster Gold - Gauntlet Energy Blast - JLA - C"/>
    <s v="Booster Gold - Gauntlet Energy Blast - JLA - C"/>
    <s v="JLA"/>
    <x v="1"/>
    <x v="0"/>
    <m/>
    <m/>
    <s v="Booster Gold"/>
    <s v="Booster Gold"/>
    <m/>
    <s v="Gauntlet Energy Blast"/>
    <m/>
    <m/>
    <m/>
    <s v="Booster Gold"/>
    <s v="Gauntlet Energy Blast"/>
    <m/>
    <s v="C"/>
    <n v="6"/>
    <n v="5"/>
    <n v="30"/>
    <m/>
    <m/>
    <m/>
    <m/>
    <m/>
    <m/>
    <m/>
    <m/>
    <n v="212"/>
    <n v="212"/>
  </r>
  <r>
    <n v="213"/>
    <m/>
    <s v="Booster Gold - Midas Mode - JLA - U"/>
    <s v="Booster Gold - Midas Mode - JLA - U"/>
    <s v="JLA"/>
    <x v="1"/>
    <x v="0"/>
    <m/>
    <m/>
    <s v="Booster Gold"/>
    <s v="Booster Gold"/>
    <m/>
    <s v="Midas Mode"/>
    <m/>
    <m/>
    <m/>
    <s v="Booster Gold"/>
    <s v="Midas Mode"/>
    <m/>
    <s v="U"/>
    <n v="6"/>
    <n v="10"/>
    <n v="60"/>
    <m/>
    <m/>
    <m/>
    <m/>
    <m/>
    <m/>
    <m/>
    <m/>
    <n v="213"/>
    <n v="213"/>
  </r>
  <r>
    <n v="214"/>
    <m/>
    <s v="Booster Gold - Quarterback Sneak - JLA - U"/>
    <s v="Booster Gold - Quarterback Sneak - JLA - U"/>
    <s v="JLA"/>
    <x v="1"/>
    <x v="0"/>
    <m/>
    <m/>
    <s v="Booster Gold"/>
    <s v="Booster Gold"/>
    <m/>
    <s v="Quarterback Sneak"/>
    <m/>
    <m/>
    <m/>
    <s v="Booster Gold"/>
    <s v="Quarterback Sneak"/>
    <m/>
    <s v="U"/>
    <n v="6"/>
    <n v="10"/>
    <n v="60"/>
    <m/>
    <m/>
    <m/>
    <m/>
    <m/>
    <m/>
    <m/>
    <m/>
    <n v="214"/>
    <n v="214"/>
  </r>
  <r>
    <n v="215"/>
    <m/>
    <s v="Booster Gold - Skeets - JLA -  - U"/>
    <s v="Booster Gold - Skeets - JLA - OPD - U"/>
    <s v="JLA"/>
    <x v="1"/>
    <x v="0"/>
    <m/>
    <m/>
    <s v="Booster Gold"/>
    <s v="Booster Gold"/>
    <m/>
    <s v="Skeets"/>
    <m/>
    <s v="OPD"/>
    <m/>
    <s v="Booster Gold"/>
    <s v="Skeets (OPD)"/>
    <m/>
    <s v="U"/>
    <n v="6"/>
    <n v="10"/>
    <n v="60"/>
    <m/>
    <m/>
    <m/>
    <m/>
    <m/>
    <m/>
    <m/>
    <m/>
    <n v="215"/>
    <n v="215"/>
  </r>
  <r>
    <n v="216"/>
    <m/>
    <s v="Brainiac - 4-Grid Character Card - DC - VR"/>
    <s v="Brainiac DC HERO - VR"/>
    <s v="DC"/>
    <x v="0"/>
    <x v="0"/>
    <m/>
    <m/>
    <s v="Brainiac"/>
    <s v="Brainiac"/>
    <m/>
    <s v="4-Grid Character Card"/>
    <m/>
    <m/>
    <m/>
    <s v="Brainiac"/>
    <s v="4-Grid Character Card"/>
    <s v="V"/>
    <s v="VR"/>
    <n v="3"/>
    <n v="20"/>
    <n v="60"/>
    <n v="8"/>
    <n v="1"/>
    <n v="4"/>
    <n v="7"/>
    <n v="20"/>
    <n v="20"/>
    <n v="5"/>
    <m/>
    <n v="216"/>
    <n v="216"/>
  </r>
  <r>
    <n v="217"/>
    <m/>
    <s v="Brainiac - Brain Drain - JLA -  - R"/>
    <s v="Brainiac - Brain Drain - JLA - OPD - R"/>
    <s v="JLA"/>
    <x v="1"/>
    <x v="0"/>
    <m/>
    <m/>
    <s v="Brainiac"/>
    <s v="Brainiac"/>
    <m/>
    <s v="Brain Drain"/>
    <m/>
    <s v="OPD"/>
    <m/>
    <s v="Brainiac"/>
    <s v="Brain Drain (OPD)"/>
    <m/>
    <s v="R"/>
    <n v="6"/>
    <n v="15"/>
    <n v="90"/>
    <m/>
    <m/>
    <m/>
    <m/>
    <m/>
    <m/>
    <m/>
    <m/>
    <n v="217"/>
    <n v="217"/>
  </r>
  <r>
    <n v="218"/>
    <m/>
    <s v="Brainiac - Force Field - DC - R"/>
    <s v="Brainiac - Force Field - DC - R"/>
    <s v="DC"/>
    <x v="1"/>
    <x v="0"/>
    <m/>
    <m/>
    <s v="Brainiac"/>
    <s v="Brainiac"/>
    <m/>
    <s v="Force Field"/>
    <m/>
    <m/>
    <m/>
    <s v="Brainiac"/>
    <s v="Force Field"/>
    <m/>
    <s v="R"/>
    <n v="3"/>
    <n v="15"/>
    <n v="45"/>
    <m/>
    <m/>
    <m/>
    <m/>
    <m/>
    <m/>
    <m/>
    <m/>
    <n v="218"/>
    <n v="218"/>
  </r>
  <r>
    <n v="219"/>
    <m/>
    <s v="Brainiac - Force of Mind - DC - C"/>
    <s v="Brainiac - Force of Mind - DC - C"/>
    <s v="DC"/>
    <x v="1"/>
    <x v="0"/>
    <m/>
    <m/>
    <s v="Brainiac"/>
    <s v="Brainiac"/>
    <m/>
    <s v="Force of Mind"/>
    <m/>
    <m/>
    <m/>
    <s v="Brainiac"/>
    <s v="Force of Mind"/>
    <m/>
    <s v="C"/>
    <n v="3"/>
    <n v="5"/>
    <n v="15"/>
    <m/>
    <m/>
    <m/>
    <m/>
    <m/>
    <m/>
    <m/>
    <m/>
    <n v="219"/>
    <n v="219"/>
  </r>
  <r>
    <n v="220"/>
    <m/>
    <s v="Brainiac - Lord of Warworld - DC - R"/>
    <s v="Brainiac - Lord of Warworld - DC - R"/>
    <s v="DC"/>
    <x v="1"/>
    <x v="0"/>
    <m/>
    <m/>
    <s v="Brainiac"/>
    <s v="Brainiac"/>
    <m/>
    <s v="Lord of Warworld"/>
    <m/>
    <m/>
    <m/>
    <s v="Brainiac"/>
    <s v="Lord of Warworld"/>
    <m/>
    <s v="R"/>
    <n v="3"/>
    <n v="15"/>
    <n v="45"/>
    <m/>
    <m/>
    <m/>
    <m/>
    <m/>
    <m/>
    <m/>
    <m/>
    <n v="220"/>
    <n v="220"/>
  </r>
  <r>
    <n v="221"/>
    <m/>
    <s v="Brainiac - Mental Control - DC -  - VR"/>
    <s v="Brainiac - Mental Control - DC - OPD - VR"/>
    <s v="DC"/>
    <x v="1"/>
    <x v="0"/>
    <m/>
    <m/>
    <s v="Brainiac"/>
    <s v="Brainiac"/>
    <m/>
    <s v="Mental Control"/>
    <m/>
    <s v="OPD"/>
    <m/>
    <s v="Brainiac"/>
    <s v="Mental Control (OPD)"/>
    <m/>
    <s v="VR"/>
    <n v="3"/>
    <n v="20"/>
    <n v="60"/>
    <m/>
    <m/>
    <m/>
    <m/>
    <m/>
    <m/>
    <m/>
    <m/>
    <n v="221"/>
    <n v="221"/>
  </r>
  <r>
    <n v="222"/>
    <m/>
    <s v="Brainiac - Mental Illusions - DC - U"/>
    <s v="Brainiac - Mental Illusions - DC - U"/>
    <s v="DC"/>
    <x v="1"/>
    <x v="0"/>
    <m/>
    <m/>
    <s v="Brainiac"/>
    <s v="Brainiac"/>
    <m/>
    <s v="Mental Illusions"/>
    <m/>
    <m/>
    <m/>
    <s v="Brainiac"/>
    <s v="Mental Illusions"/>
    <m/>
    <s v="U"/>
    <n v="3"/>
    <n v="10"/>
    <n v="30"/>
    <m/>
    <m/>
    <m/>
    <m/>
    <m/>
    <m/>
    <m/>
    <m/>
    <n v="222"/>
    <n v="222"/>
  </r>
  <r>
    <n v="223"/>
    <m/>
    <s v="Brass - 4-Grid Character Card - MW - VR"/>
    <s v="Brass MW HERO - VR"/>
    <s v="MW"/>
    <x v="0"/>
    <x v="0"/>
    <m/>
    <m/>
    <s v="Brass"/>
    <s v="Brass"/>
    <m/>
    <s v="4-Grid Character Card"/>
    <m/>
    <m/>
    <m/>
    <s v="Brass"/>
    <s v="4-Grid Character Card"/>
    <m/>
    <s v="VR"/>
    <n v="8"/>
    <n v="20"/>
    <n v="160"/>
    <n v="7"/>
    <n v="5"/>
    <n v="6"/>
    <n v="3"/>
    <n v="21"/>
    <n v="21"/>
    <n v="5.25"/>
    <m/>
    <n v="223"/>
    <n v="223"/>
  </r>
  <r>
    <n v="224"/>
    <m/>
    <s v="Brass - Armored Powerhouse - IM -  - R"/>
    <s v="Brass - Armored Powerhouse - IM - OPD - R"/>
    <s v="IM"/>
    <x v="1"/>
    <x v="0"/>
    <m/>
    <m/>
    <s v="Brass"/>
    <s v="Brass"/>
    <m/>
    <s v="Armored Powerhouse"/>
    <m/>
    <s v="OPD"/>
    <m/>
    <s v="Brass"/>
    <s v="Armored Powerhouse (OPD)"/>
    <m/>
    <s v="R"/>
    <n v="16"/>
    <n v="15"/>
    <n v="240"/>
    <m/>
    <m/>
    <m/>
    <m/>
    <m/>
    <m/>
    <m/>
    <m/>
    <n v="224"/>
    <n v="224"/>
  </r>
  <r>
    <n v="225"/>
    <m/>
    <s v="Brass - Computer Tracking - IM - U"/>
    <s v="Brass - Computer Tracking - IM - U"/>
    <s v="IM"/>
    <x v="1"/>
    <x v="0"/>
    <m/>
    <m/>
    <s v="Brass"/>
    <s v="Brass"/>
    <m/>
    <s v="Computer Tracking"/>
    <m/>
    <m/>
    <m/>
    <s v="Brass"/>
    <s v="Computer Tracking"/>
    <m/>
    <s v="U"/>
    <n v="16"/>
    <n v="10"/>
    <n v="160"/>
    <m/>
    <m/>
    <m/>
    <m/>
    <m/>
    <m/>
    <m/>
    <m/>
    <n v="225"/>
    <n v="225"/>
  </r>
  <r>
    <n v="226"/>
    <m/>
    <s v="Brass - Weapons Array - IM -  - R"/>
    <s v="Brass - Weapons Array - IM - OPD - R"/>
    <s v="IM"/>
    <x v="1"/>
    <x v="0"/>
    <m/>
    <m/>
    <s v="Brass"/>
    <s v="Brass"/>
    <m/>
    <s v="Weapons Array"/>
    <m/>
    <s v="OPD"/>
    <m/>
    <s v="Brass"/>
    <s v="Weapons Array (OPD)"/>
    <m/>
    <s v="R"/>
    <n v="16"/>
    <n v="15"/>
    <n v="240"/>
    <m/>
    <m/>
    <m/>
    <m/>
    <m/>
    <m/>
    <m/>
    <m/>
    <n v="226"/>
    <n v="226"/>
  </r>
  <r>
    <n v="227"/>
    <m/>
    <s v="Brood - 3-Grid Character Card - MC - U"/>
    <s v="Brood MC HERO - U"/>
    <s v="MC"/>
    <x v="0"/>
    <x v="0"/>
    <m/>
    <m/>
    <s v="Brood"/>
    <s v="Brood"/>
    <m/>
    <s v="3-Grid Character Card"/>
    <m/>
    <m/>
    <m/>
    <s v="Brood"/>
    <s v="3-Grid Character Card"/>
    <m/>
    <s v="U"/>
    <n v="1"/>
    <n v="10"/>
    <n v="10"/>
    <n v="4"/>
    <n v="7"/>
    <n v="5"/>
    <m/>
    <n v="16"/>
    <n v="16"/>
    <n v="5.333333333333333"/>
    <m/>
    <n v="227"/>
    <n v="227"/>
  </r>
  <r>
    <n v="228"/>
    <m/>
    <s v="Brood - 4-Grid Character Card - IQ - R"/>
    <s v="Brood IQ HERO - R"/>
    <s v="IQ"/>
    <x v="0"/>
    <x v="0"/>
    <m/>
    <m/>
    <s v="Brood"/>
    <s v="Brood"/>
    <m/>
    <s v="4-Grid Character Card"/>
    <m/>
    <m/>
    <m/>
    <s v="Brood"/>
    <s v="4-Grid Character Card"/>
    <m/>
    <s v="R"/>
    <n v="12"/>
    <n v="15"/>
    <n v="180"/>
    <n v="3"/>
    <n v="6"/>
    <n v="6"/>
    <n v="4"/>
    <n v="19"/>
    <n v="19"/>
    <n v="4.75"/>
    <s v="May have dup &quot;Brood Spawn&quot;"/>
    <n v="228"/>
    <n v="228"/>
  </r>
  <r>
    <n v="229"/>
    <m/>
    <s v="Brood - Alien Hunger - MC -  - R"/>
    <s v="Brood - Alien Hunger - MC - OPD - R"/>
    <s v="MC"/>
    <x v="1"/>
    <x v="0"/>
    <m/>
    <m/>
    <s v="Brood"/>
    <s v="Brood"/>
    <m/>
    <s v="Alien Hunger"/>
    <m/>
    <s v="OPD"/>
    <m/>
    <s v="Brood"/>
    <s v="Alien Hunger (OPD)"/>
    <m/>
    <s v="R"/>
    <n v="1"/>
    <n v="15"/>
    <n v="15"/>
    <m/>
    <m/>
    <m/>
    <m/>
    <m/>
    <m/>
    <m/>
    <m/>
    <n v="229"/>
    <n v="229"/>
  </r>
  <r>
    <n v="230"/>
    <m/>
    <s v="Brood - Bony EXMskeleton - MC - C"/>
    <s v="Brood - Bony EXMskeleton - MC - C"/>
    <s v="MC"/>
    <x v="1"/>
    <x v="0"/>
    <m/>
    <m/>
    <s v="Brood"/>
    <s v="Brood"/>
    <m/>
    <s v="Bony EXMskeleton"/>
    <m/>
    <m/>
    <m/>
    <s v="Brood"/>
    <s v="Bony EXMskeleton"/>
    <m/>
    <s v="C"/>
    <n v="1"/>
    <n v="5"/>
    <n v="5"/>
    <m/>
    <m/>
    <m/>
    <m/>
    <m/>
    <m/>
    <m/>
    <m/>
    <n v="230"/>
    <n v="230"/>
  </r>
  <r>
    <n v="231"/>
    <m/>
    <s v="Brood - Brood Spawn - MC - U"/>
    <s v="Brood - Brood Spawn - MC - U"/>
    <s v="MC"/>
    <x v="1"/>
    <x v="0"/>
    <m/>
    <m/>
    <s v="Brood"/>
    <s v="Brood"/>
    <m/>
    <s v="Brood Spawn"/>
    <m/>
    <m/>
    <m/>
    <s v="Brood"/>
    <s v="Brood Spawn"/>
    <m/>
    <s v="U"/>
    <n v="1"/>
    <n v="10"/>
    <n v="10"/>
    <m/>
    <m/>
    <m/>
    <m/>
    <m/>
    <m/>
    <m/>
    <m/>
    <n v="231"/>
    <n v="231"/>
  </r>
  <r>
    <n v="232"/>
    <m/>
    <s v="Brood - Insectoid Incursion - MC - C"/>
    <s v="Brood - Insectoid Incursion - MC - C"/>
    <s v="MC"/>
    <x v="1"/>
    <x v="0"/>
    <m/>
    <m/>
    <s v="Brood"/>
    <s v="Brood"/>
    <m/>
    <s v="Insectoid Incursion"/>
    <m/>
    <m/>
    <m/>
    <s v="Brood"/>
    <s v="Insectoid Incursion"/>
    <m/>
    <s v="C"/>
    <n v="1"/>
    <n v="5"/>
    <n v="5"/>
    <m/>
    <m/>
    <m/>
    <m/>
    <m/>
    <m/>
    <m/>
    <m/>
    <n v="232"/>
    <n v="232"/>
  </r>
  <r>
    <n v="233"/>
    <m/>
    <s v="Brood - Overwhelm - MC - U"/>
    <s v="Brood - Overwhelm - MC - U"/>
    <s v="MC"/>
    <x v="1"/>
    <x v="0"/>
    <m/>
    <m/>
    <s v="Brood"/>
    <s v="Brood"/>
    <m/>
    <s v="Overwhelm"/>
    <m/>
    <m/>
    <m/>
    <s v="Brood"/>
    <s v="Overwhelm"/>
    <m/>
    <s v="U"/>
    <n v="1"/>
    <n v="10"/>
    <n v="10"/>
    <m/>
    <m/>
    <m/>
    <m/>
    <m/>
    <m/>
    <m/>
    <m/>
    <n v="233"/>
    <n v="233"/>
  </r>
  <r>
    <n v="234"/>
    <m/>
    <s v="Brood - Pestilent Horde - MC -  - R"/>
    <s v="Brood - Pestilent Horde - MC - OPD - R"/>
    <s v="MC"/>
    <x v="1"/>
    <x v="0"/>
    <m/>
    <m/>
    <s v="Brood"/>
    <s v="Brood"/>
    <m/>
    <s v="Pestilent Horde"/>
    <m/>
    <s v="OPD"/>
    <m/>
    <s v="Brood"/>
    <s v="Pestilent Horde (OPD)"/>
    <m/>
    <s v="R"/>
    <n v="1"/>
    <n v="15"/>
    <n v="15"/>
    <m/>
    <m/>
    <m/>
    <m/>
    <m/>
    <m/>
    <m/>
    <m/>
    <n v="234"/>
    <n v="234"/>
  </r>
  <r>
    <n v="235"/>
    <m/>
    <s v="Brood - Plan of Conquest - IQ - C"/>
    <s v="Brood - Plan of Conquest - IQ - C"/>
    <s v="IQ"/>
    <x v="1"/>
    <x v="0"/>
    <m/>
    <m/>
    <s v="Brood"/>
    <s v="Brood"/>
    <m/>
    <s v="Plan of Conquest"/>
    <m/>
    <m/>
    <m/>
    <s v="Brood"/>
    <s v="Plan of Conquest"/>
    <m/>
    <s v="C"/>
    <n v="12"/>
    <n v="5"/>
    <n v="60"/>
    <m/>
    <m/>
    <m/>
    <m/>
    <m/>
    <m/>
    <m/>
    <m/>
    <n v="235"/>
    <n v="235"/>
  </r>
  <r>
    <n v="236"/>
    <m/>
    <s v="Brood - Power Hungry Monster - IQ -  - VR"/>
    <s v="Brood - Power Hungry Monster - IQ - OPD - VR"/>
    <s v="IQ"/>
    <x v="1"/>
    <x v="0"/>
    <m/>
    <m/>
    <s v="Brood"/>
    <s v="Brood"/>
    <m/>
    <s v="Power Hungry Monster"/>
    <m/>
    <s v="OPD"/>
    <m/>
    <s v="Brood"/>
    <s v="Power Hungry Monster (OPD)"/>
    <m/>
    <s v="VR"/>
    <n v="12"/>
    <n v="20"/>
    <n v="240"/>
    <m/>
    <m/>
    <m/>
    <m/>
    <m/>
    <m/>
    <m/>
    <m/>
    <n v="236"/>
    <n v="236"/>
  </r>
  <r>
    <n v="237"/>
    <m/>
    <s v="Bullseye - 4-Grid Character Card - CL - R"/>
    <s v="Bullseye CL HERO - R"/>
    <s v="CL"/>
    <x v="0"/>
    <x v="0"/>
    <m/>
    <m/>
    <s v="Bullseye"/>
    <s v="Bullseye"/>
    <m/>
    <s v="4-Grid Character Card"/>
    <m/>
    <m/>
    <m/>
    <s v="Bullseye"/>
    <s v="4-Grid Character Card"/>
    <m/>
    <s v="R"/>
    <n v="13"/>
    <n v="15"/>
    <n v="195"/>
    <n v="4"/>
    <n v="8"/>
    <n v="4"/>
    <n v="2"/>
    <n v="18"/>
    <n v="18"/>
    <n v="4.5"/>
    <m/>
    <n v="237"/>
    <n v="237"/>
  </r>
  <r>
    <n v="238"/>
    <m/>
    <s v="Bullseye - Assassin for Hire - CL - U"/>
    <s v="Bullseye - Assassin for Hire - CL - U"/>
    <s v="CL"/>
    <x v="1"/>
    <x v="0"/>
    <m/>
    <m/>
    <s v="Bullseye"/>
    <s v="Bullseye"/>
    <m/>
    <s v="Assassin for Hire"/>
    <m/>
    <m/>
    <m/>
    <s v="Bullseye"/>
    <s v="Assassin for Hire"/>
    <m/>
    <s v="U"/>
    <n v="13"/>
    <n v="10"/>
    <n v="130"/>
    <m/>
    <m/>
    <m/>
    <m/>
    <m/>
    <m/>
    <m/>
    <m/>
    <n v="238"/>
    <n v="238"/>
  </r>
  <r>
    <n v="239"/>
    <m/>
    <s v="Bullseye - Carefree Killer - CL - C"/>
    <s v="Bullseye - Carefree Killer - CL - C"/>
    <s v="CL"/>
    <x v="1"/>
    <x v="0"/>
    <m/>
    <m/>
    <s v="Bullseye"/>
    <s v="Bullseye"/>
    <m/>
    <s v="Carefree Killer"/>
    <m/>
    <m/>
    <m/>
    <s v="Bullseye"/>
    <s v="Carefree Killer"/>
    <m/>
    <s v="C"/>
    <n v="13"/>
    <n v="5"/>
    <n v="65"/>
    <m/>
    <m/>
    <m/>
    <m/>
    <m/>
    <m/>
    <m/>
    <m/>
    <n v="239"/>
    <n v="239"/>
  </r>
  <r>
    <n v="240"/>
    <m/>
    <s v="Bullseye - Everything's a Weapon - CL -  - R"/>
    <s v="Bullseye - Everything's a Weapon - CL - OPD - R"/>
    <s v="CL"/>
    <x v="1"/>
    <x v="0"/>
    <m/>
    <m/>
    <s v="Bullseye"/>
    <s v="Bullseye"/>
    <m/>
    <s v="Everything's a Weapon"/>
    <m/>
    <s v="OPD"/>
    <m/>
    <s v="Bullseye"/>
    <s v="Everything's a Weapon (OPD)"/>
    <m/>
    <s v="R"/>
    <n v="13"/>
    <n v="15"/>
    <n v="195"/>
    <m/>
    <m/>
    <m/>
    <m/>
    <m/>
    <m/>
    <m/>
    <m/>
    <n v="240"/>
    <n v="240"/>
  </r>
  <r>
    <n v="241"/>
    <m/>
    <s v="Bullseye - Murderer - CL - C"/>
    <s v="Bullseye - Murderer - CL - C"/>
    <s v="CL"/>
    <x v="1"/>
    <x v="0"/>
    <m/>
    <m/>
    <s v="Bullseye"/>
    <s v="Bullseye"/>
    <m/>
    <s v="Murderer"/>
    <m/>
    <m/>
    <m/>
    <s v="Bullseye"/>
    <s v="Murderer"/>
    <m/>
    <s v="C"/>
    <n v="13"/>
    <n v="5"/>
    <n v="65"/>
    <m/>
    <m/>
    <m/>
    <m/>
    <m/>
    <m/>
    <m/>
    <m/>
    <n v="241"/>
    <n v="241"/>
  </r>
  <r>
    <n v="242"/>
    <m/>
    <s v="Bullseye - Precision Shot - CL - C"/>
    <s v="Bullseye - Precision Shot - CL - C"/>
    <s v="CL"/>
    <x v="1"/>
    <x v="0"/>
    <m/>
    <m/>
    <s v="Bullseye"/>
    <s v="Bullseye"/>
    <m/>
    <s v="Precision Shot"/>
    <m/>
    <m/>
    <m/>
    <s v="Bullseye"/>
    <s v="Precision Shot"/>
    <m/>
    <s v="C"/>
    <n v="13"/>
    <n v="5"/>
    <n v="65"/>
    <m/>
    <m/>
    <m/>
    <m/>
    <m/>
    <m/>
    <m/>
    <m/>
    <n v="242"/>
    <n v="242"/>
  </r>
  <r>
    <n v="243"/>
    <m/>
    <s v="Bullseye - Relentless Assault - CL - U"/>
    <s v="Bullseye - Relentless Assault - CL - U"/>
    <s v="CL"/>
    <x v="1"/>
    <x v="0"/>
    <m/>
    <m/>
    <s v="Bullseye"/>
    <s v="Bullseye"/>
    <m/>
    <s v="Relentless Assault"/>
    <m/>
    <m/>
    <m/>
    <s v="Bullseye"/>
    <s v="Relentless Assault"/>
    <m/>
    <s v="U"/>
    <n v="13"/>
    <n v="10"/>
    <n v="130"/>
    <m/>
    <m/>
    <m/>
    <m/>
    <m/>
    <m/>
    <m/>
    <m/>
    <n v="243"/>
    <n v="243"/>
  </r>
  <r>
    <n v="244"/>
    <m/>
    <s v="Cable - 3-Grid Character Card - OP - R"/>
    <s v="Cable OP HERO - R"/>
    <s v="OP"/>
    <x v="0"/>
    <x v="0"/>
    <m/>
    <m/>
    <s v="Cable"/>
    <s v="Cable"/>
    <m/>
    <s v="3-Grid Character Card"/>
    <m/>
    <m/>
    <m/>
    <s v="Cable"/>
    <s v="3-Grid Character Card"/>
    <m/>
    <s v="R"/>
    <n v="2"/>
    <n v="15"/>
    <n v="30"/>
    <n v="6"/>
    <n v="5"/>
    <n v="6"/>
    <m/>
    <n v="17"/>
    <n v="17"/>
    <n v="5.666666666666667"/>
    <m/>
    <n v="244"/>
    <n v="244"/>
  </r>
  <r>
    <n v="245"/>
    <m/>
    <s v="Cable - 4-Grid Character Card - IQ - VR"/>
    <s v="Cable IQ HERO - VR"/>
    <s v="IQ"/>
    <x v="0"/>
    <x v="0"/>
    <m/>
    <m/>
    <s v="Cable"/>
    <s v="Cable"/>
    <m/>
    <s v="4-Grid Character Card"/>
    <m/>
    <m/>
    <m/>
    <s v="Cable"/>
    <s v="4-Grid Character Card"/>
    <m/>
    <s v="VR"/>
    <n v="12"/>
    <n v="20"/>
    <n v="240"/>
    <n v="7"/>
    <n v="7"/>
    <n v="4"/>
    <n v="5"/>
    <n v="23"/>
    <n v="23"/>
    <n v="5.75"/>
    <m/>
    <n v="245"/>
    <n v="245"/>
  </r>
  <r>
    <n v="246"/>
    <m/>
    <s v="Cable - Askani'son - IQ - OPD - VR"/>
    <s v="Cable - Askani'son - IQ - OPD - VR"/>
    <s v="IQ"/>
    <x v="1"/>
    <x v="0"/>
    <m/>
    <m/>
    <s v="Cable"/>
    <s v="Cable"/>
    <m/>
    <s v="Askani'son"/>
    <m/>
    <s v="OPD"/>
    <m/>
    <s v="Cable"/>
    <s v="Askani'son (OPD)"/>
    <m/>
    <s v="VR"/>
    <n v="12"/>
    <n v="20"/>
    <n v="240"/>
    <m/>
    <m/>
    <m/>
    <m/>
    <m/>
    <m/>
    <m/>
    <m/>
    <n v="246"/>
    <n v="246"/>
  </r>
  <r>
    <n v="247"/>
    <m/>
    <s v="Cable - Battle Tactics - OP -  - U"/>
    <s v="Cable - Battle Tactics - OP - OPD - U"/>
    <s v="OP"/>
    <x v="1"/>
    <x v="0"/>
    <m/>
    <m/>
    <s v="Cable"/>
    <s v="Cable"/>
    <m/>
    <s v="Battle Tactics"/>
    <m/>
    <s v="OPD"/>
    <m/>
    <s v="Cable"/>
    <s v="Battle Tactics (OPD)"/>
    <m/>
    <s v="U"/>
    <n v="2"/>
    <n v="10"/>
    <n v="20"/>
    <m/>
    <m/>
    <m/>
    <m/>
    <m/>
    <m/>
    <m/>
    <m/>
    <n v="247"/>
    <n v="247"/>
  </r>
  <r>
    <n v="248"/>
    <m/>
    <s v="Cable - Bionic Eye - OP - U"/>
    <s v="Cable - Bionic Eye - OP - U"/>
    <s v="OP"/>
    <x v="1"/>
    <x v="0"/>
    <m/>
    <m/>
    <s v="Cable"/>
    <s v="Cable"/>
    <m/>
    <s v="Bionic Eye"/>
    <m/>
    <m/>
    <m/>
    <s v="Cable"/>
    <s v="Bionic Eye"/>
    <m/>
    <s v="U"/>
    <n v="2"/>
    <n v="10"/>
    <n v="20"/>
    <m/>
    <m/>
    <m/>
    <m/>
    <m/>
    <m/>
    <m/>
    <m/>
    <n v="248"/>
    <n v="248"/>
  </r>
  <r>
    <n v="249"/>
    <m/>
    <s v="Cable - Blaquesmith - MN -  - VR"/>
    <s v="Cable - Blaquesmith - MN - OPD - VR"/>
    <s v="MN"/>
    <x v="1"/>
    <x v="0"/>
    <m/>
    <m/>
    <s v="Cable"/>
    <s v="Cable"/>
    <m/>
    <s v="Blaquesmith"/>
    <m/>
    <s v="OPD"/>
    <m/>
    <s v="Cable"/>
    <s v="Blaquesmith (OPD)"/>
    <m/>
    <s v="VR"/>
    <n v="4"/>
    <n v="20"/>
    <n v="80"/>
    <m/>
    <m/>
    <m/>
    <m/>
    <m/>
    <m/>
    <m/>
    <m/>
    <n v="249"/>
    <n v="249"/>
  </r>
  <r>
    <n v="250"/>
    <m/>
    <s v="Cable - Bodyslide - OP - C"/>
    <s v="Cable - Bodyslide - OP - C"/>
    <s v="OP"/>
    <x v="1"/>
    <x v="0"/>
    <m/>
    <m/>
    <s v="Cable"/>
    <s v="Cable"/>
    <m/>
    <s v="Bodyslide"/>
    <m/>
    <m/>
    <m/>
    <s v="Cable"/>
    <s v="Bodyslide"/>
    <m/>
    <s v="C"/>
    <n v="2"/>
    <n v="5"/>
    <n v="10"/>
    <m/>
    <m/>
    <m/>
    <m/>
    <m/>
    <m/>
    <m/>
    <m/>
    <n v="250"/>
    <n v="250"/>
  </r>
  <r>
    <n v="251"/>
    <m/>
    <s v="Cable - Cover Fire - OP - U"/>
    <s v="Cable - Cover Fire - OP - U"/>
    <s v="OP"/>
    <x v="1"/>
    <x v="0"/>
    <m/>
    <m/>
    <s v="Cable"/>
    <s v="Cable"/>
    <m/>
    <s v="Cover Fire"/>
    <m/>
    <m/>
    <m/>
    <s v="Cable"/>
    <s v="Cover Fire"/>
    <m/>
    <s v="U"/>
    <n v="2"/>
    <n v="10"/>
    <n v="20"/>
    <m/>
    <m/>
    <m/>
    <m/>
    <m/>
    <m/>
    <m/>
    <m/>
    <n v="251"/>
    <n v="251"/>
  </r>
  <r>
    <n v="252"/>
    <m/>
    <s v="Cable - Custom Firearms - OP - U"/>
    <s v="Cable - Custom Firearms - OP - U"/>
    <s v="OP"/>
    <x v="1"/>
    <x v="0"/>
    <m/>
    <m/>
    <s v="Cable"/>
    <s v="Cable"/>
    <m/>
    <s v="Custom Firearms"/>
    <m/>
    <m/>
    <m/>
    <s v="Cable"/>
    <s v="Custom Firearms"/>
    <m/>
    <s v="U"/>
    <n v="2"/>
    <n v="10"/>
    <n v="20"/>
    <m/>
    <m/>
    <m/>
    <m/>
    <m/>
    <m/>
    <m/>
    <m/>
    <n v="252"/>
    <n v="252"/>
  </r>
  <r>
    <n v="253"/>
    <m/>
    <s v="Cable - Really Big Gun - PS -  - R"/>
    <s v="Cable - Really Big Gun - PS - OPD - R"/>
    <s v="PS"/>
    <x v="1"/>
    <x v="0"/>
    <m/>
    <m/>
    <s v="Cable"/>
    <s v="Cable"/>
    <m/>
    <s v="Really Big Gun"/>
    <m/>
    <s v="OPD"/>
    <m/>
    <s v="Cable"/>
    <s v="Really Big Gun (OPD)"/>
    <m/>
    <s v="R"/>
    <n v="7"/>
    <n v="15"/>
    <n v="105"/>
    <m/>
    <m/>
    <m/>
    <m/>
    <m/>
    <m/>
    <m/>
    <m/>
    <n v="253"/>
    <n v="253"/>
  </r>
  <r>
    <n v="254"/>
    <m/>
    <s v="Callisto - 4-Grid Character Card - XM - C"/>
    <s v="Callisto XM HERO - C"/>
    <s v="XM"/>
    <x v="0"/>
    <x v="0"/>
    <m/>
    <m/>
    <s v="Callisto"/>
    <s v="Callisto"/>
    <m/>
    <s v="4-Grid Character Card"/>
    <m/>
    <m/>
    <m/>
    <s v="Callisto"/>
    <s v="4-Grid Character Card"/>
    <m/>
    <s v="C"/>
    <n v="5"/>
    <n v="5"/>
    <n v="25"/>
    <n v="2"/>
    <n v="6"/>
    <n v="3"/>
    <n v="5"/>
    <n v="16"/>
    <n v="16"/>
    <n v="4"/>
    <s v="Morlocks Sp, &quot;Caliban&quot; fr Rsrv"/>
    <n v="254"/>
    <n v="254"/>
  </r>
  <r>
    <n v="255"/>
    <m/>
    <s v="Captain America - 3-Grid Character Card - OP - R"/>
    <s v="Captain America OP HERO - R"/>
    <s v="OP"/>
    <x v="0"/>
    <x v="0"/>
    <m/>
    <m/>
    <s v="Captain America"/>
    <s v="Captain America"/>
    <m/>
    <s v="3-Grid Character Card"/>
    <m/>
    <m/>
    <m/>
    <s v="Captain America"/>
    <s v="3-Grid Character Card"/>
    <m/>
    <s v="R"/>
    <n v="2"/>
    <n v="15"/>
    <n v="30"/>
    <n v="1"/>
    <n v="7"/>
    <n v="5"/>
    <m/>
    <n v="13"/>
    <n v="13"/>
    <n v="4.333333333333333"/>
    <m/>
    <n v="255"/>
    <n v="255"/>
  </r>
  <r>
    <n v="256"/>
    <m/>
    <s v="Captain America - 4-Grid Character Card - IQ - R"/>
    <s v="Captain America IQ HERO - R"/>
    <s v="IQ"/>
    <x v="0"/>
    <x v="0"/>
    <m/>
    <m/>
    <s v="Captain America"/>
    <s v="Captain America"/>
    <m/>
    <s v="4-Grid Character Card"/>
    <m/>
    <m/>
    <m/>
    <s v="Captain America"/>
    <s v="4-Grid Character Card"/>
    <m/>
    <s v="R"/>
    <n v="12"/>
    <n v="15"/>
    <n v="180"/>
    <n v="2"/>
    <n v="8"/>
    <n v="4"/>
    <n v="6"/>
    <n v="20"/>
    <n v="20"/>
    <n v="5"/>
    <m/>
    <n v="256"/>
    <n v="256"/>
  </r>
  <r>
    <n v="257"/>
    <m/>
    <s v="Captain America - Avenger - OP - U"/>
    <s v="Captain America - Avenger - OP - U"/>
    <s v="OP"/>
    <x v="1"/>
    <x v="0"/>
    <m/>
    <m/>
    <s v="Captain America"/>
    <s v="Captain America"/>
    <m/>
    <s v="Avenger"/>
    <m/>
    <m/>
    <m/>
    <s v="Captain America"/>
    <s v="Avenger"/>
    <m/>
    <s v="U"/>
    <n v="2"/>
    <n v="10"/>
    <n v="20"/>
    <m/>
    <m/>
    <m/>
    <m/>
    <m/>
    <m/>
    <m/>
    <m/>
    <n v="257"/>
    <n v="257"/>
  </r>
  <r>
    <n v="258"/>
    <m/>
    <s v="Captain America - Inspiration - PS - U"/>
    <s v="Captain America - Inspiration - PS - U"/>
    <s v="PS"/>
    <x v="1"/>
    <x v="0"/>
    <m/>
    <m/>
    <s v="Captain America"/>
    <s v="Captain America"/>
    <m/>
    <s v="Inspiration"/>
    <m/>
    <m/>
    <m/>
    <s v="Captain America"/>
    <s v="Inspiration"/>
    <m/>
    <s v="U"/>
    <n v="7"/>
    <n v="10"/>
    <n v="70"/>
    <m/>
    <m/>
    <m/>
    <m/>
    <m/>
    <m/>
    <m/>
    <m/>
    <n v="258"/>
    <n v="258"/>
  </r>
  <r>
    <n v="259"/>
    <m/>
    <s v="Captain America - Mighty Shield - OP - U"/>
    <s v="Captain America - Mighty Shield - OP - U"/>
    <s v="OP"/>
    <x v="1"/>
    <x v="0"/>
    <m/>
    <m/>
    <s v="Captain America"/>
    <s v="Captain America"/>
    <m/>
    <s v="Mighty Shield"/>
    <m/>
    <m/>
    <m/>
    <s v="Captain America"/>
    <s v="Mighty Shield"/>
    <m/>
    <s v="U"/>
    <n v="2"/>
    <n v="10"/>
    <n v="20"/>
    <m/>
    <m/>
    <m/>
    <m/>
    <m/>
    <m/>
    <m/>
    <m/>
    <n v="259"/>
    <n v="259"/>
  </r>
  <r>
    <n v="260"/>
    <m/>
    <s v="Captain America - Ricochet Shield - OP - U"/>
    <s v="Captain America - Ricochet Shield - OP - U"/>
    <s v="OP"/>
    <x v="1"/>
    <x v="0"/>
    <m/>
    <m/>
    <s v="Captain America"/>
    <s v="Captain America"/>
    <m/>
    <s v="Ricochet Shield"/>
    <m/>
    <m/>
    <m/>
    <s v="Captain America"/>
    <s v="Ricochet Shield"/>
    <m/>
    <s v="U"/>
    <n v="2"/>
    <n v="10"/>
    <n v="20"/>
    <m/>
    <m/>
    <m/>
    <m/>
    <m/>
    <m/>
    <m/>
    <m/>
    <n v="260"/>
    <n v="260"/>
  </r>
  <r>
    <n v="261"/>
    <m/>
    <s v="Captain America - Sentinel of Liberty - IQ -  - VR"/>
    <s v="Captain America - Sentinel of Liberty - IQ - OPD - VR"/>
    <s v="IQ"/>
    <x v="1"/>
    <x v="0"/>
    <m/>
    <m/>
    <s v="Captain America"/>
    <s v="Captain America"/>
    <m/>
    <s v="Sentinel of Liberty"/>
    <m/>
    <s v="OPD"/>
    <m/>
    <s v="Captain America"/>
    <s v="Sentinel of Liberty (OPD)"/>
    <m/>
    <s v="VR"/>
    <n v="12"/>
    <n v="20"/>
    <n v="240"/>
    <m/>
    <m/>
    <m/>
    <m/>
    <m/>
    <m/>
    <m/>
    <m/>
    <n v="261"/>
    <n v="261"/>
  </r>
  <r>
    <n v="262"/>
    <m/>
    <s v="Captain America - Sharon Carter - MN - U"/>
    <s v="Captain America - Sharon Carter - MN - U"/>
    <s v="MN"/>
    <x v="1"/>
    <x v="0"/>
    <m/>
    <m/>
    <s v="Captain America"/>
    <s v="Captain America"/>
    <m/>
    <s v="Sharon Carter"/>
    <m/>
    <m/>
    <m/>
    <s v="Captain America"/>
    <s v="Sharon Carter"/>
    <m/>
    <s v="U"/>
    <n v="4"/>
    <n v="10"/>
    <n v="40"/>
    <m/>
    <m/>
    <m/>
    <m/>
    <m/>
    <m/>
    <m/>
    <m/>
    <n v="262"/>
    <n v="262"/>
  </r>
  <r>
    <n v="263"/>
    <m/>
    <s v="Captain America - Stars &amp; Stripes - OP - U"/>
    <s v="Captain America - Stars &amp; Stripes - OP - U"/>
    <s v="OP"/>
    <x v="1"/>
    <x v="0"/>
    <m/>
    <m/>
    <s v="Captain America"/>
    <s v="Captain America"/>
    <m/>
    <s v="Stars &amp; Stripes"/>
    <m/>
    <m/>
    <m/>
    <s v="Captain America"/>
    <s v="Stars &amp; Stripes"/>
    <m/>
    <s v="U"/>
    <n v="2"/>
    <n v="10"/>
    <n v="20"/>
    <m/>
    <m/>
    <m/>
    <m/>
    <m/>
    <m/>
    <m/>
    <m/>
    <n v="263"/>
    <n v="263"/>
  </r>
  <r>
    <n v="264"/>
    <m/>
    <s v="Captain America - Super Soldier - OP -  - U"/>
    <s v="Captain America - Super Soldier - OP - OPD - U"/>
    <s v="OP"/>
    <x v="1"/>
    <x v="0"/>
    <m/>
    <m/>
    <s v="Captain America"/>
    <s v="Captain America"/>
    <m/>
    <s v="Super Soldier"/>
    <m/>
    <s v="OPD"/>
    <m/>
    <s v="Captain America"/>
    <s v="Super Soldier (OPD)"/>
    <m/>
    <s v="U"/>
    <n v="2"/>
    <n v="10"/>
    <n v="20"/>
    <m/>
    <m/>
    <m/>
    <m/>
    <m/>
    <m/>
    <m/>
    <m/>
    <n v="264"/>
    <n v="264"/>
  </r>
  <r>
    <n v="265"/>
    <m/>
    <s v="Captain Atom - 4-Grid Character Card - JLA - R"/>
    <s v="Captain Atom JLA HERO - R"/>
    <s v="JLA"/>
    <x v="0"/>
    <x v="0"/>
    <m/>
    <m/>
    <s v="Captain Atom"/>
    <s v="Captain Atom"/>
    <m/>
    <s v="4-Grid Character Card"/>
    <m/>
    <m/>
    <m/>
    <s v="Captain Atom"/>
    <s v="4-Grid Character Card"/>
    <s v="H"/>
    <s v="R"/>
    <n v="6"/>
    <n v="15"/>
    <n v="90"/>
    <n v="7"/>
    <n v="6"/>
    <n v="4"/>
    <n v="3"/>
    <n v="20"/>
    <n v="20"/>
    <n v="5"/>
    <s v="F Teamworks from Reserve"/>
    <n v="265"/>
    <n v="265"/>
  </r>
  <r>
    <n v="266"/>
    <m/>
    <s v="Captain Atom - Anti-Gravity Field - JLA - OPD - VR"/>
    <s v="Captain Atom - Anti-Gravity Field - JLA - OPD - VR"/>
    <s v="JLA"/>
    <x v="1"/>
    <x v="0"/>
    <m/>
    <m/>
    <s v="Captain Atom"/>
    <s v="Captain Atom"/>
    <m/>
    <s v="Anti-Gravity Field"/>
    <m/>
    <s v="OPD"/>
    <m/>
    <s v="Captain Atom"/>
    <s v="Anti-Gravity Field (OPD)"/>
    <m/>
    <s v="VR"/>
    <n v="6"/>
    <n v="20"/>
    <n v="120"/>
    <m/>
    <m/>
    <m/>
    <m/>
    <m/>
    <m/>
    <m/>
    <m/>
    <n v="266"/>
    <n v="266"/>
  </r>
  <r>
    <n v="267"/>
    <m/>
    <s v="Captain Atom - Atomic Bolt  - JLA -  - VR"/>
    <s v="Captain Atom - Atomic Bolt  - JLA - OPD - VR"/>
    <s v="JLA"/>
    <x v="1"/>
    <x v="0"/>
    <m/>
    <m/>
    <s v="Captain Atom"/>
    <s v="Captain Atom"/>
    <m/>
    <s v="Atomic Bolt "/>
    <m/>
    <s v="OPD"/>
    <m/>
    <s v="Captain Atom"/>
    <s v="Atomic Bolt (OPD) "/>
    <m/>
    <s v="VR"/>
    <n v="6"/>
    <n v="20"/>
    <n v="120"/>
    <m/>
    <m/>
    <m/>
    <m/>
    <m/>
    <m/>
    <m/>
    <m/>
    <n v="267"/>
    <n v="267"/>
  </r>
  <r>
    <n v="268"/>
    <m/>
    <s v="Captain Atom - Atomic Punch - JLA - C"/>
    <s v="Captain Atom - Atomic Punch - JLA - C"/>
    <s v="JLA"/>
    <x v="1"/>
    <x v="0"/>
    <m/>
    <m/>
    <s v="Captain Atom"/>
    <s v="Captain Atom"/>
    <m/>
    <s v="Atomic Punch"/>
    <m/>
    <m/>
    <m/>
    <s v="Captain Atom"/>
    <s v="Atomic Punch"/>
    <m/>
    <s v="C"/>
    <n v="6"/>
    <n v="5"/>
    <n v="30"/>
    <m/>
    <m/>
    <m/>
    <m/>
    <m/>
    <m/>
    <m/>
    <m/>
    <n v="268"/>
    <n v="268"/>
  </r>
  <r>
    <n v="269"/>
    <m/>
    <s v="Captain Atom - Quantum Jump - JLA -  - VR"/>
    <s v="Captain Atom - Quantum Jump - JLA - OPD - VR"/>
    <s v="JLA"/>
    <x v="1"/>
    <x v="0"/>
    <m/>
    <m/>
    <s v="Captain Atom"/>
    <s v="Captain Atom"/>
    <m/>
    <s v="Quantum Jump"/>
    <m/>
    <s v="OPD"/>
    <m/>
    <s v="Captain Atom"/>
    <s v="Quantum Jump (OPD)"/>
    <m/>
    <s v="VR"/>
    <n v="6"/>
    <n v="20"/>
    <n v="120"/>
    <m/>
    <m/>
    <m/>
    <m/>
    <m/>
    <m/>
    <m/>
    <m/>
    <n v="269"/>
    <n v="269"/>
  </r>
  <r>
    <n v="270"/>
    <m/>
    <s v="Captain Atom - Skin Alloy - JLA - U"/>
    <s v="Captain Atom - Skin Alloy - JLA - U"/>
    <s v="JLA"/>
    <x v="1"/>
    <x v="0"/>
    <m/>
    <m/>
    <s v="Captain Atom"/>
    <s v="Captain Atom"/>
    <m/>
    <s v="Skin Alloy"/>
    <m/>
    <m/>
    <m/>
    <s v="Captain Atom"/>
    <s v="Skin Alloy"/>
    <m/>
    <s v="U"/>
    <n v="6"/>
    <n v="10"/>
    <n v="60"/>
    <m/>
    <m/>
    <m/>
    <m/>
    <m/>
    <m/>
    <m/>
    <m/>
    <n v="270"/>
    <n v="270"/>
  </r>
  <r>
    <n v="271"/>
    <m/>
    <s v="Captain Britain - 4-Grid Character Card - XM - U"/>
    <s v="Captain Britain XM HERO - U"/>
    <s v="XM"/>
    <x v="0"/>
    <x v="0"/>
    <m/>
    <m/>
    <s v="Captain Britain"/>
    <s v="Captain Britain"/>
    <m/>
    <s v="4-Grid Character Card"/>
    <m/>
    <m/>
    <m/>
    <s v="Captain Britain"/>
    <s v="4-Grid Character Card"/>
    <m/>
    <s v="U"/>
    <n v="5"/>
    <n v="10"/>
    <n v="50"/>
    <n v="4"/>
    <n v="4"/>
    <n v="7"/>
    <n v="6"/>
    <n v="21"/>
    <n v="21"/>
    <n v="5.25"/>
    <m/>
    <n v="271"/>
    <n v="271"/>
  </r>
  <r>
    <n v="272"/>
    <m/>
    <s v="Captain Britain - Battleworthy - XM - U"/>
    <s v="Captain Britain - Battleworthy - XM - U"/>
    <s v="XM"/>
    <x v="1"/>
    <x v="0"/>
    <m/>
    <m/>
    <s v="Captain Britain"/>
    <s v="Captain Britain"/>
    <m/>
    <s v="Battleworthy"/>
    <m/>
    <m/>
    <m/>
    <s v="Captain Britain"/>
    <s v="Battleworthy"/>
    <m/>
    <s v="U"/>
    <n v="5"/>
    <n v="10"/>
    <n v="50"/>
    <m/>
    <m/>
    <m/>
    <m/>
    <m/>
    <m/>
    <m/>
    <m/>
    <n v="272"/>
    <n v="272"/>
  </r>
  <r>
    <n v="273"/>
    <m/>
    <s v="Captain Britain - Physics Genius - XM - C"/>
    <s v="Captain Britain - Physics Genius - XM - C"/>
    <s v="XM"/>
    <x v="1"/>
    <x v="0"/>
    <m/>
    <m/>
    <s v="Captain Britain"/>
    <s v="Captain Britain"/>
    <m/>
    <s v="Physics Genius"/>
    <m/>
    <m/>
    <m/>
    <s v="Captain Britain"/>
    <s v="Physics Genius"/>
    <m/>
    <s v="C"/>
    <n v="5"/>
    <n v="5"/>
    <n v="25"/>
    <m/>
    <m/>
    <m/>
    <m/>
    <m/>
    <m/>
    <m/>
    <m/>
    <n v="273"/>
    <n v="273"/>
  </r>
  <r>
    <n v="274"/>
    <m/>
    <s v="Captain Britain - Prodigious Strength - XM - U"/>
    <s v="Captain Britain - Prodigious Strength - XM - U"/>
    <s v="XM"/>
    <x v="1"/>
    <x v="0"/>
    <m/>
    <m/>
    <s v="Captain Britain"/>
    <s v="Captain Britain"/>
    <m/>
    <s v="Prodigious Strength"/>
    <m/>
    <m/>
    <m/>
    <s v="Captain Britain"/>
    <s v="Prodigious Strength"/>
    <m/>
    <s v="U"/>
    <n v="5"/>
    <n v="10"/>
    <n v="50"/>
    <m/>
    <m/>
    <m/>
    <m/>
    <m/>
    <m/>
    <m/>
    <m/>
    <n v="274"/>
    <n v="274"/>
  </r>
  <r>
    <n v="275"/>
    <m/>
    <s v="Captain Britain - Super Endurance - XM - OPD - R"/>
    <s v="Captain Britain - Super Endurance - XM - OPD - R"/>
    <s v="XM"/>
    <x v="1"/>
    <x v="0"/>
    <m/>
    <m/>
    <s v="Captain Britain"/>
    <s v="Captain Britain"/>
    <m/>
    <s v="Super Endurance"/>
    <m/>
    <s v="OPD"/>
    <m/>
    <s v="Captain Britain"/>
    <s v="Super Endurance (OPD)"/>
    <m/>
    <s v="R"/>
    <n v="5"/>
    <n v="15"/>
    <n v="75"/>
    <m/>
    <m/>
    <m/>
    <m/>
    <m/>
    <m/>
    <m/>
    <m/>
    <n v="275"/>
    <n v="275"/>
  </r>
  <r>
    <n v="276"/>
    <m/>
    <s v="Captain Britain - Supersonic - XM -  - R"/>
    <s v="Captain Britain - Supersonic - XM - OPD - R"/>
    <s v="XM"/>
    <x v="1"/>
    <x v="0"/>
    <m/>
    <m/>
    <s v="Captain Britain"/>
    <s v="Captain Britain"/>
    <m/>
    <s v="Supersonic"/>
    <m/>
    <s v="OPD"/>
    <m/>
    <s v="Captain Britain"/>
    <s v="Supersonic (OPD)"/>
    <m/>
    <s v="R"/>
    <n v="5"/>
    <n v="15"/>
    <n v="75"/>
    <m/>
    <m/>
    <m/>
    <m/>
    <m/>
    <m/>
    <m/>
    <m/>
    <n v="276"/>
    <n v="276"/>
  </r>
  <r>
    <n v="277"/>
    <m/>
    <s v="Captain Marvel - 4-Grid Character Card - JLA - U"/>
    <s v="Captain Marvel JLA HERO - U"/>
    <s v="JLA"/>
    <x v="0"/>
    <x v="0"/>
    <m/>
    <m/>
    <s v="Captain Marvel"/>
    <s v="Captain Marvel"/>
    <m/>
    <s v="4-Grid Character Card"/>
    <m/>
    <m/>
    <m/>
    <s v="Captain Marvel"/>
    <s v="4-Grid Character Card"/>
    <s v="H"/>
    <s v="U"/>
    <n v="6"/>
    <n v="10"/>
    <n v="60"/>
    <n v="5"/>
    <n v="4"/>
    <n v="7"/>
    <n v="2"/>
    <n v="18"/>
    <n v="18"/>
    <n v="4.5"/>
    <s v="&quot;Speed of Mercury&quot; from Reserv"/>
    <n v="277"/>
    <n v="277"/>
  </r>
  <r>
    <n v="278"/>
    <m/>
    <s v="Captain Marvel - Marvel Family, The - JLA - R"/>
    <s v="Captain Marvel - Marvel Family, The - JLA - R"/>
    <s v="JLA"/>
    <x v="1"/>
    <x v="0"/>
    <m/>
    <m/>
    <s v="Captain Marvel"/>
    <s v="Captain Marvel"/>
    <m/>
    <s v="Marvel Family, The"/>
    <m/>
    <m/>
    <m/>
    <s v="Captain Marvel"/>
    <s v="Marvel Family, The"/>
    <m/>
    <s v="R"/>
    <n v="6"/>
    <n v="15"/>
    <n v="90"/>
    <m/>
    <m/>
    <m/>
    <m/>
    <m/>
    <m/>
    <m/>
    <m/>
    <n v="278"/>
    <n v="278"/>
  </r>
  <r>
    <n v="279"/>
    <m/>
    <s v="Captain Marvel - Power of Zeus - JLA - U"/>
    <s v="Captain Marvel - Power of Zeus - JLA - U"/>
    <s v="JLA"/>
    <x v="1"/>
    <x v="0"/>
    <m/>
    <m/>
    <s v="Captain Marvel"/>
    <s v="Captain Marvel"/>
    <m/>
    <s v="Power of Zeus"/>
    <m/>
    <m/>
    <m/>
    <s v="Captain Marvel"/>
    <s v="Power of Zeus"/>
    <m/>
    <s v="U"/>
    <n v="6"/>
    <n v="10"/>
    <n v="60"/>
    <m/>
    <m/>
    <m/>
    <m/>
    <m/>
    <m/>
    <m/>
    <m/>
    <n v="279"/>
    <n v="279"/>
  </r>
  <r>
    <n v="280"/>
    <m/>
    <s v="Captain Marvel - Speed of Mercury - JLA - OPD - VR"/>
    <s v="Captain Marvel - Speed of Mercury - JLA - OPD - VR"/>
    <s v="JLA"/>
    <x v="1"/>
    <x v="0"/>
    <m/>
    <m/>
    <s v="Captain Marvel"/>
    <s v="Captain Marvel"/>
    <m/>
    <s v="Speed of Mercury"/>
    <m/>
    <s v="OPD"/>
    <m/>
    <s v="Captain Marvel"/>
    <s v="Speed of Mercury (OPD)"/>
    <m/>
    <s v="VR"/>
    <n v="6"/>
    <n v="20"/>
    <n v="120"/>
    <m/>
    <m/>
    <m/>
    <m/>
    <m/>
    <m/>
    <m/>
    <m/>
    <n v="280"/>
    <n v="280"/>
  </r>
  <r>
    <n v="281"/>
    <m/>
    <s v="Captain Marvel - Stamina of Atlas - JLA -  - VR"/>
    <s v="Captain Marvel - Stamina of Atlas - JLA - OPD - VR"/>
    <s v="JLA"/>
    <x v="1"/>
    <x v="0"/>
    <m/>
    <m/>
    <s v="Captain Marvel"/>
    <s v="Captain Marvel"/>
    <m/>
    <s v="Stamina of Atlas"/>
    <m/>
    <s v="OPD"/>
    <m/>
    <s v="Captain Marvel"/>
    <s v="Stamina of Atlas (OPD)"/>
    <m/>
    <s v="VR"/>
    <n v="6"/>
    <n v="20"/>
    <n v="120"/>
    <m/>
    <m/>
    <m/>
    <m/>
    <m/>
    <m/>
    <m/>
    <m/>
    <n v="281"/>
    <n v="281"/>
  </r>
  <r>
    <n v="282"/>
    <m/>
    <s v="Captain Marvel - Strength of Hercules - JLA - U"/>
    <s v="Captain Marvel - Strength of Hercules - JLA - U"/>
    <s v="JLA"/>
    <x v="1"/>
    <x v="0"/>
    <m/>
    <m/>
    <s v="Captain Marvel"/>
    <s v="Captain Marvel"/>
    <m/>
    <s v="Strength of Hercules"/>
    <m/>
    <m/>
    <m/>
    <s v="Captain Marvel"/>
    <s v="Strength of Hercules"/>
    <m/>
    <s v="U"/>
    <n v="6"/>
    <n v="10"/>
    <n v="60"/>
    <m/>
    <m/>
    <m/>
    <m/>
    <m/>
    <m/>
    <m/>
    <m/>
    <n v="282"/>
    <n v="282"/>
  </r>
  <r>
    <n v="283"/>
    <m/>
    <s v="Captain Mar-vell - 4-Grid Character Card - CL - U"/>
    <s v="Captain Mar-vell CL HERO - U"/>
    <s v="CL"/>
    <x v="0"/>
    <x v="0"/>
    <m/>
    <m/>
    <s v="Captain Mar-vell"/>
    <s v="Captain Mar-vell"/>
    <m/>
    <s v="4-Grid Character Card"/>
    <m/>
    <m/>
    <m/>
    <s v="Captain Mar-vell"/>
    <s v="4-Grid Character Card"/>
    <m/>
    <s v="U"/>
    <n v="13"/>
    <n v="10"/>
    <n v="130"/>
    <n v="6"/>
    <n v="6"/>
    <n v="6"/>
    <n v="4"/>
    <n v="22"/>
    <n v="22"/>
    <n v="5.5"/>
    <s v="Energy Rating is 8 for defense"/>
    <n v="283"/>
    <n v="283"/>
  </r>
  <r>
    <n v="284"/>
    <m/>
    <s v="Captain Mar-vell - Cosmic Awareness - CL - C"/>
    <s v="Captain Mar-vell - Cosmic Awareness - CL - C"/>
    <s v="CL"/>
    <x v="1"/>
    <x v="0"/>
    <m/>
    <m/>
    <s v="Captain Mar-vell"/>
    <s v="Captain Mar-vell"/>
    <m/>
    <s v="Cosmic Awareness"/>
    <m/>
    <m/>
    <m/>
    <s v="Captain Mar-vell"/>
    <s v="Cosmic Awareness"/>
    <m/>
    <s v="C"/>
    <n v="13"/>
    <n v="5"/>
    <n v="65"/>
    <m/>
    <m/>
    <m/>
    <m/>
    <m/>
    <m/>
    <m/>
    <m/>
    <n v="284"/>
    <n v="284"/>
  </r>
  <r>
    <n v="285"/>
    <m/>
    <s v="Captain Mar-vell - Kree Stratagem - CL - C"/>
    <s v="Captain Mar-vell - Kree Stratagem - CL - C"/>
    <s v="CL"/>
    <x v="1"/>
    <x v="0"/>
    <m/>
    <m/>
    <s v="Captain Mar-vell"/>
    <s v="Captain Mar-vell"/>
    <m/>
    <s v="Kree Stratagem"/>
    <m/>
    <m/>
    <m/>
    <s v="Captain Mar-vell"/>
    <s v="Kree Stratagem"/>
    <m/>
    <s v="C"/>
    <n v="13"/>
    <n v="5"/>
    <n v="65"/>
    <m/>
    <m/>
    <m/>
    <m/>
    <m/>
    <m/>
    <m/>
    <m/>
    <n v="285"/>
    <n v="285"/>
  </r>
  <r>
    <n v="286"/>
    <m/>
    <s v="Captain Mar-vell - Nega-Bands - CL - U"/>
    <s v="Captain Mar-vell - Nega-Bands - CL - U"/>
    <s v="CL"/>
    <x v="1"/>
    <x v="0"/>
    <m/>
    <m/>
    <s v="Captain Mar-vell"/>
    <s v="Captain Mar-vell"/>
    <m/>
    <s v="Nega-Bands"/>
    <m/>
    <m/>
    <m/>
    <s v="Captain Mar-vell"/>
    <s v="Nega-Bands"/>
    <m/>
    <s v="U"/>
    <n v="13"/>
    <n v="10"/>
    <n v="130"/>
    <m/>
    <m/>
    <m/>
    <m/>
    <m/>
    <m/>
    <m/>
    <m/>
    <n v="286"/>
    <n v="286"/>
  </r>
  <r>
    <n v="287"/>
    <m/>
    <s v="Captain Mar-vell - Protector of the Universe - CL - C"/>
    <s v="Captain Mar-vell - Protector of the Universe - CL - C"/>
    <s v="CL"/>
    <x v="1"/>
    <x v="0"/>
    <m/>
    <m/>
    <s v="Captain Mar-vell"/>
    <s v="Captain Mar-vell"/>
    <m/>
    <s v="Protector of the Universe"/>
    <m/>
    <m/>
    <m/>
    <s v="Captain Mar-vell"/>
    <s v="Protector of the Universe"/>
    <m/>
    <s v="C"/>
    <n v="13"/>
    <n v="5"/>
    <n v="65"/>
    <m/>
    <m/>
    <m/>
    <m/>
    <m/>
    <m/>
    <m/>
    <m/>
    <n v="287"/>
    <n v="287"/>
  </r>
  <r>
    <n v="288"/>
    <m/>
    <s v="Captain Mar-vell - Rick Jones - CL - OPD - R"/>
    <s v="Captain Mar-vell - Rick Jones - CL - OPD - R"/>
    <s v="CL"/>
    <x v="1"/>
    <x v="0"/>
    <m/>
    <m/>
    <s v="Captain Mar-vell"/>
    <s v="Captain Mar-vell"/>
    <m/>
    <s v="Rick Jones"/>
    <m/>
    <s v="OPD"/>
    <m/>
    <s v="Captain Mar-vell"/>
    <s v="Rick Jones (OPD)"/>
    <m/>
    <s v="R"/>
    <n v="13"/>
    <n v="15"/>
    <n v="195"/>
    <m/>
    <m/>
    <m/>
    <m/>
    <m/>
    <m/>
    <m/>
    <m/>
    <n v="288"/>
    <n v="288"/>
  </r>
  <r>
    <n v="289"/>
    <m/>
    <s v="Captain Mar-vell - Universal Alignment - CL -  - R"/>
    <s v="Captain Mar-vell - Universal Alignment - CL - OPD - R"/>
    <s v="CL"/>
    <x v="1"/>
    <x v="0"/>
    <m/>
    <m/>
    <s v="Captain Mar-vell"/>
    <s v="Captain Mar-vell"/>
    <m/>
    <s v="Universal Alignment"/>
    <m/>
    <s v="OPD"/>
    <m/>
    <s v="Captain Mar-vell"/>
    <s v="Universal Alignment (OPD)"/>
    <m/>
    <s v="R"/>
    <n v="13"/>
    <n v="15"/>
    <n v="195"/>
    <m/>
    <m/>
    <m/>
    <m/>
    <m/>
    <m/>
    <m/>
    <m/>
    <n v="289"/>
    <n v="289"/>
  </r>
  <r>
    <n v="290"/>
    <m/>
    <s v="Carnage - 3-Grid Character Card - OP - C"/>
    <s v="Carnage OP HERO - C"/>
    <s v="OP"/>
    <x v="0"/>
    <x v="0"/>
    <m/>
    <m/>
    <s v="Carnage"/>
    <s v="Carnage"/>
    <m/>
    <s v="3-Grid Character Card"/>
    <m/>
    <m/>
    <m/>
    <s v="Carnage"/>
    <s v="3-Grid Character Card"/>
    <m/>
    <s v="C"/>
    <n v="2"/>
    <n v="5"/>
    <n v="10"/>
    <n v="3"/>
    <n v="7"/>
    <n v="5"/>
    <m/>
    <n v="15"/>
    <n v="15"/>
    <n v="5"/>
    <m/>
    <n v="290"/>
    <n v="290"/>
  </r>
  <r>
    <n v="291"/>
    <m/>
    <s v="Carnage - 4-Grid Character Card - IQ - R"/>
    <s v="Carnage IQ HERO - R"/>
    <s v="IQ"/>
    <x v="0"/>
    <x v="0"/>
    <m/>
    <m/>
    <s v="Carnage"/>
    <s v="Carnage"/>
    <m/>
    <s v="4-Grid Character Card"/>
    <m/>
    <m/>
    <m/>
    <s v="Carnage"/>
    <s v="4-Grid Character Card"/>
    <m/>
    <s v="R"/>
    <n v="12"/>
    <n v="15"/>
    <n v="180"/>
    <n v="5"/>
    <n v="7"/>
    <n v="4"/>
    <n v="2"/>
    <n v="18"/>
    <n v="18"/>
    <n v="4.5"/>
    <s v="Team +5 to Venture when KO'd"/>
    <n v="291"/>
    <n v="291"/>
  </r>
  <r>
    <n v="292"/>
    <m/>
    <s v="Carnage - Alien Healing - PS - R"/>
    <s v="Carnage - Alien Healing - PS - R"/>
    <s v="PS"/>
    <x v="1"/>
    <x v="0"/>
    <m/>
    <m/>
    <s v="Carnage"/>
    <s v="Carnage"/>
    <m/>
    <s v="Alien Healing"/>
    <m/>
    <m/>
    <m/>
    <s v="Carnage"/>
    <s v="Alien Healing"/>
    <m/>
    <s v="R"/>
    <n v="7"/>
    <n v="15"/>
    <n v="105"/>
    <m/>
    <m/>
    <m/>
    <m/>
    <m/>
    <m/>
    <m/>
    <m/>
    <n v="292"/>
    <n v="292"/>
  </r>
  <r>
    <n v="293"/>
    <m/>
    <s v="Carnage - Anarchy - IQ -  - VR"/>
    <s v="Carnage - Anarchy - IQ - OPD - VR"/>
    <s v="IQ"/>
    <x v="1"/>
    <x v="0"/>
    <m/>
    <m/>
    <s v="Carnage"/>
    <s v="Carnage"/>
    <m/>
    <s v="Anarchy"/>
    <m/>
    <s v="OPD"/>
    <m/>
    <s v="Carnage"/>
    <s v="Anarchy (OPD)"/>
    <m/>
    <s v="VR"/>
    <n v="12"/>
    <n v="20"/>
    <n v="240"/>
    <m/>
    <m/>
    <m/>
    <m/>
    <m/>
    <m/>
    <m/>
    <m/>
    <n v="293"/>
    <n v="293"/>
  </r>
  <r>
    <n v="294"/>
    <m/>
    <s v="Carnage - Blade Hand - OP - C"/>
    <s v="Carnage - Blade Hand - OP - C"/>
    <s v="OP"/>
    <x v="1"/>
    <x v="0"/>
    <m/>
    <m/>
    <s v="Carnage"/>
    <s v="Carnage"/>
    <m/>
    <s v="Blade Hand"/>
    <m/>
    <m/>
    <m/>
    <s v="Carnage"/>
    <s v="Blade Hand"/>
    <m/>
    <s v="C"/>
    <n v="2"/>
    <n v="5"/>
    <n v="10"/>
    <m/>
    <m/>
    <m/>
    <m/>
    <m/>
    <m/>
    <m/>
    <m/>
    <n v="294"/>
    <n v="294"/>
  </r>
  <r>
    <n v="295"/>
    <m/>
    <s v="Carnage - Climb - OP - C"/>
    <s v="Carnage - Climb - OP - C"/>
    <s v="OP"/>
    <x v="1"/>
    <x v="0"/>
    <m/>
    <m/>
    <s v="Carnage"/>
    <s v="Carnage"/>
    <m/>
    <s v="Climb"/>
    <m/>
    <m/>
    <m/>
    <s v="Carnage"/>
    <s v="Climb"/>
    <m/>
    <s v="C"/>
    <n v="2"/>
    <n v="5"/>
    <n v="10"/>
    <m/>
    <m/>
    <m/>
    <m/>
    <m/>
    <m/>
    <m/>
    <m/>
    <n v="295"/>
    <n v="295"/>
  </r>
  <r>
    <n v="296"/>
    <m/>
    <s v="Carnage - Combat Chaos - HF - X"/>
    <s v="Carnage - Combat Chaos - HF - X"/>
    <s v="HF"/>
    <x v="1"/>
    <x v="0"/>
    <m/>
    <m/>
    <s v="Carnage"/>
    <s v="Carnage"/>
    <m/>
    <s v="Combat Chaos"/>
    <m/>
    <m/>
    <m/>
    <s v="Carnage"/>
    <s v="Combat Chaos"/>
    <m/>
    <s v="X"/>
    <n v="15"/>
    <n v="25"/>
    <n v="375"/>
    <m/>
    <m/>
    <m/>
    <m/>
    <m/>
    <m/>
    <m/>
    <m/>
    <n v="296"/>
    <n v="296"/>
  </r>
  <r>
    <n v="297"/>
    <m/>
    <s v="Carnage - Destructive Mind - IQ - U"/>
    <s v="Carnage - Destructive Mind - IQ - U"/>
    <s v="IQ"/>
    <x v="1"/>
    <x v="0"/>
    <m/>
    <m/>
    <s v="Carnage"/>
    <s v="Carnage"/>
    <m/>
    <s v="Destructive Mind"/>
    <m/>
    <m/>
    <m/>
    <s v="Carnage"/>
    <s v="Destructive Mind"/>
    <m/>
    <s v="U"/>
    <n v="12"/>
    <n v="10"/>
    <n v="120"/>
    <m/>
    <m/>
    <m/>
    <m/>
    <m/>
    <m/>
    <m/>
    <m/>
    <n v="297"/>
    <n v="297"/>
  </r>
  <r>
    <n v="298"/>
    <m/>
    <s v="Carnage - Insane Rage - OP - C"/>
    <s v="Carnage - Insane Rage - OP - C"/>
    <s v="OP"/>
    <x v="1"/>
    <x v="0"/>
    <m/>
    <m/>
    <s v="Carnage"/>
    <s v="Carnage"/>
    <m/>
    <s v="Insane Rage"/>
    <m/>
    <m/>
    <m/>
    <s v="Carnage"/>
    <s v="Insane Rage"/>
    <m/>
    <s v="C"/>
    <n v="2"/>
    <n v="5"/>
    <n v="10"/>
    <m/>
    <m/>
    <m/>
    <m/>
    <m/>
    <m/>
    <m/>
    <m/>
    <n v="298"/>
    <n v="298"/>
  </r>
  <r>
    <n v="299"/>
    <m/>
    <s v="Carnage - Ruthless - OP - OPD - R"/>
    <s v="Carnage - Ruthless - OP - OPD - R"/>
    <s v="OP"/>
    <x v="1"/>
    <x v="0"/>
    <m/>
    <m/>
    <s v="Carnage"/>
    <s v="Carnage"/>
    <m/>
    <s v="Ruthless"/>
    <m/>
    <s v="OPD"/>
    <m/>
    <s v="Carnage"/>
    <s v="Ruthless (OPD)"/>
    <m/>
    <s v="R"/>
    <n v="2"/>
    <n v="15"/>
    <n v="30"/>
    <m/>
    <m/>
    <m/>
    <m/>
    <m/>
    <m/>
    <m/>
    <m/>
    <n v="299"/>
    <n v="299"/>
  </r>
  <r>
    <n v="300"/>
    <m/>
    <s v="Carnage - Symbiotic Web - OP -  - R"/>
    <s v="Carnage - Symbiotic Web - OP - OPD - R"/>
    <s v="OP"/>
    <x v="1"/>
    <x v="0"/>
    <m/>
    <m/>
    <s v="Carnage"/>
    <s v="Carnage"/>
    <m/>
    <s v="Symbiotic Web"/>
    <m/>
    <s v="OPD"/>
    <m/>
    <s v="Carnage"/>
    <s v="Symbiotic Web (OPD)"/>
    <m/>
    <s v="R"/>
    <n v="2"/>
    <n v="15"/>
    <n v="30"/>
    <m/>
    <m/>
    <m/>
    <m/>
    <m/>
    <m/>
    <m/>
    <m/>
    <n v="300"/>
    <n v="300"/>
  </r>
  <r>
    <n v="301"/>
    <m/>
    <s v="Catwoman - 4-Grid Character Card - DC - R"/>
    <s v="Catwoman DC HERO - R"/>
    <s v="DC"/>
    <x v="0"/>
    <x v="0"/>
    <m/>
    <m/>
    <s v="Catwoman"/>
    <s v="Catwoman"/>
    <m/>
    <s v="4-Grid Character Card"/>
    <m/>
    <m/>
    <m/>
    <s v="Catwoman"/>
    <s v="4-Grid Character Card"/>
    <s v="V"/>
    <s v="R"/>
    <n v="3"/>
    <n v="15"/>
    <n v="45"/>
    <n v="3"/>
    <n v="6"/>
    <n v="2"/>
    <n v="6"/>
    <n v="17"/>
    <n v="17"/>
    <n v="4.25"/>
    <m/>
    <n v="301"/>
    <n v="301"/>
  </r>
  <r>
    <n v="302"/>
    <m/>
    <s v="Catwoman - Cat-Like Reflexes - DC - U"/>
    <s v="Catwoman - Cat-Like Reflexes - DC - U"/>
    <s v="DC"/>
    <x v="1"/>
    <x v="0"/>
    <m/>
    <m/>
    <s v="Catwoman"/>
    <s v="Catwoman"/>
    <m/>
    <s v="Cat-Like Reflexes"/>
    <m/>
    <m/>
    <m/>
    <s v="Catwoman"/>
    <s v="Cat-Like Reflexes"/>
    <m/>
    <s v="U"/>
    <n v="3"/>
    <n v="10"/>
    <n v="30"/>
    <m/>
    <m/>
    <m/>
    <m/>
    <m/>
    <m/>
    <m/>
    <m/>
    <n v="302"/>
    <n v="302"/>
  </r>
  <r>
    <n v="303"/>
    <m/>
    <s v="Catwoman - Cunning Thief - DC -  - VR"/>
    <s v="Catwoman - Cunning Thief - DC - OPD - VR"/>
    <s v="DC"/>
    <x v="1"/>
    <x v="0"/>
    <m/>
    <m/>
    <s v="Catwoman"/>
    <s v="Catwoman"/>
    <m/>
    <s v="Cunning Thief"/>
    <m/>
    <s v="OPD"/>
    <m/>
    <s v="Catwoman"/>
    <s v="Cunning Thief (OPD)"/>
    <m/>
    <s v="VR"/>
    <n v="3"/>
    <n v="20"/>
    <n v="60"/>
    <m/>
    <m/>
    <m/>
    <m/>
    <m/>
    <m/>
    <m/>
    <m/>
    <n v="303"/>
    <n v="303"/>
  </r>
  <r>
    <n v="304"/>
    <m/>
    <s v="Catwoman - Nine Lives - DC - U"/>
    <s v="Catwoman - Nine Lives - DC - U"/>
    <s v="DC"/>
    <x v="1"/>
    <x v="0"/>
    <m/>
    <m/>
    <s v="Catwoman"/>
    <s v="Catwoman"/>
    <m/>
    <s v="Nine Lives"/>
    <m/>
    <m/>
    <m/>
    <s v="Catwoman"/>
    <s v="Nine Lives"/>
    <m/>
    <s v="U"/>
    <n v="3"/>
    <n v="10"/>
    <n v="30"/>
    <m/>
    <m/>
    <m/>
    <m/>
    <m/>
    <m/>
    <m/>
    <m/>
    <n v="304"/>
    <n v="304"/>
  </r>
  <r>
    <n v="305"/>
    <m/>
    <s v="Catwoman - Prowling by Night - JLA - R"/>
    <s v="Catwoman - Prowling by Night - JLA - R"/>
    <s v="JLA"/>
    <x v="1"/>
    <x v="0"/>
    <m/>
    <m/>
    <s v="Catwoman"/>
    <s v="Catwoman"/>
    <m/>
    <s v="Prowling by Night"/>
    <m/>
    <m/>
    <m/>
    <s v="Catwoman"/>
    <s v="Prowling by Night"/>
    <m/>
    <s v="R"/>
    <n v="6"/>
    <n v="15"/>
    <n v="90"/>
    <m/>
    <m/>
    <m/>
    <m/>
    <m/>
    <m/>
    <m/>
    <m/>
    <n v="305"/>
    <n v="305"/>
  </r>
  <r>
    <n v="306"/>
    <m/>
    <s v="Catwoman - Razor-Sharp Claws - DC - R"/>
    <s v="Catwoman - Razor-Sharp Claws - DC - R"/>
    <s v="DC"/>
    <x v="1"/>
    <x v="0"/>
    <m/>
    <m/>
    <s v="Catwoman"/>
    <s v="Catwoman"/>
    <m/>
    <s v="Razor-Sharp Claws"/>
    <m/>
    <m/>
    <m/>
    <s v="Catwoman"/>
    <s v="Razor-Sharp Claws"/>
    <m/>
    <s v="R"/>
    <n v="3"/>
    <n v="15"/>
    <n v="45"/>
    <m/>
    <m/>
    <m/>
    <m/>
    <m/>
    <m/>
    <m/>
    <m/>
    <n v="306"/>
    <n v="306"/>
  </r>
  <r>
    <n v="307"/>
    <m/>
    <s v="Catwoman - Whip Strike - DC - R"/>
    <s v="Catwoman - Whip Strike - DC - R"/>
    <s v="DC"/>
    <x v="1"/>
    <x v="0"/>
    <m/>
    <m/>
    <s v="Catwoman"/>
    <s v="Catwoman"/>
    <m/>
    <s v="Whip Strike"/>
    <m/>
    <m/>
    <m/>
    <s v="Catwoman"/>
    <s v="Whip Strike"/>
    <m/>
    <s v="R"/>
    <n v="3"/>
    <n v="15"/>
    <n v="45"/>
    <m/>
    <m/>
    <m/>
    <m/>
    <m/>
    <m/>
    <m/>
    <m/>
    <n v="307"/>
    <n v="307"/>
  </r>
  <r>
    <n v="308"/>
    <m/>
    <s v="Catwoman: Whiplash - 4-Grid Character Card - BH - X"/>
    <s v="Catwoman: Whiplash BH HERO - X"/>
    <s v="BH"/>
    <x v="0"/>
    <x v="0"/>
    <m/>
    <m/>
    <s v="Catwoman: Whiplash"/>
    <s v="Catwoman: Whiplash"/>
    <m/>
    <s v="4-Grid Character Card"/>
    <m/>
    <m/>
    <m/>
    <s v="Catwoman: Whiplash"/>
    <s v="4-Grid Character Card"/>
    <s v="V"/>
    <s v="X"/>
    <n v="24"/>
    <n v="25"/>
    <n v="600"/>
    <n v="3"/>
    <n v="7"/>
    <n v="3"/>
    <n v="4"/>
    <n v="17"/>
    <n v="17"/>
    <n v="4.25"/>
    <s v="F Power cards +1 vs. Hero code"/>
    <n v="308"/>
    <n v="308"/>
  </r>
  <r>
    <n v="309"/>
    <m/>
    <s v="Cerebro - 4-Grid Character Card - XM - R"/>
    <s v="Cerebro XM HERO - R"/>
    <s v="XM"/>
    <x v="0"/>
    <x v="0"/>
    <m/>
    <m/>
    <s v="Cerebro"/>
    <s v="Cerebro"/>
    <m/>
    <s v="4-Grid Character Card"/>
    <m/>
    <m/>
    <m/>
    <s v="Cerebro"/>
    <s v="4-Grid Character Card"/>
    <m/>
    <s v="R"/>
    <n v="5"/>
    <n v="15"/>
    <n v="75"/>
    <n v="6"/>
    <n v="3"/>
    <n v="3"/>
    <n v="8"/>
    <n v="20"/>
    <n v="20"/>
    <n v="5"/>
    <m/>
    <n v="309"/>
    <n v="309"/>
  </r>
  <r>
    <n v="310"/>
    <m/>
    <s v="Cerebro - Catalogue - XM - U"/>
    <s v="Cerebro - Catalogue - XM - U"/>
    <s v="XM"/>
    <x v="1"/>
    <x v="0"/>
    <m/>
    <m/>
    <s v="Cerebro"/>
    <s v="Cerebro"/>
    <m/>
    <s v="Catalogue"/>
    <m/>
    <m/>
    <m/>
    <s v="Cerebro"/>
    <s v="Catalogue"/>
    <m/>
    <s v="U"/>
    <n v="5"/>
    <n v="10"/>
    <n v="50"/>
    <m/>
    <m/>
    <m/>
    <m/>
    <m/>
    <m/>
    <m/>
    <m/>
    <n v="310"/>
    <n v="310"/>
  </r>
  <r>
    <n v="311"/>
    <m/>
    <s v="Cerebro - Computer Origin - XM -  - R"/>
    <s v="Cerebro - Computer Origin - XM - OPD - R"/>
    <s v="XM"/>
    <x v="1"/>
    <x v="0"/>
    <m/>
    <m/>
    <s v="Cerebro"/>
    <s v="Cerebro"/>
    <m/>
    <s v="Computer Origin"/>
    <m/>
    <s v="OPD"/>
    <m/>
    <s v="Cerebro"/>
    <s v="Computer Origin (OPD)"/>
    <m/>
    <s v="R"/>
    <n v="5"/>
    <n v="15"/>
    <n v="75"/>
    <m/>
    <m/>
    <m/>
    <m/>
    <m/>
    <m/>
    <m/>
    <m/>
    <n v="311"/>
    <n v="311"/>
  </r>
  <r>
    <n v="312"/>
    <m/>
    <s v="Cerebro - Mutant Seeker - XM - C"/>
    <s v="Cerebro - Mutant Seeker - XM - C"/>
    <s v="XM"/>
    <x v="1"/>
    <x v="0"/>
    <m/>
    <m/>
    <s v="Cerebro"/>
    <s v="Cerebro"/>
    <m/>
    <s v="Mutant Seeker"/>
    <m/>
    <m/>
    <m/>
    <s v="Cerebro"/>
    <s v="Mutant Seeker"/>
    <m/>
    <s v="C"/>
    <n v="5"/>
    <n v="5"/>
    <n v="25"/>
    <m/>
    <m/>
    <m/>
    <m/>
    <m/>
    <m/>
    <m/>
    <m/>
    <n v="312"/>
    <n v="312"/>
  </r>
  <r>
    <n v="313"/>
    <m/>
    <s v="Cerebro - Sentinel Evolution - XM - C"/>
    <s v="Cerebro - Sentinel Evolution - XM - C"/>
    <s v="XM"/>
    <x v="1"/>
    <x v="0"/>
    <m/>
    <m/>
    <s v="Cerebro"/>
    <s v="Cerebro"/>
    <m/>
    <s v="Sentinel Evolution"/>
    <m/>
    <m/>
    <m/>
    <s v="Cerebro"/>
    <s v="Sentinel Evolution"/>
    <m/>
    <s v="C"/>
    <n v="5"/>
    <n v="5"/>
    <n v="25"/>
    <m/>
    <m/>
    <m/>
    <m/>
    <m/>
    <m/>
    <m/>
    <m/>
    <n v="313"/>
    <n v="313"/>
  </r>
  <r>
    <n v="314"/>
    <m/>
    <s v="Cerebro - The Founder - XM - C"/>
    <s v="Cerebro - The Founder - XM - C"/>
    <s v="XM"/>
    <x v="1"/>
    <x v="0"/>
    <m/>
    <m/>
    <s v="Cerebro"/>
    <s v="Cerebro"/>
    <m/>
    <s v="The Founder"/>
    <m/>
    <m/>
    <m/>
    <s v="Cerebro"/>
    <s v="The Founder"/>
    <m/>
    <s v="C"/>
    <n v="5"/>
    <n v="5"/>
    <n v="25"/>
    <m/>
    <m/>
    <m/>
    <m/>
    <m/>
    <m/>
    <m/>
    <m/>
    <n v="314"/>
    <n v="314"/>
  </r>
  <r>
    <n v="315"/>
    <m/>
    <s v="Colossus - 3-Grid Character Card - OP - U"/>
    <s v="Colossus OP HERO - U"/>
    <s v="OP"/>
    <x v="0"/>
    <x v="0"/>
    <m/>
    <m/>
    <s v="Colossus"/>
    <s v="Colossus"/>
    <m/>
    <s v="3-Grid Character Card"/>
    <m/>
    <m/>
    <m/>
    <s v="Colossus"/>
    <s v="3-Grid Character Card"/>
    <m/>
    <s v="U"/>
    <n v="2"/>
    <n v="10"/>
    <n v="20"/>
    <n v="4"/>
    <n v="4"/>
    <n v="7"/>
    <m/>
    <n v="15"/>
    <n v="15"/>
    <n v="5"/>
    <m/>
    <n v="315"/>
    <n v="315"/>
  </r>
  <r>
    <n v="316"/>
    <m/>
    <s v="Colossus - 4-Grid Character Card - IQ - R"/>
    <s v="Colossus IQ HERO - R"/>
    <s v="IQ"/>
    <x v="0"/>
    <x v="0"/>
    <m/>
    <m/>
    <s v="Colossus"/>
    <s v="Colossus"/>
    <m/>
    <s v="4-Grid Character Card"/>
    <m/>
    <m/>
    <m/>
    <s v="Colossus"/>
    <s v="4-Grid Character Card"/>
    <m/>
    <s v="R"/>
    <n v="12"/>
    <n v="15"/>
    <n v="180"/>
    <n v="1"/>
    <n v="5"/>
    <n v="7"/>
    <n v="4"/>
    <n v="17"/>
    <n v="17"/>
    <n v="4.25"/>
    <s v="Not Cum KO'd w/ S Power cards"/>
    <n v="316"/>
    <n v="316"/>
  </r>
  <r>
    <n v="317"/>
    <m/>
    <s v="Colossus - Fastball Special - OP -  - U"/>
    <s v="Colossus - Fastball Special - OP - OPD - U"/>
    <s v="OP"/>
    <x v="1"/>
    <x v="0"/>
    <m/>
    <m/>
    <s v="Colossus"/>
    <s v="Colossus"/>
    <m/>
    <s v="Fastball Special"/>
    <m/>
    <s v="OPD"/>
    <m/>
    <s v="Colossus"/>
    <s v="Fastball Special (OPD)"/>
    <m/>
    <s v="U"/>
    <n v="2"/>
    <n v="10"/>
    <n v="20"/>
    <m/>
    <m/>
    <m/>
    <m/>
    <m/>
    <m/>
    <m/>
    <m/>
    <n v="317"/>
    <n v="317"/>
  </r>
  <r>
    <n v="318"/>
    <m/>
    <s v="Colossus - Haymaker - OP - C"/>
    <s v="Colossus - Haymaker - OP - C"/>
    <s v="OP"/>
    <x v="1"/>
    <x v="0"/>
    <m/>
    <m/>
    <s v="Colossus"/>
    <s v="Colossus"/>
    <m/>
    <s v="Haymaker"/>
    <m/>
    <m/>
    <m/>
    <s v="Colossus"/>
    <s v="Haymaker"/>
    <m/>
    <s v="C"/>
    <n v="2"/>
    <n v="5"/>
    <n v="10"/>
    <m/>
    <m/>
    <m/>
    <m/>
    <m/>
    <m/>
    <m/>
    <m/>
    <n v="318"/>
    <n v="318"/>
  </r>
  <r>
    <n v="319"/>
    <m/>
    <s v="Colossus - Iron Curtain - PS - R"/>
    <s v="Colossus - Iron Curtain - PS - R"/>
    <s v="PS"/>
    <x v="1"/>
    <x v="0"/>
    <m/>
    <m/>
    <s v="Colossus"/>
    <s v="Colossus"/>
    <m/>
    <s v="Iron Curtain"/>
    <m/>
    <m/>
    <m/>
    <s v="Colossus"/>
    <s v="Iron Curtain"/>
    <m/>
    <s v="R"/>
    <n v="7"/>
    <n v="15"/>
    <n v="105"/>
    <m/>
    <m/>
    <m/>
    <m/>
    <m/>
    <m/>
    <m/>
    <m/>
    <n v="319"/>
    <n v="319"/>
  </r>
  <r>
    <n v="320"/>
    <m/>
    <s v="Colossus - Metal Barrier - OP - C"/>
    <s v="Colossus - Metal Barrier - OP - C"/>
    <s v="OP"/>
    <x v="1"/>
    <x v="0"/>
    <m/>
    <m/>
    <s v="Colossus"/>
    <s v="Colossus"/>
    <m/>
    <s v="Metal Barrier"/>
    <m/>
    <m/>
    <m/>
    <s v="Colossus"/>
    <s v="Metal Barrier"/>
    <m/>
    <s v="C"/>
    <n v="2"/>
    <n v="5"/>
    <n v="10"/>
    <m/>
    <m/>
    <m/>
    <m/>
    <m/>
    <m/>
    <m/>
    <m/>
    <n v="320"/>
    <n v="320"/>
  </r>
  <r>
    <n v="321"/>
    <m/>
    <s v="Colossus - Mighty Metal - IQ - C"/>
    <s v="Colossus - Mighty Metal - IQ - C"/>
    <s v="IQ"/>
    <x v="1"/>
    <x v="0"/>
    <m/>
    <m/>
    <s v="Colossus"/>
    <s v="Colossus"/>
    <m/>
    <s v="Mighty Metal"/>
    <m/>
    <m/>
    <m/>
    <s v="Colossus"/>
    <s v="Mighty Metal"/>
    <m/>
    <s v="C"/>
    <n v="12"/>
    <n v="5"/>
    <n v="60"/>
    <m/>
    <m/>
    <m/>
    <m/>
    <m/>
    <m/>
    <m/>
    <m/>
    <n v="321"/>
    <n v="321"/>
  </r>
  <r>
    <n v="322"/>
    <m/>
    <s v="Colossus - Organic Steel - IQ - U"/>
    <s v="Colossus - Organic Steel - IQ - U"/>
    <s v="IQ"/>
    <x v="1"/>
    <x v="0"/>
    <m/>
    <m/>
    <s v="Colossus"/>
    <s v="Colossus"/>
    <m/>
    <s v="Organic Steel"/>
    <m/>
    <m/>
    <m/>
    <s v="Colossus"/>
    <s v="Organic Steel"/>
    <m/>
    <s v="U"/>
    <n v="12"/>
    <n v="10"/>
    <n v="120"/>
    <m/>
    <m/>
    <m/>
    <m/>
    <m/>
    <m/>
    <m/>
    <m/>
    <n v="322"/>
    <n v="322"/>
  </r>
  <r>
    <n v="323"/>
    <m/>
    <s v="Colossus - Siberian Strength - MP -  - X"/>
    <s v="Colossus - Siberian Strength - MP - OPD - X"/>
    <s v="MP"/>
    <x v="1"/>
    <x v="0"/>
    <m/>
    <m/>
    <s v="Colossus"/>
    <s v="Colossus"/>
    <m/>
    <s v="Siberian Strength"/>
    <m/>
    <s v="OPD"/>
    <m/>
    <s v="Colossus"/>
    <s v="Siberian Strength (OPD)"/>
    <m/>
    <s v="X"/>
    <n v="9"/>
    <n v="25"/>
    <n v="225"/>
    <m/>
    <m/>
    <m/>
    <m/>
    <m/>
    <m/>
    <m/>
    <m/>
    <n v="323"/>
    <n v="323"/>
  </r>
  <r>
    <n v="324"/>
    <m/>
    <s v="Colossus - Skin of Steel - OP - U"/>
    <s v="Colossus - Skin of Steel - OP - U"/>
    <s v="OP"/>
    <x v="1"/>
    <x v="0"/>
    <m/>
    <m/>
    <s v="Colossus"/>
    <s v="Colossus"/>
    <m/>
    <s v="Skin of Steel"/>
    <m/>
    <m/>
    <m/>
    <s v="Colossus"/>
    <s v="Skin of Steel"/>
    <m/>
    <s v="U"/>
    <n v="2"/>
    <n v="10"/>
    <n v="20"/>
    <m/>
    <m/>
    <m/>
    <m/>
    <m/>
    <m/>
    <m/>
    <m/>
    <n v="324"/>
    <n v="324"/>
  </r>
  <r>
    <n v="325"/>
    <m/>
    <s v="Colossus - Smash Object - OP - C"/>
    <s v="Colossus - Smash Object - OP - C"/>
    <s v="OP"/>
    <x v="1"/>
    <x v="0"/>
    <m/>
    <m/>
    <s v="Colossus"/>
    <s v="Colossus"/>
    <m/>
    <s v="Smash Object"/>
    <m/>
    <m/>
    <m/>
    <s v="Colossus"/>
    <s v="Smash Object"/>
    <m/>
    <s v="C"/>
    <n v="2"/>
    <n v="5"/>
    <n v="10"/>
    <m/>
    <m/>
    <m/>
    <m/>
    <m/>
    <m/>
    <m/>
    <m/>
    <n v="325"/>
    <n v="325"/>
  </r>
  <r>
    <n v="326"/>
    <m/>
    <s v="Colossus: Age Of Apocalypse - 4-Grid Character Card - XM - U"/>
    <s v="Colossus: Age Of Apocalypse XM HERO - U"/>
    <s v="XM"/>
    <x v="0"/>
    <x v="0"/>
    <m/>
    <m/>
    <s v="Colossus: Age Of Apocalypse"/>
    <s v="Colossus: Age Of Apocalypse"/>
    <m/>
    <s v="4-Grid Character Card"/>
    <m/>
    <m/>
    <m/>
    <s v="Colossus: Age Of Apocalypse"/>
    <s v="4-Grid Character Card"/>
    <m/>
    <s v="U"/>
    <n v="5"/>
    <n v="10"/>
    <n v="50"/>
    <n v="2"/>
    <n v="5"/>
    <n v="7"/>
    <n v="3"/>
    <n v="17"/>
    <n v="17"/>
    <n v="4.25"/>
    <s v="Attacks w/ S Pc not shifted"/>
    <n v="326"/>
    <n v="326"/>
  </r>
  <r>
    <n v="327"/>
    <m/>
    <s v="Comm. Gordon &amp; G.C.P.D.  - 4-Grid Character Card - DC - U"/>
    <s v="Comm. Gordon &amp; G.C.P.D.  DC HERO - U"/>
    <s v="DC"/>
    <x v="0"/>
    <x v="0"/>
    <m/>
    <m/>
    <s v="Comm. Gordon &amp; G.C.P.D. "/>
    <s v="Comm. Gordon &amp; G.C.P.D. "/>
    <m/>
    <s v="4-Grid Character Card"/>
    <m/>
    <m/>
    <m/>
    <s v="Comm. Gordon &amp; G.C.P.D. "/>
    <s v="4-Grid Character Card"/>
    <s v="H"/>
    <s v="U"/>
    <n v="3"/>
    <n v="10"/>
    <n v="30"/>
    <n v="4"/>
    <n v="5"/>
    <n v="5"/>
    <n v="6"/>
    <n v="20"/>
    <n v="20"/>
    <n v="5"/>
    <m/>
    <n v="327"/>
    <n v="327"/>
  </r>
  <r>
    <n v="328"/>
    <m/>
    <s v="Comm. Gordon &amp; G.C.P.D.  - Bat Signal, The - JLA - R"/>
    <s v="Comm. Gordon &amp; G.C.P.D.  - Bat Signal, The - JLA - R"/>
    <s v="JLA"/>
    <x v="1"/>
    <x v="0"/>
    <m/>
    <m/>
    <s v="Comm. Gordon &amp; G.C.P.D. "/>
    <s v="Comm. Gordon &amp; G.C.P.D. "/>
    <m/>
    <s v="Bat Signal, The"/>
    <m/>
    <m/>
    <m/>
    <s v="Comm. Gordon &amp; G.C.P.D. "/>
    <s v="Bat Signal, The"/>
    <m/>
    <s v="R"/>
    <n v="6"/>
    <n v="15"/>
    <n v="90"/>
    <m/>
    <m/>
    <m/>
    <m/>
    <m/>
    <m/>
    <m/>
    <m/>
    <n v="328"/>
    <n v="328"/>
  </r>
  <r>
    <n v="329"/>
    <m/>
    <s v="Comm. Gordon &amp; G.C.P.D.  - Reinforcements - DC - U"/>
    <s v="Comm. Gordon &amp; G.C.P.D.  - Reinforcements - DC - U"/>
    <s v="DC"/>
    <x v="1"/>
    <x v="0"/>
    <m/>
    <m/>
    <s v="Comm. Gordon &amp; G.C.P.D. "/>
    <s v="Comm. Gordon &amp; G.C.P.D. "/>
    <m/>
    <s v="Reinforcements"/>
    <m/>
    <m/>
    <m/>
    <s v="Comm. Gordon &amp; G.C.P.D. "/>
    <s v="Reinforcements"/>
    <m/>
    <s v="U"/>
    <n v="3"/>
    <n v="10"/>
    <n v="30"/>
    <m/>
    <m/>
    <m/>
    <m/>
    <m/>
    <m/>
    <m/>
    <m/>
    <n v="329"/>
    <n v="329"/>
  </r>
  <r>
    <n v="330"/>
    <m/>
    <s v="Comm. Gordon &amp; G.C.P.D.  - Riot Gear - DC - R"/>
    <s v="Comm. Gordon &amp; G.C.P.D.  - Riot Gear - DC - R"/>
    <s v="DC"/>
    <x v="1"/>
    <x v="0"/>
    <m/>
    <m/>
    <s v="Comm. Gordon &amp; G.C.P.D. "/>
    <s v="Comm. Gordon &amp; G.C.P.D. "/>
    <m/>
    <s v="Riot Gear"/>
    <m/>
    <m/>
    <m/>
    <s v="Comm. Gordon &amp; G.C.P.D. "/>
    <s v="Riot Gear"/>
    <m/>
    <s v="R"/>
    <n v="3"/>
    <n v="15"/>
    <n v="45"/>
    <m/>
    <m/>
    <m/>
    <m/>
    <m/>
    <m/>
    <m/>
    <m/>
    <n v="330"/>
    <n v="330"/>
  </r>
  <r>
    <n v="331"/>
    <m/>
    <s v="Comm. Gordon &amp; G.C.P.D.  - Sting Operation - DC - OPD - VR"/>
    <s v="Comm. Gordon &amp; G.C.P.D.  - Sting Operation - DC - OPD - VR"/>
    <s v="DC"/>
    <x v="1"/>
    <x v="0"/>
    <m/>
    <m/>
    <s v="Comm. Gordon &amp; G.C.P.D. "/>
    <s v="Comm. Gordon &amp; G.C.P.D. "/>
    <m/>
    <s v="Sting Operation"/>
    <m/>
    <s v="OPD"/>
    <m/>
    <s v="Comm. Gordon &amp; G.C.P.D. "/>
    <s v="Sting Operation (OPD)"/>
    <m/>
    <s v="VR"/>
    <n v="3"/>
    <n v="20"/>
    <n v="60"/>
    <m/>
    <m/>
    <m/>
    <m/>
    <m/>
    <m/>
    <m/>
    <m/>
    <n v="331"/>
    <n v="331"/>
  </r>
  <r>
    <n v="332"/>
    <m/>
    <s v="Comm. Gordon &amp; G.C.P.D.  - Swat Team - DC -  - VR"/>
    <s v="Comm. Gordon &amp; G.C.P.D.  - Swat Team - DC - OPD - VR"/>
    <s v="DC"/>
    <x v="1"/>
    <x v="0"/>
    <m/>
    <m/>
    <s v="Comm. Gordon &amp; G.C.P.D. "/>
    <s v="Comm. Gordon &amp; G.C.P.D. "/>
    <m/>
    <s v="Swat Team"/>
    <m/>
    <s v="OPD"/>
    <m/>
    <s v="Comm. Gordon &amp; G.C.P.D. "/>
    <s v="Swat Team (OPD)"/>
    <m/>
    <s v="VR"/>
    <n v="3"/>
    <n v="20"/>
    <n v="60"/>
    <m/>
    <m/>
    <m/>
    <m/>
    <m/>
    <m/>
    <m/>
    <m/>
    <n v="332"/>
    <n v="332"/>
  </r>
  <r>
    <n v="333"/>
    <m/>
    <s v="Comm. Gordon &amp; G.C.P.D.  - Tear Gas Gun - DC - R"/>
    <s v="Comm. Gordon &amp; G.C.P.D.  - Tear Gas Gun - DC - R"/>
    <s v="DC"/>
    <x v="1"/>
    <x v="0"/>
    <m/>
    <m/>
    <s v="Comm. Gordon &amp; G.C.P.D. "/>
    <s v="Comm. Gordon &amp; G.C.P.D. "/>
    <m/>
    <s v="Tear Gas Gun"/>
    <m/>
    <m/>
    <m/>
    <s v="Comm. Gordon &amp; G.C.P.D. "/>
    <s v="Tear Gas Gun"/>
    <m/>
    <s v="R"/>
    <n v="3"/>
    <n v="15"/>
    <n v="45"/>
    <m/>
    <m/>
    <m/>
    <m/>
    <m/>
    <m/>
    <m/>
    <m/>
    <n v="333"/>
    <n v="333"/>
  </r>
  <r>
    <n v="334"/>
    <m/>
    <s v="Comm. James Gordon - 4-Grid Character Card - BH - X"/>
    <s v="Comm. James Gordon BH HERO - X"/>
    <s v="BH"/>
    <x v="0"/>
    <x v="0"/>
    <m/>
    <m/>
    <s v="Comm. James Gordon"/>
    <s v="Comm. James Gordon"/>
    <m/>
    <s v="4-Grid Character Card"/>
    <m/>
    <m/>
    <m/>
    <s v="Comm. James Gordon"/>
    <s v="4-Grid Character Card"/>
    <s v="H"/>
    <s v="X"/>
    <n v="24"/>
    <n v="25"/>
    <n v="600"/>
    <n v="5"/>
    <n v="6"/>
    <n v="4"/>
    <n v="5"/>
    <n v="20"/>
    <n v="20"/>
    <n v="5"/>
    <s v="+2 Venture Total each battle"/>
    <n v="334"/>
    <n v="334"/>
  </r>
  <r>
    <n v="335"/>
    <m/>
    <s v="Crux - 4-Grid Character Card - XM - C"/>
    <s v="Crux XM HERO - C"/>
    <s v="XM"/>
    <x v="0"/>
    <x v="0"/>
    <m/>
    <m/>
    <s v="Crux"/>
    <s v="Crux"/>
    <m/>
    <s v="4-Grid Character Card"/>
    <m/>
    <m/>
    <m/>
    <s v="Crux"/>
    <s v="4-Grid Character Card"/>
    <m/>
    <s v="C"/>
    <n v="5"/>
    <n v="5"/>
    <n v="25"/>
    <n v="6"/>
    <n v="6"/>
    <n v="2"/>
    <n v="3"/>
    <n v="17"/>
    <n v="17"/>
    <n v="4.25"/>
    <s v="Avoid any attack w/ a 1I Pc"/>
    <n v="335"/>
    <n v="335"/>
  </r>
  <r>
    <n v="336"/>
    <m/>
    <s v="Crux - Coldforce - XM - C"/>
    <s v="Crux - Coldforce - XM - C"/>
    <s v="XM"/>
    <x v="1"/>
    <x v="0"/>
    <m/>
    <m/>
    <s v="Crux"/>
    <s v="Crux"/>
    <m/>
    <s v="Coldforce"/>
    <m/>
    <m/>
    <m/>
    <s v="Crux"/>
    <s v="Coldforce"/>
    <m/>
    <s v="C"/>
    <n v="5"/>
    <n v="5"/>
    <n v="25"/>
    <m/>
    <m/>
    <m/>
    <m/>
    <m/>
    <m/>
    <m/>
    <m/>
    <n v="336"/>
    <n v="336"/>
  </r>
  <r>
    <n v="337"/>
    <m/>
    <s v="Crux - Heatforce - XM - C"/>
    <s v="Crux - Heatforce - XM - C"/>
    <s v="XM"/>
    <x v="1"/>
    <x v="0"/>
    <m/>
    <m/>
    <s v="Crux"/>
    <s v="Crux"/>
    <m/>
    <s v="Heatforce"/>
    <m/>
    <m/>
    <m/>
    <s v="Crux"/>
    <s v="Heatforce"/>
    <m/>
    <s v="C"/>
    <n v="5"/>
    <n v="5"/>
    <n v="25"/>
    <m/>
    <m/>
    <m/>
    <m/>
    <m/>
    <m/>
    <m/>
    <m/>
    <n v="337"/>
    <n v="337"/>
  </r>
  <r>
    <n v="338"/>
    <m/>
    <s v="Crux - Payback - XM -  - R"/>
    <s v="Crux - Payback - XM - OPD - R"/>
    <s v="XM"/>
    <x v="1"/>
    <x v="0"/>
    <m/>
    <m/>
    <s v="Crux"/>
    <s v="Crux"/>
    <m/>
    <s v="Payback"/>
    <m/>
    <s v="OPD"/>
    <m/>
    <s v="Crux"/>
    <s v="Payback (OPD)"/>
    <m/>
    <s v="R"/>
    <n v="5"/>
    <n v="15"/>
    <n v="75"/>
    <m/>
    <m/>
    <m/>
    <m/>
    <m/>
    <m/>
    <m/>
    <m/>
    <n v="338"/>
    <n v="338"/>
  </r>
  <r>
    <n v="339"/>
    <m/>
    <s v="Crux - Precision Agility - XM - C"/>
    <s v="Crux - Precision Agility - XM - C"/>
    <s v="XM"/>
    <x v="1"/>
    <x v="0"/>
    <m/>
    <m/>
    <s v="Crux"/>
    <s v="Crux"/>
    <m/>
    <s v="Precision Agility"/>
    <m/>
    <m/>
    <m/>
    <s v="Crux"/>
    <s v="Precision Agility"/>
    <m/>
    <s v="C"/>
    <n v="5"/>
    <n v="5"/>
    <n v="25"/>
    <m/>
    <m/>
    <m/>
    <m/>
    <m/>
    <m/>
    <m/>
    <m/>
    <n v="339"/>
    <n v="339"/>
  </r>
  <r>
    <n v="340"/>
    <m/>
    <s v="Crux - Thermodynamics - XM - C"/>
    <s v="Crux - Thermodynamics - XM - C"/>
    <s v="XM"/>
    <x v="1"/>
    <x v="0"/>
    <m/>
    <m/>
    <s v="Crux"/>
    <s v="Crux"/>
    <m/>
    <s v="Thermodynamics"/>
    <m/>
    <m/>
    <m/>
    <s v="Crux"/>
    <s v="Thermodynamics"/>
    <m/>
    <s v="C"/>
    <n v="5"/>
    <n v="5"/>
    <n v="25"/>
    <m/>
    <m/>
    <m/>
    <m/>
    <m/>
    <m/>
    <m/>
    <m/>
    <n v="340"/>
    <n v="340"/>
  </r>
  <r>
    <n v="341"/>
    <m/>
    <s v="Crystal - 4-Grid Character Card - MW - VR"/>
    <s v="Crystal MW HERO - VR"/>
    <s v="MW"/>
    <x v="0"/>
    <x v="0"/>
    <m/>
    <m/>
    <s v="Crystal"/>
    <s v="Crystal"/>
    <m/>
    <s v="4-Grid Character Card"/>
    <m/>
    <m/>
    <m/>
    <s v="Crystal"/>
    <s v="4-Grid Character Card"/>
    <m/>
    <s v="VR"/>
    <n v="8"/>
    <n v="20"/>
    <n v="160"/>
    <n v="7"/>
    <n v="4"/>
    <n v="3"/>
    <n v="3"/>
    <n v="17"/>
    <n v="17"/>
    <n v="4.25"/>
    <s v="May play any Inhumans Specials"/>
    <n v="341"/>
    <n v="341"/>
  </r>
  <r>
    <n v="342"/>
    <m/>
    <s v="Curse - 4-Grid Character Card - IM - C"/>
    <s v="Curse IM HERO - C"/>
    <s v="IM"/>
    <x v="0"/>
    <x v="0"/>
    <m/>
    <m/>
    <s v="Curse"/>
    <s v="Curse"/>
    <m/>
    <s v="4-Grid Character Card"/>
    <m/>
    <m/>
    <m/>
    <s v="Curse"/>
    <s v="4-Grid Character Card"/>
    <m/>
    <s v="C"/>
    <n v="16"/>
    <n v="5"/>
    <n v="80"/>
    <n v="3"/>
    <n v="5"/>
    <n v="4"/>
    <n v="6"/>
    <n v="18"/>
    <n v="18"/>
    <n v="4.5"/>
    <s v="May attack Reserve w/ S Power"/>
    <n v="342"/>
    <n v="342"/>
  </r>
  <r>
    <n v="343"/>
    <m/>
    <s v="Curse - Appendage of Death - IM - OPD - R"/>
    <s v="Curse - Appendage of Death - IM - OPD - R"/>
    <s v="IM"/>
    <x v="1"/>
    <x v="0"/>
    <m/>
    <m/>
    <s v="Curse"/>
    <s v="Curse"/>
    <m/>
    <s v="Appendage of Death"/>
    <m/>
    <s v="OPD"/>
    <m/>
    <s v="Curse"/>
    <s v="Appendage of Death (OPD)"/>
    <m/>
    <s v="R"/>
    <n v="16"/>
    <n v="15"/>
    <n v="240"/>
    <m/>
    <m/>
    <m/>
    <m/>
    <m/>
    <m/>
    <m/>
    <m/>
    <n v="343"/>
    <n v="343"/>
  </r>
  <r>
    <n v="344"/>
    <m/>
    <s v="Curse - Brutal Disection - IM -  - R"/>
    <s v="Curse - Brutal Disection - IM - OPD - R"/>
    <s v="IM"/>
    <x v="1"/>
    <x v="0"/>
    <m/>
    <m/>
    <s v="Curse"/>
    <s v="Curse"/>
    <m/>
    <s v="Brutal Disection"/>
    <m/>
    <s v="OPD"/>
    <m/>
    <s v="Curse"/>
    <s v="Brutal Disection (OPD)"/>
    <m/>
    <s v="R"/>
    <n v="16"/>
    <n v="15"/>
    <n v="240"/>
    <m/>
    <m/>
    <m/>
    <m/>
    <m/>
    <m/>
    <m/>
    <m/>
    <n v="344"/>
    <n v="344"/>
  </r>
  <r>
    <n v="345"/>
    <m/>
    <s v="Curse - EXMskeleton - IM - C"/>
    <s v="Curse - EXMskeleton - IM - C"/>
    <s v="IM"/>
    <x v="1"/>
    <x v="0"/>
    <m/>
    <m/>
    <s v="Curse"/>
    <s v="Curse"/>
    <m/>
    <s v="EXMskeleton"/>
    <m/>
    <m/>
    <m/>
    <s v="Curse"/>
    <s v="EXMskeleton"/>
    <m/>
    <s v="C"/>
    <n v="16"/>
    <n v="5"/>
    <n v="80"/>
    <m/>
    <m/>
    <m/>
    <m/>
    <m/>
    <m/>
    <m/>
    <m/>
    <n v="345"/>
    <n v="345"/>
  </r>
  <r>
    <n v="346"/>
    <m/>
    <s v="Curse - Religious Zeal - IM - U"/>
    <s v="Curse - Religious Zeal - IM - U"/>
    <s v="IM"/>
    <x v="1"/>
    <x v="0"/>
    <m/>
    <m/>
    <s v="Curse"/>
    <s v="Curse"/>
    <m/>
    <s v="Religious Zeal"/>
    <m/>
    <m/>
    <m/>
    <s v="Curse"/>
    <s v="Religious Zeal"/>
    <m/>
    <s v="U"/>
    <n v="16"/>
    <n v="10"/>
    <n v="160"/>
    <m/>
    <m/>
    <m/>
    <m/>
    <m/>
    <m/>
    <m/>
    <m/>
    <n v="346"/>
    <n v="346"/>
  </r>
  <r>
    <n v="347"/>
    <m/>
    <s v="Curse - Techno-Life - IM - C"/>
    <s v="Curse - Techno-Life - IM - C"/>
    <s v="IM"/>
    <x v="1"/>
    <x v="0"/>
    <m/>
    <m/>
    <s v="Curse"/>
    <s v="Curse"/>
    <m/>
    <s v="Techno-Life"/>
    <m/>
    <m/>
    <m/>
    <s v="Curse"/>
    <s v="Techno-Life"/>
    <m/>
    <s v="C"/>
    <n v="16"/>
    <n v="5"/>
    <n v="80"/>
    <m/>
    <m/>
    <m/>
    <m/>
    <m/>
    <m/>
    <m/>
    <m/>
    <n v="347"/>
    <n v="347"/>
  </r>
  <r>
    <n v="348"/>
    <m/>
    <s v="Curse - Wrist Rockets - IM - C"/>
    <s v="Curse - Wrist Rockets - IM - C"/>
    <s v="IM"/>
    <x v="1"/>
    <x v="0"/>
    <m/>
    <m/>
    <s v="Curse"/>
    <s v="Curse"/>
    <m/>
    <s v="Wrist Rockets"/>
    <m/>
    <m/>
    <m/>
    <s v="Curse"/>
    <s v="Wrist Rockets"/>
    <m/>
    <s v="C"/>
    <n v="16"/>
    <n v="5"/>
    <n v="80"/>
    <m/>
    <m/>
    <m/>
    <m/>
    <m/>
    <m/>
    <m/>
    <m/>
    <n v="348"/>
    <n v="348"/>
  </r>
  <r>
    <n v="349"/>
    <m/>
    <s v="Cyborg - 4-Grid Character Card - DC - R"/>
    <s v="Cyborg DC HERO - R"/>
    <s v="DC"/>
    <x v="0"/>
    <x v="0"/>
    <m/>
    <m/>
    <s v="Cyborg"/>
    <s v="Cyborg"/>
    <m/>
    <s v="4-Grid Character Card"/>
    <m/>
    <m/>
    <m/>
    <s v="Cyborg"/>
    <s v="4-Grid Character Card"/>
    <s v="V"/>
    <s v="R"/>
    <n v="3"/>
    <n v="15"/>
    <n v="45"/>
    <n v="6"/>
    <n v="3"/>
    <n v="7"/>
    <n v="4"/>
    <n v="20"/>
    <n v="20"/>
    <n v="5"/>
    <m/>
    <n v="349"/>
    <n v="349"/>
  </r>
  <r>
    <n v="350"/>
    <m/>
    <s v="Cyborg - Cold-Blooded Killer - DC - R"/>
    <s v="Cyborg - Cold-Blooded Killer - DC - R"/>
    <s v="DC"/>
    <x v="1"/>
    <x v="0"/>
    <m/>
    <m/>
    <s v="Cyborg"/>
    <s v="Cyborg"/>
    <m/>
    <s v="Cold-Blooded Killer"/>
    <m/>
    <m/>
    <m/>
    <s v="Cyborg"/>
    <s v="Cold-Blooded Killer"/>
    <m/>
    <s v="R"/>
    <n v="3"/>
    <n v="15"/>
    <n v="45"/>
    <m/>
    <m/>
    <m/>
    <m/>
    <m/>
    <m/>
    <m/>
    <m/>
    <n v="350"/>
    <n v="350"/>
  </r>
  <r>
    <n v="351"/>
    <m/>
    <s v="Cyborg - Doom from Above - DC - OPD - VR"/>
    <s v="Cyborg - Doom from Above - DC - OPD - VR"/>
    <s v="DC"/>
    <x v="1"/>
    <x v="0"/>
    <m/>
    <m/>
    <s v="Cyborg"/>
    <s v="Cyborg"/>
    <m/>
    <s v="Doom from Above"/>
    <m/>
    <s v="OPD"/>
    <m/>
    <s v="Cyborg"/>
    <s v="Doom from Above (OPD)"/>
    <m/>
    <s v="VR"/>
    <n v="3"/>
    <n v="20"/>
    <n v="60"/>
    <m/>
    <m/>
    <m/>
    <m/>
    <m/>
    <m/>
    <m/>
    <m/>
    <n v="351"/>
    <n v="351"/>
  </r>
  <r>
    <n v="352"/>
    <m/>
    <s v="Cyborg - Interstellar Menace - JLA -  - R"/>
    <s v="Cyborg - Interstellar Menace - JLA - OPD - R"/>
    <s v="JLA"/>
    <x v="1"/>
    <x v="0"/>
    <m/>
    <m/>
    <s v="Cyborg"/>
    <s v="Cyborg"/>
    <m/>
    <s v="Interstellar Menace"/>
    <m/>
    <s v="OPD"/>
    <m/>
    <s v="Cyborg"/>
    <s v="Interstellar Menace (OPD)"/>
    <m/>
    <s v="R"/>
    <n v="6"/>
    <n v="15"/>
    <n v="90"/>
    <m/>
    <m/>
    <m/>
    <m/>
    <m/>
    <m/>
    <m/>
    <m/>
    <n v="352"/>
    <n v="352"/>
  </r>
  <r>
    <n v="353"/>
    <m/>
    <s v="Cyborg - Laser Vision - DC - U"/>
    <s v="Cyborg - Laser Vision - DC - U"/>
    <s v="DC"/>
    <x v="1"/>
    <x v="0"/>
    <m/>
    <m/>
    <s v="Cyborg"/>
    <s v="Cyborg"/>
    <m/>
    <s v="Laser Vision"/>
    <m/>
    <m/>
    <m/>
    <s v="Cyborg"/>
    <s v="Laser Vision"/>
    <m/>
    <s v="U"/>
    <n v="3"/>
    <n v="10"/>
    <n v="30"/>
    <m/>
    <m/>
    <m/>
    <m/>
    <m/>
    <m/>
    <m/>
    <m/>
    <n v="353"/>
    <n v="353"/>
  </r>
  <r>
    <n v="354"/>
    <m/>
    <s v="Cyborg - Mechanical Metamorph - DC -  - VR"/>
    <s v="Cyborg - Mechanical Metamorph - DC - OPD - VR"/>
    <s v="DC"/>
    <x v="1"/>
    <x v="0"/>
    <m/>
    <m/>
    <s v="Cyborg"/>
    <s v="Cyborg"/>
    <m/>
    <s v="Mechanical Metamorph"/>
    <m/>
    <s v="OPD"/>
    <m/>
    <s v="Cyborg"/>
    <s v="Mechanical Metamorph (OPD)"/>
    <m/>
    <s v="VR"/>
    <n v="3"/>
    <n v="20"/>
    <n v="60"/>
    <m/>
    <m/>
    <m/>
    <m/>
    <m/>
    <m/>
    <m/>
    <m/>
    <n v="354"/>
    <n v="354"/>
  </r>
  <r>
    <n v="355"/>
    <m/>
    <s v="Cyborg - Regeneration - DC - R"/>
    <s v="Cyborg - Regeneration - DC - R"/>
    <s v="DC"/>
    <x v="1"/>
    <x v="0"/>
    <m/>
    <m/>
    <s v="Cyborg"/>
    <s v="Cyborg"/>
    <m/>
    <s v="Regeneration"/>
    <m/>
    <m/>
    <m/>
    <s v="Cyborg"/>
    <s v="Regeneration"/>
    <m/>
    <s v="R"/>
    <n v="3"/>
    <n v="15"/>
    <n v="45"/>
    <m/>
    <m/>
    <m/>
    <m/>
    <m/>
    <m/>
    <m/>
    <m/>
    <n v="355"/>
    <n v="355"/>
  </r>
  <r>
    <n v="356"/>
    <m/>
    <s v="Cyclops - 3-Grid Character Card - OP - C"/>
    <s v="Cyclops OP HERO - C"/>
    <s v="OP"/>
    <x v="0"/>
    <x v="0"/>
    <m/>
    <m/>
    <s v="Cyclops"/>
    <s v="Cyclops"/>
    <m/>
    <s v="3-Grid Character Card"/>
    <m/>
    <m/>
    <m/>
    <s v="Cyclops"/>
    <s v="3-Grid Character Card"/>
    <m/>
    <s v="C"/>
    <n v="2"/>
    <n v="5"/>
    <n v="10"/>
    <n v="7"/>
    <n v="4"/>
    <n v="3"/>
    <m/>
    <n v="14"/>
    <n v="14"/>
    <n v="4.666666666666667"/>
    <m/>
    <n v="356"/>
    <n v="356"/>
  </r>
  <r>
    <n v="357"/>
    <m/>
    <s v="Cyclops - 4-Grid Character Card - IQ - R"/>
    <s v="Cyclops IQ HERO - R"/>
    <s v="IQ"/>
    <x v="0"/>
    <x v="0"/>
    <m/>
    <m/>
    <s v="Cyclops"/>
    <s v="Cyclops"/>
    <m/>
    <s v="4-Grid Character Card"/>
    <m/>
    <m/>
    <m/>
    <s v="Cyclops"/>
    <s v="4-Grid Character Card"/>
    <m/>
    <s v="R"/>
    <n v="12"/>
    <n v="15"/>
    <n v="180"/>
    <n v="7"/>
    <n v="4"/>
    <n v="4"/>
    <n v="5"/>
    <n v="20"/>
    <n v="20"/>
    <n v="5"/>
    <s v="&quot;Fearless Leader&quot; from Reserve"/>
    <n v="357"/>
    <n v="357"/>
  </r>
  <r>
    <n v="358"/>
    <m/>
    <s v="Cyclops - Battle Savvy - IQ - U"/>
    <s v="Cyclops - Battle Savvy - IQ - U"/>
    <s v="IQ"/>
    <x v="1"/>
    <x v="0"/>
    <m/>
    <m/>
    <s v="Cyclops"/>
    <s v="Cyclops"/>
    <m/>
    <s v="Battle Savvy"/>
    <m/>
    <m/>
    <m/>
    <s v="Cyclops"/>
    <s v="Battle Savvy"/>
    <m/>
    <s v="U"/>
    <n v="12"/>
    <n v="10"/>
    <n v="120"/>
    <m/>
    <m/>
    <m/>
    <m/>
    <m/>
    <m/>
    <m/>
    <m/>
    <n v="358"/>
    <n v="358"/>
  </r>
  <r>
    <n v="359"/>
    <m/>
    <s v="Cyclops - Fearless Leader - OP - C"/>
    <s v="Cyclops - Fearless Leader - OP - C"/>
    <s v="OP"/>
    <x v="1"/>
    <x v="0"/>
    <m/>
    <m/>
    <s v="Cyclops"/>
    <s v="Cyclops"/>
    <m/>
    <s v="Fearless Leader"/>
    <m/>
    <m/>
    <m/>
    <s v="Cyclops"/>
    <s v="Fearless Leader"/>
    <m/>
    <s v="C"/>
    <n v="2"/>
    <n v="5"/>
    <n v="10"/>
    <m/>
    <m/>
    <m/>
    <m/>
    <m/>
    <m/>
    <m/>
    <m/>
    <n v="359"/>
    <n v="359"/>
  </r>
  <r>
    <n v="360"/>
    <m/>
    <s v="Cyclops - Ground Blast - OP -  - R"/>
    <s v="Cyclops - Ground Blast - OP - OPD - R"/>
    <s v="OP"/>
    <x v="1"/>
    <x v="0"/>
    <m/>
    <m/>
    <s v="Cyclops"/>
    <s v="Cyclops"/>
    <m/>
    <s v="Ground Blast"/>
    <m/>
    <s v="OPD"/>
    <m/>
    <s v="Cyclops"/>
    <s v="Ground Blast (OPD)"/>
    <m/>
    <s v="R"/>
    <n v="2"/>
    <n v="15"/>
    <n v="30"/>
    <m/>
    <m/>
    <m/>
    <m/>
    <m/>
    <m/>
    <m/>
    <m/>
    <n v="360"/>
    <n v="360"/>
  </r>
  <r>
    <n v="361"/>
    <m/>
    <s v="Cyclops - Optic Obliteration - OP - C"/>
    <s v="Cyclops - Optic Obliteration - OP - C"/>
    <s v="OP"/>
    <x v="1"/>
    <x v="0"/>
    <m/>
    <m/>
    <s v="Cyclops"/>
    <s v="Cyclops"/>
    <m/>
    <s v="Optic Obliteration"/>
    <m/>
    <m/>
    <m/>
    <s v="Cyclops"/>
    <s v="Optic Obliteration"/>
    <m/>
    <s v="C"/>
    <n v="2"/>
    <n v="5"/>
    <n v="10"/>
    <m/>
    <m/>
    <m/>
    <m/>
    <m/>
    <m/>
    <m/>
    <m/>
    <n v="361"/>
    <n v="361"/>
  </r>
  <r>
    <n v="362"/>
    <m/>
    <s v="Cyclops - Remove Visor - PS -  - VR"/>
    <s v="Cyclops - Remove Visor - PS - OPD - VR"/>
    <s v="PS"/>
    <x v="1"/>
    <x v="0"/>
    <m/>
    <m/>
    <s v="Cyclops"/>
    <s v="Cyclops"/>
    <m/>
    <s v="Remove Visor"/>
    <m/>
    <s v="OPD"/>
    <m/>
    <s v="Cyclops"/>
    <s v="Remove Visor (OPD)"/>
    <m/>
    <s v="VR"/>
    <n v="7"/>
    <n v="20"/>
    <n v="140"/>
    <m/>
    <m/>
    <m/>
    <m/>
    <m/>
    <m/>
    <m/>
    <m/>
    <n v="362"/>
    <n v="362"/>
  </r>
  <r>
    <n v="363"/>
    <m/>
    <s v="Cyclops - Visual Sweep - OP - C"/>
    <s v="Cyclops - Visual Sweep - OP - C"/>
    <s v="OP"/>
    <x v="1"/>
    <x v="0"/>
    <m/>
    <m/>
    <s v="Cyclops"/>
    <s v="Cyclops"/>
    <m/>
    <s v="Visual Sweep"/>
    <m/>
    <m/>
    <m/>
    <s v="Cyclops"/>
    <s v="Visual Sweep"/>
    <m/>
    <s v="C"/>
    <n v="2"/>
    <n v="5"/>
    <n v="10"/>
    <m/>
    <m/>
    <m/>
    <m/>
    <m/>
    <m/>
    <m/>
    <m/>
    <n v="363"/>
    <n v="363"/>
  </r>
  <r>
    <n v="364"/>
    <m/>
    <s v="Cyclops - Wide Beam - OP - C"/>
    <s v="Cyclops - Wide Beam - OP - C"/>
    <s v="OP"/>
    <x v="1"/>
    <x v="0"/>
    <m/>
    <m/>
    <s v="Cyclops"/>
    <s v="Cyclops"/>
    <m/>
    <s v="Wide Beam"/>
    <m/>
    <m/>
    <m/>
    <s v="Cyclops"/>
    <s v="Wide Beam"/>
    <m/>
    <s v="C"/>
    <n v="2"/>
    <n v="5"/>
    <n v="10"/>
    <m/>
    <m/>
    <m/>
    <m/>
    <m/>
    <m/>
    <m/>
    <m/>
    <n v="364"/>
    <n v="364"/>
  </r>
  <r>
    <n v="365"/>
    <m/>
    <s v="Cyclops - X-Men Strategy - IQ - U"/>
    <s v="Cyclops - X-Men Strategy - IQ - U"/>
    <s v="IQ"/>
    <x v="1"/>
    <x v="0"/>
    <m/>
    <m/>
    <s v="Cyclops"/>
    <s v="Cyclops"/>
    <m/>
    <s v="X-Men Strategy"/>
    <m/>
    <m/>
    <m/>
    <s v="Cyclops"/>
    <s v="X-Men Strategy"/>
    <m/>
    <s v="U"/>
    <n v="12"/>
    <n v="10"/>
    <n v="120"/>
    <m/>
    <m/>
    <m/>
    <m/>
    <m/>
    <m/>
    <m/>
    <m/>
    <n v="365"/>
    <n v="365"/>
  </r>
  <r>
    <n v="366"/>
    <m/>
    <s v="Daredevil - 3-Grid Character Card - PS - VR"/>
    <s v="Daredevil PS HERO - VR"/>
    <s v="PS"/>
    <x v="0"/>
    <x v="0"/>
    <m/>
    <m/>
    <s v="Daredevil"/>
    <s v="Daredevil"/>
    <m/>
    <s v="3-Grid Character Card"/>
    <m/>
    <m/>
    <m/>
    <s v="Daredevil"/>
    <s v="3-Grid Character Card"/>
    <m/>
    <s v="VR"/>
    <n v="7"/>
    <n v="20"/>
    <n v="140"/>
    <n v="3"/>
    <n v="7"/>
    <n v="4"/>
    <m/>
    <n v="14"/>
    <n v="14"/>
    <n v="4.666666666666667"/>
    <m/>
    <n v="366"/>
    <n v="366"/>
  </r>
  <r>
    <n v="367"/>
    <m/>
    <s v="Daredevil - 4-Grid Character Card - IQ - R"/>
    <s v="Daredevil IQ HERO - R"/>
    <s v="IQ"/>
    <x v="0"/>
    <x v="0"/>
    <m/>
    <m/>
    <s v="Daredevil"/>
    <s v="Daredevil"/>
    <m/>
    <s v="4-Grid Character Card"/>
    <m/>
    <m/>
    <m/>
    <s v="Daredevil"/>
    <s v="4-Grid Character Card"/>
    <m/>
    <s v="R"/>
    <n v="12"/>
    <n v="15"/>
    <n v="180"/>
    <n v="2"/>
    <n v="7"/>
    <n v="4"/>
    <n v="6"/>
    <n v="19"/>
    <n v="19"/>
    <n v="4.75"/>
    <m/>
    <n v="367"/>
    <n v="367"/>
  </r>
  <r>
    <n v="368"/>
    <m/>
    <s v="Daredevil - Agility - PS - VR"/>
    <s v="Daredevil - Agility - PS - VR"/>
    <s v="PS"/>
    <x v="1"/>
    <x v="0"/>
    <m/>
    <m/>
    <s v="Daredevil"/>
    <s v="Daredevil"/>
    <m/>
    <s v="Agility"/>
    <m/>
    <m/>
    <m/>
    <s v="Daredevil"/>
    <s v="Agility"/>
    <m/>
    <s v="VR"/>
    <n v="7"/>
    <n v="20"/>
    <n v="140"/>
    <m/>
    <m/>
    <m/>
    <m/>
    <m/>
    <m/>
    <m/>
    <m/>
    <n v="368"/>
    <n v="368"/>
  </r>
  <r>
    <n v="369"/>
    <m/>
    <s v="Daredevil - Alertness - PS - U"/>
    <s v="Daredevil - Alertness - PS - U"/>
    <s v="PS"/>
    <x v="1"/>
    <x v="0"/>
    <m/>
    <m/>
    <s v="Daredevil"/>
    <s v="Daredevil"/>
    <m/>
    <s v="Alertness"/>
    <m/>
    <m/>
    <m/>
    <s v="Daredevil"/>
    <s v="Alertness"/>
    <m/>
    <s v="U"/>
    <n v="7"/>
    <n v="10"/>
    <n v="70"/>
    <m/>
    <m/>
    <m/>
    <m/>
    <m/>
    <m/>
    <m/>
    <m/>
    <n v="369"/>
    <n v="369"/>
  </r>
  <r>
    <n v="370"/>
    <m/>
    <s v="Daredevil - Billy Club - PS -  - VR"/>
    <s v="Daredevil - Billy Club - PS - OPD - VR"/>
    <s v="PS"/>
    <x v="1"/>
    <x v="0"/>
    <m/>
    <m/>
    <s v="Daredevil"/>
    <s v="Daredevil"/>
    <m/>
    <s v="Billy Club"/>
    <m/>
    <s v="OPD"/>
    <m/>
    <s v="Daredevil"/>
    <s v="Billy Club (OPD)"/>
    <m/>
    <s v="VR"/>
    <n v="7"/>
    <n v="20"/>
    <n v="140"/>
    <m/>
    <m/>
    <m/>
    <m/>
    <m/>
    <m/>
    <m/>
    <m/>
    <n v="370"/>
    <n v="370"/>
  </r>
  <r>
    <n v="371"/>
    <m/>
    <s v="Daredevil - Blind Justice - IQ - U"/>
    <s v="Daredevil - Blind Justice - IQ - U"/>
    <s v="IQ"/>
    <x v="1"/>
    <x v="0"/>
    <m/>
    <m/>
    <s v="Daredevil"/>
    <s v="Daredevil"/>
    <m/>
    <s v="Blind Justice"/>
    <m/>
    <m/>
    <m/>
    <s v="Daredevil"/>
    <s v="Blind Justice"/>
    <m/>
    <s v="U"/>
    <n v="12"/>
    <n v="10"/>
    <n v="120"/>
    <m/>
    <m/>
    <m/>
    <m/>
    <m/>
    <m/>
    <m/>
    <m/>
    <n v="371"/>
    <n v="371"/>
  </r>
  <r>
    <n v="372"/>
    <m/>
    <s v="Daredevil - Blind Man's Bluff - PS -  - U"/>
    <s v="Daredevil - Blind Man's Bluff - PS - OPD - U"/>
    <s v="PS"/>
    <x v="1"/>
    <x v="0"/>
    <m/>
    <m/>
    <s v="Daredevil"/>
    <s v="Daredevil"/>
    <m/>
    <s v="Blind Man's Bluff"/>
    <m/>
    <s v="OPD"/>
    <m/>
    <s v="Daredevil"/>
    <s v="Blind Man's Bluff (OPD)"/>
    <m/>
    <s v="U"/>
    <n v="7"/>
    <n v="10"/>
    <n v="70"/>
    <m/>
    <m/>
    <m/>
    <m/>
    <m/>
    <m/>
    <m/>
    <m/>
    <n v="372"/>
    <n v="372"/>
  </r>
  <r>
    <n v="373"/>
    <m/>
    <s v="Daredevil - Hypersenses - PS - VR"/>
    <s v="Daredevil - Hypersenses - PS - VR"/>
    <s v="PS"/>
    <x v="1"/>
    <x v="0"/>
    <m/>
    <m/>
    <s v="Daredevil"/>
    <s v="Daredevil"/>
    <m/>
    <s v="Hypersenses"/>
    <m/>
    <m/>
    <m/>
    <s v="Daredevil"/>
    <s v="Hypersenses"/>
    <m/>
    <s v="VR"/>
    <n v="7"/>
    <n v="20"/>
    <n v="140"/>
    <m/>
    <m/>
    <m/>
    <m/>
    <m/>
    <m/>
    <m/>
    <m/>
    <n v="373"/>
    <n v="373"/>
  </r>
  <r>
    <n v="374"/>
    <m/>
    <s v="Daredevil - Man Without Fear - PS - VR"/>
    <s v="Daredevil - Man Without Fear - PS - VR"/>
    <s v="PS"/>
    <x v="1"/>
    <x v="0"/>
    <m/>
    <m/>
    <s v="Daredevil"/>
    <s v="Daredevil"/>
    <m/>
    <s v="Man Without Fear"/>
    <m/>
    <m/>
    <m/>
    <s v="Daredevil"/>
    <s v="Man Without Fear"/>
    <m/>
    <s v="VR"/>
    <n v="7"/>
    <n v="20"/>
    <n v="140"/>
    <m/>
    <m/>
    <m/>
    <m/>
    <m/>
    <m/>
    <m/>
    <m/>
    <n v="374"/>
    <n v="374"/>
  </r>
  <r>
    <n v="375"/>
    <m/>
    <s v="Daredevil - Radar Combat - IQ - C"/>
    <s v="Daredevil - Radar Combat - IQ - C"/>
    <s v="IQ"/>
    <x v="1"/>
    <x v="0"/>
    <m/>
    <m/>
    <s v="Daredevil"/>
    <s v="Daredevil"/>
    <m/>
    <s v="Radar Combat"/>
    <m/>
    <m/>
    <m/>
    <s v="Daredevil"/>
    <s v="Radar Combat"/>
    <m/>
    <s v="C"/>
    <n v="12"/>
    <n v="5"/>
    <n v="60"/>
    <m/>
    <m/>
    <m/>
    <m/>
    <m/>
    <m/>
    <m/>
    <m/>
    <n v="375"/>
    <n v="375"/>
  </r>
  <r>
    <n v="376"/>
    <m/>
    <s v="Darkness - 4-Grid Character Card - IM - R"/>
    <s v="Darkness IM HERO - R"/>
    <s v="IM"/>
    <x v="0"/>
    <x v="0"/>
    <m/>
    <m/>
    <s v="Darkness"/>
    <s v="Darkness"/>
    <m/>
    <s v="4-Grid Character Card"/>
    <m/>
    <m/>
    <m/>
    <s v="Darkness"/>
    <s v="4-Grid Character Card"/>
    <m/>
    <s v="R"/>
    <n v="16"/>
    <n v="15"/>
    <n v="240"/>
    <n v="7"/>
    <n v="7"/>
    <n v="4"/>
    <n v="3"/>
    <n v="21"/>
    <n v="21"/>
    <n v="5.25"/>
    <m/>
    <n v="376"/>
    <n v="376"/>
  </r>
  <r>
    <n v="377"/>
    <m/>
    <s v="Darkness - Demigod of the Dark - IM -  - R"/>
    <s v="Darkness - Demigod of the Dark - IM - OPD - R"/>
    <s v="IM"/>
    <x v="1"/>
    <x v="0"/>
    <m/>
    <m/>
    <s v="Darkness"/>
    <s v="Darkness"/>
    <m/>
    <s v="Demigod of the Dark"/>
    <m/>
    <s v="OPD"/>
    <m/>
    <s v="Darkness"/>
    <s v="Demigod of the Dark (OPD)"/>
    <m/>
    <s v="R"/>
    <n v="16"/>
    <n v="15"/>
    <n v="240"/>
    <m/>
    <m/>
    <m/>
    <m/>
    <m/>
    <m/>
    <m/>
    <m/>
    <n v="377"/>
    <n v="377"/>
  </r>
  <r>
    <n v="378"/>
    <m/>
    <s v="Darkness - Killing Touch - IM - R"/>
    <s v="Darkness - Killing Touch - IM - R"/>
    <s v="IM"/>
    <x v="1"/>
    <x v="0"/>
    <m/>
    <m/>
    <s v="Darkness"/>
    <s v="Darkness"/>
    <m/>
    <s v="Killing Touch"/>
    <m/>
    <m/>
    <m/>
    <s v="Darkness"/>
    <s v="Killing Touch"/>
    <m/>
    <s v="R"/>
    <n v="16"/>
    <n v="15"/>
    <n v="240"/>
    <m/>
    <m/>
    <m/>
    <m/>
    <m/>
    <m/>
    <m/>
    <m/>
    <n v="378"/>
    <n v="378"/>
  </r>
  <r>
    <n v="379"/>
    <m/>
    <s v="Darkness - Lifelike EXMskin - IM - U"/>
    <s v="Darkness - Lifelike EXMskin - IM - U"/>
    <s v="IM"/>
    <x v="1"/>
    <x v="0"/>
    <m/>
    <m/>
    <s v="Darkness"/>
    <s v="Darkness"/>
    <m/>
    <s v="Lifelike EXMskin"/>
    <m/>
    <m/>
    <m/>
    <s v="Darkness"/>
    <s v="Lifelike EXMskin"/>
    <m/>
    <s v="U"/>
    <n v="16"/>
    <n v="10"/>
    <n v="160"/>
    <m/>
    <m/>
    <m/>
    <m/>
    <m/>
    <m/>
    <m/>
    <m/>
    <n v="379"/>
    <n v="379"/>
  </r>
  <r>
    <n v="380"/>
    <m/>
    <s v="Darkness - Night Flight - IM - U"/>
    <s v="Darkness - Night Flight - IM - U"/>
    <s v="IM"/>
    <x v="1"/>
    <x v="0"/>
    <m/>
    <m/>
    <s v="Darkness"/>
    <s v="Darkness"/>
    <m/>
    <s v="Night Flight"/>
    <m/>
    <m/>
    <m/>
    <s v="Darkness"/>
    <s v="Night Flight"/>
    <m/>
    <s v="U"/>
    <n v="16"/>
    <n v="10"/>
    <n v="160"/>
    <m/>
    <m/>
    <m/>
    <m/>
    <m/>
    <m/>
    <m/>
    <m/>
    <n v="380"/>
    <n v="380"/>
  </r>
  <r>
    <n v="381"/>
    <m/>
    <s v="Darkness - Restore Health - IM - C"/>
    <s v="Darkness - Restore Health - IM - C"/>
    <s v="IM"/>
    <x v="1"/>
    <x v="0"/>
    <m/>
    <m/>
    <s v="Darkness"/>
    <s v="Darkness"/>
    <m/>
    <s v="Restore Health"/>
    <m/>
    <m/>
    <m/>
    <s v="Darkness"/>
    <s v="Restore Health"/>
    <m/>
    <s v="C"/>
    <n v="16"/>
    <n v="5"/>
    <n v="80"/>
    <m/>
    <m/>
    <m/>
    <m/>
    <m/>
    <m/>
    <m/>
    <m/>
    <n v="381"/>
    <n v="381"/>
  </r>
  <r>
    <n v="382"/>
    <m/>
    <s v="Darkness - Shadow Motion - IM - C"/>
    <s v="Darkness - Shadow Motion - IM - C"/>
    <s v="IM"/>
    <x v="1"/>
    <x v="0"/>
    <m/>
    <m/>
    <s v="Darkness"/>
    <s v="Darkness"/>
    <m/>
    <s v="Shadow Motion"/>
    <m/>
    <m/>
    <m/>
    <s v="Darkness"/>
    <s v="Shadow Motion"/>
    <m/>
    <s v="C"/>
    <n v="16"/>
    <n v="5"/>
    <n v="80"/>
    <m/>
    <m/>
    <m/>
    <m/>
    <m/>
    <m/>
    <m/>
    <m/>
    <n v="382"/>
    <n v="382"/>
  </r>
  <r>
    <n v="383"/>
    <m/>
    <s v="Darkseid - 4-Grid Character Card - JLA - R"/>
    <s v="Darkseid JLA HERO - R"/>
    <s v="JLA"/>
    <x v="0"/>
    <x v="0"/>
    <m/>
    <m/>
    <s v="Darkseid"/>
    <s v="Darkseid"/>
    <m/>
    <s v="4-Grid Character Card"/>
    <m/>
    <m/>
    <m/>
    <s v="Darkseid"/>
    <s v="4-Grid Character Card"/>
    <s v="V"/>
    <s v="R"/>
    <n v="6"/>
    <n v="15"/>
    <n v="90"/>
    <n v="6"/>
    <n v="3"/>
    <n v="8"/>
    <n v="6"/>
    <n v="23"/>
    <n v="23"/>
    <n v="5.75"/>
    <m/>
    <n v="383"/>
    <n v="383"/>
  </r>
  <r>
    <n v="384"/>
    <m/>
    <s v="Darkseid - Desaad - JLA - U"/>
    <s v="Darkseid - Desaad - JLA - U"/>
    <s v="JLA"/>
    <x v="1"/>
    <x v="0"/>
    <m/>
    <m/>
    <s v="Darkseid"/>
    <s v="Darkseid"/>
    <m/>
    <s v="Desaad"/>
    <m/>
    <m/>
    <m/>
    <s v="Darkseid"/>
    <s v="Desaad"/>
    <m/>
    <s v="U"/>
    <n v="6"/>
    <n v="10"/>
    <n v="60"/>
    <m/>
    <m/>
    <m/>
    <m/>
    <m/>
    <m/>
    <m/>
    <m/>
    <n v="384"/>
    <n v="384"/>
  </r>
  <r>
    <n v="385"/>
    <m/>
    <s v="Darkseid - Granny Goodness - JLA - U"/>
    <s v="Darkseid - Granny Goodness - JLA - U"/>
    <s v="JLA"/>
    <x v="1"/>
    <x v="0"/>
    <m/>
    <m/>
    <s v="Darkseid"/>
    <s v="Darkseid"/>
    <m/>
    <s v="Granny Goodness"/>
    <m/>
    <m/>
    <m/>
    <s v="Darkseid"/>
    <s v="Granny Goodness"/>
    <m/>
    <s v="U"/>
    <n v="6"/>
    <n v="10"/>
    <n v="60"/>
    <m/>
    <m/>
    <m/>
    <m/>
    <m/>
    <m/>
    <m/>
    <m/>
    <n v="385"/>
    <n v="385"/>
  </r>
  <r>
    <n v="386"/>
    <m/>
    <s v="Darkseid - Kalibak - JLA - U"/>
    <s v="Darkseid - Kalibak - JLA - U"/>
    <s v="JLA"/>
    <x v="1"/>
    <x v="0"/>
    <m/>
    <m/>
    <s v="Darkseid"/>
    <s v="Darkseid"/>
    <m/>
    <s v="Kalibak"/>
    <m/>
    <m/>
    <m/>
    <s v="Darkseid"/>
    <s v="Kalibak"/>
    <m/>
    <s v="U"/>
    <n v="6"/>
    <n v="10"/>
    <n v="60"/>
    <m/>
    <m/>
    <m/>
    <m/>
    <m/>
    <m/>
    <m/>
    <m/>
    <n v="386"/>
    <n v="386"/>
  </r>
  <r>
    <n v="387"/>
    <m/>
    <s v="Darkseid - Lord of Apokolips - JLA - OPD - VR"/>
    <s v="Darkseid - Lord of Apokolips - JLA - OPD - VR"/>
    <s v="JLA"/>
    <x v="1"/>
    <x v="0"/>
    <m/>
    <m/>
    <s v="Darkseid"/>
    <s v="Darkseid"/>
    <m/>
    <s v="Lord of Apokolips"/>
    <m/>
    <s v="OPD"/>
    <m/>
    <s v="Darkseid"/>
    <s v="Lord of Apokolips (OPD)"/>
    <m/>
    <s v="VR"/>
    <n v="6"/>
    <n v="20"/>
    <n v="120"/>
    <m/>
    <m/>
    <m/>
    <m/>
    <m/>
    <m/>
    <m/>
    <m/>
    <n v="387"/>
    <n v="387"/>
  </r>
  <r>
    <n v="388"/>
    <m/>
    <s v="Darkseid - Omega Effect - JLA -  - VR"/>
    <s v="Darkseid - Omega Effect - JLA - OPD - VR"/>
    <s v="JLA"/>
    <x v="1"/>
    <x v="0"/>
    <m/>
    <m/>
    <s v="Darkseid"/>
    <s v="Darkseid"/>
    <m/>
    <s v="Omega Effect"/>
    <m/>
    <s v="OPD"/>
    <m/>
    <s v="Darkseid"/>
    <s v="Omega Effect (OPD)"/>
    <m/>
    <s v="VR"/>
    <n v="6"/>
    <n v="20"/>
    <n v="120"/>
    <m/>
    <m/>
    <m/>
    <m/>
    <m/>
    <m/>
    <m/>
    <m/>
    <n v="388"/>
    <n v="388"/>
  </r>
  <r>
    <n v="389"/>
    <m/>
    <s v="Dazzler - 4-Grid Character Card - CL - U"/>
    <s v="Dazzler CL HERO - U"/>
    <s v="CL"/>
    <x v="0"/>
    <x v="0"/>
    <m/>
    <m/>
    <s v="Dazzler"/>
    <s v="Dazzler"/>
    <m/>
    <s v="4-Grid Character Card"/>
    <m/>
    <m/>
    <m/>
    <s v="Dazzler"/>
    <s v="4-Grid Character Card"/>
    <m/>
    <s v="U"/>
    <n v="13"/>
    <n v="10"/>
    <n v="130"/>
    <n v="7"/>
    <n v="3"/>
    <n v="3"/>
    <n v="3"/>
    <n v="16"/>
    <n v="16"/>
    <n v="4"/>
    <s v="Reserve defend D w/Power Cards"/>
    <n v="389"/>
    <n v="389"/>
  </r>
  <r>
    <n v="390"/>
    <m/>
    <s v="Dazzler - Absorb Sound - CL -  - R"/>
    <s v="Dazzler - Absorb Sound - CL - OPD - R"/>
    <s v="CL"/>
    <x v="1"/>
    <x v="0"/>
    <m/>
    <m/>
    <s v="Dazzler"/>
    <s v="Dazzler"/>
    <m/>
    <s v="Absorb Sound"/>
    <m/>
    <s v="OPD"/>
    <m/>
    <s v="Dazzler"/>
    <s v="Absorb Sound (OPD)"/>
    <m/>
    <s v="R"/>
    <n v="13"/>
    <n v="15"/>
    <n v="195"/>
    <m/>
    <m/>
    <m/>
    <m/>
    <m/>
    <m/>
    <m/>
    <m/>
    <n v="390"/>
    <n v="390"/>
  </r>
  <r>
    <n v="391"/>
    <m/>
    <s v="Dazzler - Disco Diva - CL - C"/>
    <s v="Dazzler - Disco Diva - CL - C"/>
    <s v="CL"/>
    <x v="1"/>
    <x v="0"/>
    <m/>
    <m/>
    <s v="Dazzler"/>
    <s v="Dazzler"/>
    <m/>
    <s v="Disco Diva"/>
    <m/>
    <m/>
    <m/>
    <s v="Dazzler"/>
    <s v="Disco Diva"/>
    <m/>
    <s v="C"/>
    <n v="13"/>
    <n v="5"/>
    <n v="65"/>
    <m/>
    <m/>
    <m/>
    <m/>
    <m/>
    <m/>
    <m/>
    <m/>
    <n v="391"/>
    <n v="391"/>
  </r>
  <r>
    <n v="392"/>
    <m/>
    <s v="Dazzler - Focus Energy - CL -  - R"/>
    <s v="Dazzler - Focus Energy - CL - OPD - R"/>
    <s v="CL"/>
    <x v="1"/>
    <x v="0"/>
    <m/>
    <m/>
    <s v="Dazzler"/>
    <s v="Dazzler"/>
    <m/>
    <s v="Focus Energy"/>
    <m/>
    <s v="OPD"/>
    <m/>
    <s v="Dazzler"/>
    <s v="Focus Energy (OPD)"/>
    <m/>
    <s v="R"/>
    <n v="13"/>
    <n v="15"/>
    <n v="195"/>
    <m/>
    <m/>
    <m/>
    <m/>
    <m/>
    <m/>
    <m/>
    <m/>
    <n v="392"/>
    <n v="392"/>
  </r>
  <r>
    <n v="393"/>
    <m/>
    <s v="Dazzler - Longshot Love - CL - U"/>
    <s v="Dazzler - Longshot Love - CL - U"/>
    <s v="CL"/>
    <x v="1"/>
    <x v="0"/>
    <m/>
    <m/>
    <s v="Dazzler"/>
    <s v="Dazzler"/>
    <m/>
    <s v="Longshot Love"/>
    <m/>
    <m/>
    <m/>
    <s v="Dazzler"/>
    <s v="Longshot Love"/>
    <m/>
    <s v="U"/>
    <n v="13"/>
    <n v="10"/>
    <n v="130"/>
    <m/>
    <m/>
    <m/>
    <m/>
    <m/>
    <m/>
    <m/>
    <m/>
    <n v="393"/>
    <n v="393"/>
  </r>
  <r>
    <n v="394"/>
    <m/>
    <s v="Dazzler - Mojoworld Rebel - CL - C"/>
    <s v="Dazzler - Mojoworld Rebel - CL - C"/>
    <s v="CL"/>
    <x v="1"/>
    <x v="0"/>
    <m/>
    <m/>
    <s v="Dazzler"/>
    <s v="Dazzler"/>
    <m/>
    <s v="Mojoworld Rebel"/>
    <m/>
    <m/>
    <m/>
    <s v="Dazzler"/>
    <s v="Mojoworld Rebel"/>
    <m/>
    <s v="C"/>
    <n v="13"/>
    <n v="5"/>
    <n v="65"/>
    <m/>
    <m/>
    <m/>
    <m/>
    <m/>
    <m/>
    <m/>
    <m/>
    <n v="394"/>
    <n v="394"/>
  </r>
  <r>
    <n v="395"/>
    <m/>
    <s v="Dazzler - Pinpoint Laser - XM - C"/>
    <s v="Dazzler - Pinpoint Laser - XM - C"/>
    <s v="XM"/>
    <x v="1"/>
    <x v="0"/>
    <m/>
    <m/>
    <s v="Dazzler"/>
    <s v="Dazzler"/>
    <m/>
    <s v="Pinpoint Laser"/>
    <m/>
    <m/>
    <m/>
    <s v="Dazzler"/>
    <s v="Pinpoint Laser"/>
    <m/>
    <s v="C"/>
    <n v="5"/>
    <n v="5"/>
    <n v="25"/>
    <m/>
    <m/>
    <m/>
    <m/>
    <m/>
    <m/>
    <m/>
    <m/>
    <n v="395"/>
    <n v="395"/>
  </r>
  <r>
    <n v="396"/>
    <m/>
    <s v="Dazzler - Roller Queen - CL - C"/>
    <s v="Dazzler - Roller Queen - CL - C"/>
    <s v="CL"/>
    <x v="1"/>
    <x v="0"/>
    <m/>
    <m/>
    <s v="Dazzler"/>
    <s v="Dazzler"/>
    <m/>
    <s v="Roller Queen"/>
    <m/>
    <m/>
    <m/>
    <s v="Dazzler"/>
    <s v="Roller Queen"/>
    <m/>
    <s v="C"/>
    <n v="13"/>
    <n v="5"/>
    <n v="65"/>
    <m/>
    <m/>
    <m/>
    <m/>
    <m/>
    <m/>
    <m/>
    <m/>
    <n v="396"/>
    <n v="396"/>
  </r>
  <r>
    <n v="397"/>
    <m/>
    <s v="Deadpool - 3-Grid Character Card - OP - C"/>
    <s v="Deadpool OP HERO - C"/>
    <s v="OP"/>
    <x v="0"/>
    <x v="0"/>
    <m/>
    <m/>
    <s v="Deadpool"/>
    <s v="Deadpool"/>
    <m/>
    <s v="3-Grid Character Card"/>
    <m/>
    <m/>
    <m/>
    <s v="Deadpool"/>
    <s v="3-Grid Character Card"/>
    <m/>
    <s v="C"/>
    <n v="2"/>
    <n v="5"/>
    <n v="10"/>
    <n v="3"/>
    <n v="7"/>
    <n v="4"/>
    <m/>
    <n v="14"/>
    <n v="14"/>
    <n v="4.666666666666667"/>
    <m/>
    <n v="397"/>
    <n v="397"/>
  </r>
  <r>
    <n v="398"/>
    <m/>
    <s v="Deadpool - 4-Grid Character Card - IQ - R"/>
    <s v="Deadpool IQ HERO - R"/>
    <s v="IQ"/>
    <x v="0"/>
    <x v="0"/>
    <m/>
    <m/>
    <s v="Deadpool"/>
    <s v="Deadpool"/>
    <m/>
    <s v="4-Grid Character Card"/>
    <m/>
    <m/>
    <m/>
    <s v="Deadpool"/>
    <s v="4-Grid Character Card"/>
    <m/>
    <s v="R"/>
    <n v="12"/>
    <n v="15"/>
    <n v="180"/>
    <n v="3"/>
    <n v="7"/>
    <n v="5"/>
    <n v="3"/>
    <n v="18"/>
    <n v="18"/>
    <n v="4.5"/>
    <s v="Not Spect KOd w/ M Power cards"/>
    <n v="398"/>
    <n v="398"/>
  </r>
  <r>
    <n v="399"/>
    <m/>
    <s v="Deadpool - Assassin - OP -  - R"/>
    <s v="Deadpool - Assassin - OP - OPD - R"/>
    <s v="OP"/>
    <x v="1"/>
    <x v="0"/>
    <m/>
    <m/>
    <s v="Deadpool"/>
    <s v="Deadpool"/>
    <m/>
    <s v="Assassin"/>
    <m/>
    <s v="OPD"/>
    <m/>
    <s v="Deadpool"/>
    <s v="Assassin (OPD)"/>
    <m/>
    <s v="R"/>
    <n v="2"/>
    <n v="15"/>
    <n v="30"/>
    <m/>
    <m/>
    <m/>
    <m/>
    <m/>
    <m/>
    <m/>
    <m/>
    <n v="399"/>
    <n v="399"/>
  </r>
  <r>
    <n v="400"/>
    <m/>
    <s v="Deadpool - Bushwack - PS - U"/>
    <s v="Deadpool - Bushwack - PS - U"/>
    <s v="PS"/>
    <x v="1"/>
    <x v="0"/>
    <m/>
    <m/>
    <s v="Deadpool"/>
    <s v="Deadpool"/>
    <m/>
    <s v="Bushwack"/>
    <m/>
    <m/>
    <m/>
    <s v="Deadpool"/>
    <s v="Bushwack"/>
    <m/>
    <s v="U"/>
    <n v="7"/>
    <n v="10"/>
    <n v="70"/>
    <m/>
    <m/>
    <m/>
    <m/>
    <m/>
    <m/>
    <m/>
    <m/>
    <n v="400"/>
    <n v="400"/>
  </r>
  <r>
    <n v="401"/>
    <m/>
    <s v="Deadpool - Distracting Chatter - IQ - U"/>
    <s v="Deadpool - Distracting Chatter - IQ - U"/>
    <s v="IQ"/>
    <x v="1"/>
    <x v="0"/>
    <m/>
    <m/>
    <s v="Deadpool"/>
    <s v="Deadpool"/>
    <m/>
    <s v="Distracting Chatter"/>
    <m/>
    <m/>
    <m/>
    <s v="Deadpool"/>
    <s v="Distracting Chatter"/>
    <m/>
    <s v="U"/>
    <n v="12"/>
    <n v="10"/>
    <n v="120"/>
    <m/>
    <m/>
    <m/>
    <m/>
    <m/>
    <m/>
    <m/>
    <m/>
    <n v="401"/>
    <n v="401"/>
  </r>
  <r>
    <n v="402"/>
    <m/>
    <s v="Deadpool - Don't Lose Your Head! - IQ - OPD - VR"/>
    <s v="Deadpool - Don't Lose Your Head! - IQ - OPD - VR"/>
    <s v="IQ"/>
    <x v="1"/>
    <x v="0"/>
    <m/>
    <m/>
    <s v="Deadpool"/>
    <s v="Deadpool"/>
    <m/>
    <s v="Don't Lose Your Head!"/>
    <m/>
    <s v="OPD"/>
    <m/>
    <s v="Deadpool"/>
    <s v="Don't Lose Your Head! (OPD)"/>
    <m/>
    <s v="VR"/>
    <n v="12"/>
    <n v="20"/>
    <n v="240"/>
    <m/>
    <m/>
    <m/>
    <m/>
    <m/>
    <m/>
    <m/>
    <m/>
    <n v="402"/>
    <n v="402"/>
  </r>
  <r>
    <n v="403"/>
    <m/>
    <s v="Deadpool - High Threshold of Pain - OP -  - R"/>
    <s v="Deadpool - High Threshold of Pain - OP - OPD - R"/>
    <s v="OP"/>
    <x v="1"/>
    <x v="0"/>
    <m/>
    <m/>
    <s v="Deadpool"/>
    <s v="Deadpool"/>
    <m/>
    <s v="High Threshold of Pain"/>
    <m/>
    <s v="OPD"/>
    <m/>
    <s v="Deadpool"/>
    <s v="High Threshhold of Pain (OPD)"/>
    <m/>
    <s v="R"/>
    <n v="2"/>
    <n v="15"/>
    <n v="30"/>
    <m/>
    <m/>
    <m/>
    <m/>
    <m/>
    <m/>
    <m/>
    <m/>
    <n v="403"/>
    <n v="403"/>
  </r>
  <r>
    <n v="404"/>
    <m/>
    <s v="Deadpool - Killing Machine - OP - C"/>
    <s v="Deadpool - Killing Machine - OP - C"/>
    <s v="OP"/>
    <x v="1"/>
    <x v="0"/>
    <m/>
    <m/>
    <s v="Deadpool"/>
    <s v="Deadpool"/>
    <m/>
    <s v="Killing Machine"/>
    <m/>
    <m/>
    <m/>
    <s v="Deadpool"/>
    <s v="Killing Machine"/>
    <m/>
    <s v="C"/>
    <n v="2"/>
    <n v="5"/>
    <n v="10"/>
    <m/>
    <m/>
    <m/>
    <m/>
    <m/>
    <m/>
    <m/>
    <m/>
    <n v="404"/>
    <n v="404"/>
  </r>
  <r>
    <n v="405"/>
    <m/>
    <s v="Deadpool - Regeneration - OP - C"/>
    <s v="Deadpool - Regeneration - OP - C"/>
    <s v="OP"/>
    <x v="1"/>
    <x v="0"/>
    <m/>
    <m/>
    <s v="Deadpool"/>
    <s v="Deadpool"/>
    <m/>
    <s v="Regeneration"/>
    <m/>
    <m/>
    <m/>
    <s v="Deadpool"/>
    <s v="Regeneration"/>
    <m/>
    <s v="C"/>
    <n v="2"/>
    <n v="5"/>
    <n v="10"/>
    <m/>
    <m/>
    <m/>
    <m/>
    <m/>
    <m/>
    <m/>
    <m/>
    <n v="405"/>
    <n v="405"/>
  </r>
  <r>
    <n v="406"/>
    <m/>
    <s v="Deadpool - Super Spy - OP - C"/>
    <s v="Deadpool - Super Spy - OP - C"/>
    <s v="OP"/>
    <x v="1"/>
    <x v="0"/>
    <m/>
    <m/>
    <s v="Deadpool"/>
    <s v="Deadpool"/>
    <m/>
    <s v="Super Spy"/>
    <m/>
    <m/>
    <m/>
    <s v="Deadpool"/>
    <s v="Super Spy"/>
    <m/>
    <s v="C"/>
    <n v="2"/>
    <n v="5"/>
    <n v="10"/>
    <m/>
    <m/>
    <m/>
    <m/>
    <m/>
    <m/>
    <m/>
    <m/>
    <n v="406"/>
    <n v="406"/>
  </r>
  <r>
    <n v="407"/>
    <m/>
    <s v="Deathbird - 4-Grid Character Card - XM - U"/>
    <s v="Deathbird XM HERO - U"/>
    <s v="XM"/>
    <x v="0"/>
    <x v="0"/>
    <m/>
    <m/>
    <s v="Deathbird"/>
    <s v="Deathbird"/>
    <m/>
    <s v="4-Grid Character Card"/>
    <m/>
    <m/>
    <m/>
    <s v="Deathbird"/>
    <s v="4-Grid Character Card"/>
    <m/>
    <s v="U"/>
    <n v="5"/>
    <n v="10"/>
    <n v="50"/>
    <n v="3"/>
    <n v="7"/>
    <n v="3"/>
    <n v="3"/>
    <n v="16"/>
    <n v="16"/>
    <n v="4"/>
    <s v="Shi'ar Sp, defend FL w/ Pc f R"/>
    <n v="407"/>
    <n v="407"/>
  </r>
  <r>
    <n v="408"/>
    <m/>
    <s v="Deathlok - 4-Grid Character Card - CL - U"/>
    <s v="Deathlok CL HERO - U"/>
    <s v="CL"/>
    <x v="0"/>
    <x v="0"/>
    <m/>
    <m/>
    <s v="Deathlok"/>
    <s v="Deathlok"/>
    <m/>
    <s v="4-Grid Character Card"/>
    <m/>
    <m/>
    <m/>
    <s v="Deathlok"/>
    <s v="4-Grid Character Card"/>
    <m/>
    <s v="U"/>
    <n v="13"/>
    <n v="10"/>
    <n v="130"/>
    <n v="4"/>
    <n v="5"/>
    <n v="5"/>
    <n v="6"/>
    <n v="20"/>
    <n v="20"/>
    <n v="5"/>
    <s v="&quot;Luther Manning&quot; from Reserve"/>
    <n v="408"/>
    <n v="408"/>
  </r>
  <r>
    <n v="409"/>
    <m/>
    <s v="Deathlok - Cybercorpse - CL - C"/>
    <s v="Deathlok - Cybercorpse - CL - C"/>
    <s v="CL"/>
    <x v="1"/>
    <x v="0"/>
    <m/>
    <m/>
    <s v="Deathlok"/>
    <s v="Deathlok"/>
    <m/>
    <s v="Cybercorpse"/>
    <m/>
    <m/>
    <m/>
    <s v="Deathlok"/>
    <s v="Cybercorpse"/>
    <m/>
    <s v="C"/>
    <n v="13"/>
    <n v="5"/>
    <n v="65"/>
    <m/>
    <m/>
    <m/>
    <m/>
    <m/>
    <m/>
    <m/>
    <m/>
    <n v="409"/>
    <n v="409"/>
  </r>
  <r>
    <n v="410"/>
    <m/>
    <s v="Deathlok - Internal 'Puter - CL - C"/>
    <s v="Deathlok - Internal 'Puter - CL - C"/>
    <s v="CL"/>
    <x v="1"/>
    <x v="0"/>
    <m/>
    <m/>
    <s v="Deathlok"/>
    <s v="Deathlok"/>
    <m/>
    <s v="Internal 'Puter"/>
    <m/>
    <m/>
    <m/>
    <s v="Deathlok"/>
    <s v="Internal 'Puter"/>
    <m/>
    <s v="C"/>
    <n v="13"/>
    <n v="5"/>
    <n v="65"/>
    <m/>
    <m/>
    <m/>
    <m/>
    <m/>
    <m/>
    <m/>
    <m/>
    <n v="410"/>
    <n v="410"/>
  </r>
  <r>
    <n v="411"/>
    <m/>
    <s v="Deathlok - John &quot;Siege&quot; Kelly - CL - OPD - R"/>
    <s v="Deathlok - John &quot;Siege&quot; Kelly - CL - OPD - R"/>
    <s v="CL"/>
    <x v="1"/>
    <x v="0"/>
    <m/>
    <m/>
    <s v="Deathlok"/>
    <s v="Deathlok"/>
    <m/>
    <s v="John &quot;Siege&quot; Kelly"/>
    <m/>
    <s v="OPD"/>
    <m/>
    <s v="Deathlok"/>
    <s v="John &quot;Siege&quot; Kelly (OPD)"/>
    <m/>
    <s v="R"/>
    <n v="13"/>
    <n v="15"/>
    <n v="195"/>
    <m/>
    <m/>
    <m/>
    <m/>
    <m/>
    <m/>
    <m/>
    <m/>
    <n v="411"/>
    <n v="411"/>
  </r>
  <r>
    <n v="412"/>
    <m/>
    <s v="Deathlok - Luther Manning - CL - OPD - R"/>
    <s v="Deathlok - Luther Manning - CL - OPD - R"/>
    <s v="CL"/>
    <x v="1"/>
    <x v="0"/>
    <m/>
    <m/>
    <s v="Deathlok"/>
    <s v="Deathlok"/>
    <m/>
    <s v="Luther Manning"/>
    <m/>
    <s v="OPD"/>
    <m/>
    <s v="Deathlok"/>
    <s v="Luther Manning (OPD)"/>
    <m/>
    <s v="R"/>
    <n v="13"/>
    <n v="15"/>
    <n v="195"/>
    <m/>
    <m/>
    <m/>
    <m/>
    <m/>
    <m/>
    <m/>
    <m/>
    <n v="412"/>
    <n v="412"/>
  </r>
  <r>
    <n v="413"/>
    <m/>
    <s v="Deathlok - Michael Collins - CL -  - R"/>
    <s v="Deathlok - Michael Collins - CL - OPD - R"/>
    <s v="CL"/>
    <x v="1"/>
    <x v="0"/>
    <m/>
    <m/>
    <s v="Deathlok"/>
    <s v="Deathlok"/>
    <m/>
    <s v="Michael Collins"/>
    <m/>
    <s v="OPD"/>
    <m/>
    <s v="Deathlok"/>
    <s v="Michael Collins (OPD)"/>
    <m/>
    <s v="R"/>
    <n v="13"/>
    <n v="15"/>
    <n v="195"/>
    <m/>
    <m/>
    <m/>
    <m/>
    <m/>
    <m/>
    <m/>
    <m/>
    <n v="413"/>
    <n v="413"/>
  </r>
  <r>
    <n v="414"/>
    <m/>
    <s v="Deathlok - Really Strong Laser - CL - C"/>
    <s v="Deathlok - Really Strong Laser - CL - C"/>
    <s v="CL"/>
    <x v="1"/>
    <x v="0"/>
    <m/>
    <m/>
    <s v="Deathlok"/>
    <s v="Deathlok"/>
    <m/>
    <s v="Really Strong Laser"/>
    <m/>
    <m/>
    <m/>
    <s v="Deathlok"/>
    <s v="Really Strong Laser"/>
    <m/>
    <s v="C"/>
    <n v="13"/>
    <n v="5"/>
    <n v="65"/>
    <m/>
    <m/>
    <m/>
    <m/>
    <m/>
    <m/>
    <m/>
    <m/>
    <n v="414"/>
    <n v="414"/>
  </r>
  <r>
    <n v="415"/>
    <m/>
    <s v="Doc Samson - 3-Grid Character Card - MC - U"/>
    <s v="Doc Samson MC HERO - U"/>
    <s v="MC"/>
    <x v="0"/>
    <x v="0"/>
    <m/>
    <m/>
    <s v="Doc Samson"/>
    <s v="Doc Samson"/>
    <m/>
    <s v="3-Grid Character Card"/>
    <m/>
    <m/>
    <m/>
    <s v="Doc Samson"/>
    <s v="3-Grid Character Card"/>
    <m/>
    <s v="U"/>
    <n v="1"/>
    <n v="10"/>
    <n v="10"/>
    <n v="1"/>
    <n v="2"/>
    <n v="7"/>
    <m/>
    <n v="10"/>
    <n v="10"/>
    <n v="3.3333333333333335"/>
    <m/>
    <n v="415"/>
    <n v="415"/>
  </r>
  <r>
    <n v="416"/>
    <m/>
    <s v="Doc Samson - 4-Grid Character Card - IQ - R"/>
    <s v="Doc Samson IQ HERO - R"/>
    <s v="IQ"/>
    <x v="0"/>
    <x v="0"/>
    <m/>
    <m/>
    <s v="Doc Samson"/>
    <s v="Doc Samson"/>
    <m/>
    <s v="4-Grid Character Card"/>
    <m/>
    <m/>
    <m/>
    <s v="Doc Samson"/>
    <s v="4-Grid Character Card"/>
    <m/>
    <s v="R"/>
    <n v="12"/>
    <n v="15"/>
    <n v="180"/>
    <n v="2"/>
    <n v="2"/>
    <n v="7"/>
    <n v="6"/>
    <n v="17"/>
    <n v="17"/>
    <n v="4.25"/>
    <m/>
    <n v="416"/>
    <n v="416"/>
  </r>
  <r>
    <n v="417"/>
    <m/>
    <s v="Doc Samson - Analytical Assault - MC - U"/>
    <s v="Doc Samson - Analytical Assault - MC - U"/>
    <s v="MC"/>
    <x v="1"/>
    <x v="0"/>
    <m/>
    <m/>
    <s v="Doc Samson"/>
    <s v="Doc Samson"/>
    <m/>
    <s v="Analytical Assault"/>
    <m/>
    <m/>
    <m/>
    <s v="Doc Samson"/>
    <s v="Analytical Assault"/>
    <m/>
    <s v="U"/>
    <n v="1"/>
    <n v="10"/>
    <n v="10"/>
    <m/>
    <m/>
    <m/>
    <m/>
    <m/>
    <m/>
    <m/>
    <m/>
    <n v="417"/>
    <n v="417"/>
  </r>
  <r>
    <n v="418"/>
    <m/>
    <s v="Doc Samson - Cautious Advisor - IQ - U"/>
    <s v="Doc Samson - Cautious Advisor - IQ - U"/>
    <s v="IQ"/>
    <x v="1"/>
    <x v="0"/>
    <m/>
    <m/>
    <s v="Doc Samson"/>
    <s v="Doc Samson"/>
    <m/>
    <s v="Cautious Advisor"/>
    <m/>
    <m/>
    <m/>
    <s v="Doc Samson"/>
    <s v="Cautious Advisor"/>
    <m/>
    <s v="U"/>
    <n v="12"/>
    <n v="10"/>
    <n v="120"/>
    <m/>
    <m/>
    <m/>
    <m/>
    <m/>
    <m/>
    <m/>
    <m/>
    <n v="418"/>
    <n v="418"/>
  </r>
  <r>
    <n v="419"/>
    <m/>
    <s v="Doc Samson - Gamma Muscle - MC - C"/>
    <s v="Doc Samson - Gamma Muscle - MC - C"/>
    <s v="MC"/>
    <x v="1"/>
    <x v="0"/>
    <m/>
    <m/>
    <s v="Doc Samson"/>
    <s v="Doc Samson"/>
    <m/>
    <s v="Gamma Muscle"/>
    <m/>
    <m/>
    <m/>
    <s v="Doc Samson"/>
    <s v="Gamma Muscle"/>
    <m/>
    <s v="C"/>
    <n v="1"/>
    <n v="5"/>
    <n v="5"/>
    <m/>
    <m/>
    <m/>
    <m/>
    <m/>
    <m/>
    <m/>
    <m/>
    <n v="419"/>
    <n v="419"/>
  </r>
  <r>
    <n v="420"/>
    <m/>
    <s v="Doc Samson - Green-Haired Hero - MC -  - R"/>
    <s v="Doc Samson - Green-Haired Hero - MC - OPD - R"/>
    <s v="MC"/>
    <x v="1"/>
    <x v="0"/>
    <m/>
    <m/>
    <s v="Doc Samson"/>
    <s v="Doc Samson"/>
    <m/>
    <s v="Green-Haired Hero"/>
    <m/>
    <s v="OPD"/>
    <m/>
    <s v="Doc Samson"/>
    <s v="Green-Haired Hero (OPD)"/>
    <m/>
    <s v="R"/>
    <n v="1"/>
    <n v="15"/>
    <n v="15"/>
    <m/>
    <m/>
    <m/>
    <m/>
    <m/>
    <m/>
    <m/>
    <m/>
    <n v="420"/>
    <n v="420"/>
  </r>
  <r>
    <n v="421"/>
    <m/>
    <s v="Doc Samson - Head Shrinker - IQ - U"/>
    <s v="Doc Samson - Head Shrinker - IQ - U"/>
    <s v="IQ"/>
    <x v="1"/>
    <x v="0"/>
    <m/>
    <m/>
    <s v="Doc Samson"/>
    <s v="Doc Samson"/>
    <m/>
    <s v="Head Shrinker"/>
    <m/>
    <m/>
    <m/>
    <s v="Doc Samson"/>
    <s v="Head Shrinker"/>
    <m/>
    <s v="U"/>
    <n v="12"/>
    <n v="10"/>
    <n v="120"/>
    <m/>
    <m/>
    <m/>
    <m/>
    <m/>
    <m/>
    <m/>
    <m/>
    <n v="421"/>
    <n v="421"/>
  </r>
  <r>
    <n v="422"/>
    <m/>
    <s v="Doc Samson - Power Punch - MC - U"/>
    <s v="Doc Samson - Power Punch - MC - U"/>
    <s v="MC"/>
    <x v="1"/>
    <x v="0"/>
    <m/>
    <m/>
    <s v="Doc Samson"/>
    <s v="Doc Samson"/>
    <m/>
    <s v="Power Punch"/>
    <m/>
    <m/>
    <m/>
    <s v="Doc Samson"/>
    <s v="Power Punch"/>
    <m/>
    <s v="U"/>
    <n v="1"/>
    <n v="10"/>
    <n v="10"/>
    <m/>
    <m/>
    <m/>
    <m/>
    <m/>
    <m/>
    <m/>
    <m/>
    <n v="422"/>
    <n v="422"/>
  </r>
  <r>
    <n v="423"/>
    <m/>
    <s v="Doc Samson - Psychoanalyze - MC -  - R"/>
    <s v="Doc Samson - Psychoanalyze - MC - OPD - R"/>
    <s v="MC"/>
    <x v="1"/>
    <x v="0"/>
    <m/>
    <m/>
    <s v="Doc Samson"/>
    <s v="Doc Samson"/>
    <m/>
    <s v="Psychoanalyze"/>
    <m/>
    <s v="OPD"/>
    <m/>
    <s v="Doc Samson"/>
    <s v="Psychoanalyze (OPD)"/>
    <m/>
    <s v="R"/>
    <n v="1"/>
    <n v="15"/>
    <n v="15"/>
    <m/>
    <m/>
    <m/>
    <m/>
    <m/>
    <m/>
    <m/>
    <m/>
    <n v="423"/>
    <n v="423"/>
  </r>
  <r>
    <n v="424"/>
    <m/>
    <s v="Doc Samson - Theoretical Treatment - MC - U"/>
    <s v="Doc Samson - Theoretical Treatment - MC - U"/>
    <s v="MC"/>
    <x v="1"/>
    <x v="0"/>
    <m/>
    <m/>
    <s v="Doc Samson"/>
    <s v="Doc Samson"/>
    <m/>
    <s v="Theoretical Treatment"/>
    <m/>
    <m/>
    <m/>
    <s v="Doc Samson"/>
    <s v="Theoretical Treatment"/>
    <m/>
    <s v="U"/>
    <n v="1"/>
    <n v="10"/>
    <n v="10"/>
    <m/>
    <m/>
    <m/>
    <m/>
    <m/>
    <m/>
    <m/>
    <m/>
    <n v="424"/>
    <n v="424"/>
  </r>
  <r>
    <n v="425"/>
    <m/>
    <s v="Doctor Doom - 3-Grid Character Card - OP - C"/>
    <s v="Doctor Doom OP HERO - C"/>
    <s v="OP"/>
    <x v="0"/>
    <x v="0"/>
    <m/>
    <m/>
    <s v="Doctor Doom"/>
    <s v="Doctor Doom"/>
    <m/>
    <s v="3-Grid Character Card"/>
    <m/>
    <m/>
    <m/>
    <s v="Doctor Doom"/>
    <s v="3-Grid Character Card"/>
    <m/>
    <s v="C"/>
    <n v="2"/>
    <n v="5"/>
    <n v="10"/>
    <n v="7"/>
    <n v="6"/>
    <n v="6"/>
    <m/>
    <n v="19"/>
    <n v="19"/>
    <n v="6.333333333333333"/>
    <m/>
    <n v="425"/>
    <n v="425"/>
  </r>
  <r>
    <n v="426"/>
    <m/>
    <s v="Doctor Doom - 4-Grid Character Card - IQ - VR"/>
    <s v="Doctor Doom IQ HERO - VR"/>
    <s v="IQ"/>
    <x v="0"/>
    <x v="0"/>
    <m/>
    <m/>
    <s v="Doctor Doom"/>
    <s v="Doctor Doom"/>
    <m/>
    <s v="4-Grid Character Card"/>
    <m/>
    <m/>
    <m/>
    <s v="Doctor Doom"/>
    <s v="4-Grid Character Card"/>
    <m/>
    <s v="VR"/>
    <n v="12"/>
    <n v="20"/>
    <n v="240"/>
    <n v="5"/>
    <n v="3"/>
    <n v="4"/>
    <n v="8"/>
    <n v="20"/>
    <n v="20"/>
    <n v="5"/>
    <m/>
    <n v="426"/>
    <n v="426"/>
  </r>
  <r>
    <n v="427"/>
    <m/>
    <s v="Doctor Doom - Concussion Beams - OP - C"/>
    <s v="Doctor Doom - Concussion Beams - OP - C"/>
    <s v="OP"/>
    <x v="1"/>
    <x v="0"/>
    <m/>
    <m/>
    <s v="Doctor Doom"/>
    <s v="Doctor Doom"/>
    <m/>
    <s v="Concussion Beams"/>
    <m/>
    <m/>
    <m/>
    <s v="Doctor Doom"/>
    <s v="Concussion Beams"/>
    <m/>
    <s v="C"/>
    <n v="2"/>
    <n v="5"/>
    <n v="10"/>
    <m/>
    <m/>
    <m/>
    <m/>
    <m/>
    <m/>
    <m/>
    <m/>
    <n v="427"/>
    <n v="427"/>
  </r>
  <r>
    <n v="428"/>
    <m/>
    <s v="Doctor Doom - Diplomatic Immunity - IQ - OPD - VR"/>
    <s v="Doctor Doom - Diplomatic Immunity - IQ - OPD - VR"/>
    <s v="IQ"/>
    <x v="1"/>
    <x v="0"/>
    <m/>
    <m/>
    <s v="Doctor Doom"/>
    <s v="Doctor Doom"/>
    <m/>
    <s v="Diplomatic Immunity"/>
    <m/>
    <s v="OPD"/>
    <m/>
    <s v="Doctor Doom"/>
    <s v="Diplomatic Immunity (OPD)"/>
    <m/>
    <s v="VR"/>
    <n v="12"/>
    <n v="20"/>
    <n v="240"/>
    <m/>
    <m/>
    <m/>
    <m/>
    <m/>
    <m/>
    <m/>
    <m/>
    <n v="428"/>
    <n v="428"/>
  </r>
  <r>
    <n v="429"/>
    <m/>
    <s v="Doctor Doom - Doombots - IQ -  - VR"/>
    <s v="Doctor Doom - Doombots - IQ - OPD - VR"/>
    <s v="IQ"/>
    <x v="1"/>
    <x v="0"/>
    <m/>
    <m/>
    <s v="Doctor Doom"/>
    <s v="Doctor Doom"/>
    <m/>
    <s v="Doombots"/>
    <m/>
    <s v="OPD"/>
    <m/>
    <s v="Doctor Doom"/>
    <s v="Doombots (OPD)"/>
    <m/>
    <s v="VR"/>
    <n v="12"/>
    <n v="20"/>
    <n v="240"/>
    <m/>
    <m/>
    <m/>
    <m/>
    <m/>
    <m/>
    <m/>
    <m/>
    <n v="429"/>
    <n v="429"/>
  </r>
  <r>
    <n v="430"/>
    <m/>
    <s v="Doctor Doom - Energy Dampening Field - OP - C"/>
    <s v="Doctor Doom - Energy Dampening Field - OP - C"/>
    <s v="OP"/>
    <x v="1"/>
    <x v="0"/>
    <m/>
    <m/>
    <s v="Doctor Doom"/>
    <s v="Doctor Doom"/>
    <m/>
    <s v="Energy Dampening Field"/>
    <m/>
    <m/>
    <m/>
    <s v="Doctor Doom"/>
    <s v="Energy Dampening Field"/>
    <m/>
    <s v="C"/>
    <n v="2"/>
    <n v="5"/>
    <n v="10"/>
    <m/>
    <m/>
    <m/>
    <m/>
    <m/>
    <m/>
    <m/>
    <m/>
    <n v="430"/>
    <n v="430"/>
  </r>
  <r>
    <n v="431"/>
    <m/>
    <s v="Doctor Doom - Expendable Ally - PS - U"/>
    <s v="Doctor Doom - Expendable Ally - PS - U"/>
    <s v="PS"/>
    <x v="1"/>
    <x v="0"/>
    <m/>
    <m/>
    <s v="Doctor Doom"/>
    <s v="Doctor Doom"/>
    <m/>
    <s v="Expendable Ally"/>
    <m/>
    <m/>
    <m/>
    <s v="Doctor Doom"/>
    <s v="Expendable Ally"/>
    <m/>
    <s v="U"/>
    <n v="7"/>
    <n v="10"/>
    <n v="70"/>
    <m/>
    <m/>
    <m/>
    <m/>
    <m/>
    <m/>
    <m/>
    <m/>
    <n v="431"/>
    <n v="431"/>
  </r>
  <r>
    <n v="432"/>
    <m/>
    <s v="Doctor Doom - Super Genius - OP -  - R"/>
    <s v="Doctor Doom - Super Genius - OP - OPD - R"/>
    <s v="OP"/>
    <x v="1"/>
    <x v="0"/>
    <m/>
    <m/>
    <s v="Doctor Doom"/>
    <s v="Doctor Doom"/>
    <m/>
    <s v="Super Genius"/>
    <m/>
    <s v="OPD"/>
    <m/>
    <s v="Doctor Doom"/>
    <s v="Super Genius (OPD)"/>
    <m/>
    <s v="R"/>
    <n v="2"/>
    <n v="15"/>
    <n v="30"/>
    <m/>
    <m/>
    <m/>
    <m/>
    <m/>
    <m/>
    <m/>
    <m/>
    <n v="432"/>
    <n v="432"/>
  </r>
  <r>
    <n v="433"/>
    <m/>
    <s v="Doctor Doom - Time Machine - OP - C"/>
    <s v="Doctor Doom - Time Machine - OP - C"/>
    <s v="OP"/>
    <x v="1"/>
    <x v="0"/>
    <m/>
    <m/>
    <s v="Doctor Doom"/>
    <s v="Doctor Doom"/>
    <m/>
    <s v="Time Machine"/>
    <m/>
    <m/>
    <m/>
    <s v="Doctor Doom"/>
    <s v="Time Machine"/>
    <m/>
    <s v="C"/>
    <n v="2"/>
    <n v="5"/>
    <n v="10"/>
    <m/>
    <m/>
    <m/>
    <m/>
    <m/>
    <m/>
    <m/>
    <m/>
    <n v="433"/>
    <n v="433"/>
  </r>
  <r>
    <n v="434"/>
    <m/>
    <s v="Doctor Doom - Villainous Plot - OP -  - R"/>
    <s v="Doctor Doom - Villainous Plot - OP - OPD - R"/>
    <s v="OP"/>
    <x v="1"/>
    <x v="0"/>
    <m/>
    <m/>
    <s v="Doctor Doom"/>
    <s v="Doctor Doom"/>
    <m/>
    <s v="Villainous Plot"/>
    <m/>
    <s v="OPD"/>
    <m/>
    <s v="Doctor Doom"/>
    <s v="Villainous Plot (OPD)"/>
    <m/>
    <s v="R"/>
    <n v="2"/>
    <n v="15"/>
    <n v="30"/>
    <m/>
    <m/>
    <m/>
    <m/>
    <m/>
    <m/>
    <m/>
    <m/>
    <n v="434"/>
    <n v="434"/>
  </r>
  <r>
    <n v="435"/>
    <m/>
    <s v="Doctor Doom 2099 - 4-Grid Character Card - CL - R"/>
    <s v="Doctor Doom 2099 CL HERO - R"/>
    <s v="CL"/>
    <x v="0"/>
    <x v="0"/>
    <m/>
    <m/>
    <s v="Doctor Doom 2099"/>
    <s v="Doctor Doom 2099"/>
    <m/>
    <s v="4-Grid Character Card"/>
    <m/>
    <m/>
    <m/>
    <s v="Doctor Doom 2099"/>
    <s v="4-Grid Character Card"/>
    <m/>
    <s v="R"/>
    <n v="13"/>
    <n v="15"/>
    <n v="195"/>
    <n v="5"/>
    <n v="3"/>
    <n v="6"/>
    <n v="7"/>
    <n v="21"/>
    <n v="21"/>
    <n v="5.25"/>
    <m/>
    <n v="435"/>
    <n v="435"/>
  </r>
  <r>
    <n v="436"/>
    <m/>
    <s v="Doctor Octopus - 3-Grid Character Card - OP - C"/>
    <s v="Doctor Octopus OP HERO - C"/>
    <s v="OP"/>
    <x v="0"/>
    <x v="0"/>
    <m/>
    <m/>
    <s v="Doctor Octopus"/>
    <s v="Doctor Octopus"/>
    <m/>
    <s v="3-Grid Character Card"/>
    <m/>
    <m/>
    <m/>
    <s v="Doctor Octopus"/>
    <s v="3-Grid Character Card"/>
    <m/>
    <s v="C"/>
    <n v="2"/>
    <n v="5"/>
    <n v="10"/>
    <n v="3"/>
    <n v="6"/>
    <n v="5"/>
    <m/>
    <n v="14"/>
    <n v="14"/>
    <n v="4.666666666666667"/>
    <m/>
    <n v="436"/>
    <n v="436"/>
  </r>
  <r>
    <n v="437"/>
    <m/>
    <s v="Doctor Octopus - 4-Grid Character Card - IQ - R"/>
    <s v="Doctor Octopus IQ HERO - R"/>
    <s v="IQ"/>
    <x v="0"/>
    <x v="0"/>
    <m/>
    <m/>
    <s v="Doctor Octopus"/>
    <s v="Doctor Octopus"/>
    <m/>
    <s v="4-Grid Character Card"/>
    <m/>
    <m/>
    <m/>
    <s v="Doctor Octopus"/>
    <s v="4-Grid Character Card"/>
    <m/>
    <s v="R"/>
    <n v="12"/>
    <n v="15"/>
    <n v="180"/>
    <n v="2"/>
    <n v="5"/>
    <n v="6"/>
    <n v="7"/>
    <n v="20"/>
    <n v="20"/>
    <n v="5"/>
    <m/>
    <n v="437"/>
    <n v="437"/>
  </r>
  <r>
    <n v="438"/>
    <m/>
    <s v="Doctor Octopus - Big Plans - IQ - U"/>
    <s v="Doctor Octopus - Big Plans - IQ - U"/>
    <s v="IQ"/>
    <x v="1"/>
    <x v="0"/>
    <m/>
    <m/>
    <s v="Doctor Octopus"/>
    <s v="Doctor Octopus"/>
    <m/>
    <s v="Big Plans"/>
    <m/>
    <m/>
    <m/>
    <s v="Doctor Octopus"/>
    <s v="Big Plans"/>
    <m/>
    <s v="U"/>
    <n v="12"/>
    <n v="10"/>
    <n v="120"/>
    <m/>
    <m/>
    <m/>
    <m/>
    <m/>
    <m/>
    <m/>
    <m/>
    <n v="438"/>
    <n v="438"/>
  </r>
  <r>
    <n v="439"/>
    <m/>
    <s v="Doctor Octopus - Criminal Mastermind - OP - C"/>
    <s v="Doctor Octopus - Criminal Mastermind - OP - C"/>
    <s v="OP"/>
    <x v="1"/>
    <x v="0"/>
    <m/>
    <m/>
    <s v="Doctor Octopus"/>
    <s v="Doctor Octopus"/>
    <m/>
    <s v="Criminal Mastermind"/>
    <m/>
    <m/>
    <m/>
    <s v="Doctor Octopus"/>
    <s v="Criminal Mastermind"/>
    <m/>
    <s v="C"/>
    <n v="2"/>
    <n v="5"/>
    <n v="10"/>
    <m/>
    <m/>
    <m/>
    <m/>
    <m/>
    <m/>
    <m/>
    <m/>
    <n v="439"/>
    <n v="439"/>
  </r>
  <r>
    <n v="440"/>
    <m/>
    <s v="Doctor Octopus - Evasive Action - OP - U"/>
    <s v="Doctor Octopus - Evasive Action - OP - U"/>
    <s v="OP"/>
    <x v="1"/>
    <x v="0"/>
    <m/>
    <m/>
    <s v="Doctor Octopus"/>
    <s v="Doctor Octopus"/>
    <m/>
    <s v="Evasive Action"/>
    <m/>
    <m/>
    <m/>
    <s v="Doctor Octopus"/>
    <s v="Evasive Action"/>
    <m/>
    <s v="U"/>
    <n v="2"/>
    <n v="10"/>
    <n v="20"/>
    <m/>
    <m/>
    <m/>
    <m/>
    <m/>
    <m/>
    <m/>
    <m/>
    <n v="440"/>
    <n v="440"/>
  </r>
  <r>
    <n v="441"/>
    <m/>
    <s v="Doctor Octopus - Grasping Tentacles - OP -  - R"/>
    <s v="Doctor Octopus - Grasping Tentacles - OP - OPD - R"/>
    <s v="OP"/>
    <x v="1"/>
    <x v="0"/>
    <m/>
    <m/>
    <s v="Doctor Octopus"/>
    <s v="Doctor Octopus"/>
    <m/>
    <s v="Grasping Tentacles"/>
    <m/>
    <s v="OPD"/>
    <m/>
    <s v="Doctor Octopus"/>
    <s v="Grasping Tentacles (OPD)"/>
    <m/>
    <s v="R"/>
    <n v="2"/>
    <n v="15"/>
    <n v="30"/>
    <m/>
    <m/>
    <m/>
    <m/>
    <m/>
    <m/>
    <m/>
    <m/>
    <n v="441"/>
    <n v="441"/>
  </r>
  <r>
    <n v="442"/>
    <m/>
    <s v="Doctor Octopus - Killer Crush - HF - X"/>
    <s v="Doctor Octopus - Killer Crush - HF - X"/>
    <s v="HF"/>
    <x v="1"/>
    <x v="0"/>
    <m/>
    <m/>
    <s v="Doctor Octopus"/>
    <s v="Doctor Octopus"/>
    <m/>
    <s v="Killer Crush"/>
    <m/>
    <m/>
    <m/>
    <s v="Doctor Octopus"/>
    <s v="Killer Crush"/>
    <m/>
    <s v="X"/>
    <n v="15"/>
    <n v="25"/>
    <n v="375"/>
    <m/>
    <m/>
    <m/>
    <m/>
    <m/>
    <m/>
    <m/>
    <m/>
    <n v="442"/>
    <n v="442"/>
  </r>
  <r>
    <n v="443"/>
    <m/>
    <s v="Doctor Octopus - Master Inventor - PS -  - VR"/>
    <s v="Doctor Octopus - Master Inventor - PS - OPD - VR"/>
    <s v="PS"/>
    <x v="1"/>
    <x v="0"/>
    <m/>
    <m/>
    <s v="Doctor Octopus"/>
    <s v="Doctor Octopus"/>
    <m/>
    <s v="Master Inventor"/>
    <m/>
    <s v="OPD"/>
    <m/>
    <s v="Doctor Octopus"/>
    <s v="Master Inventor (OPD)"/>
    <m/>
    <s v="VR"/>
    <n v="7"/>
    <n v="20"/>
    <n v="140"/>
    <m/>
    <m/>
    <m/>
    <m/>
    <m/>
    <m/>
    <m/>
    <m/>
    <n v="443"/>
    <n v="443"/>
  </r>
  <r>
    <n v="444"/>
    <m/>
    <s v="Doctor Octopus - Multi-Armed Menace - OP - C"/>
    <s v="Doctor Octopus - Multi-Armed Menace - OP - C"/>
    <s v="OP"/>
    <x v="1"/>
    <x v="0"/>
    <m/>
    <m/>
    <s v="Doctor Octopus"/>
    <s v="Doctor Octopus"/>
    <m/>
    <s v="Multi-Armed Menace"/>
    <m/>
    <m/>
    <m/>
    <s v="Doctor Octopus"/>
    <s v="Multi-Armed Menace"/>
    <m/>
    <s v="C"/>
    <n v="2"/>
    <n v="5"/>
    <n v="10"/>
    <m/>
    <m/>
    <m/>
    <m/>
    <m/>
    <m/>
    <m/>
    <m/>
    <n v="444"/>
    <n v="444"/>
  </r>
  <r>
    <n v="445"/>
    <m/>
    <s v="Doctor Octopus - Villainous Shield - OP - C"/>
    <s v="Doctor Octopus - Villainous Shield - OP - C"/>
    <s v="OP"/>
    <x v="1"/>
    <x v="0"/>
    <m/>
    <m/>
    <s v="Doctor Octopus"/>
    <s v="Doctor Octopus"/>
    <m/>
    <s v="Villainous Shield"/>
    <m/>
    <m/>
    <m/>
    <s v="Doctor Octopus"/>
    <s v="Villainous Shield"/>
    <m/>
    <s v="C"/>
    <n v="2"/>
    <n v="5"/>
    <n v="10"/>
    <m/>
    <m/>
    <m/>
    <m/>
    <m/>
    <m/>
    <m/>
    <m/>
    <n v="445"/>
    <n v="445"/>
  </r>
  <r>
    <n v="446"/>
    <m/>
    <s v="Doctor Polaris - 4-Grid Character Card - JLA - C"/>
    <s v="Doctor Polaris JLA HERO - C"/>
    <s v="JLA"/>
    <x v="0"/>
    <x v="0"/>
    <m/>
    <m/>
    <s v="Doctor Polaris"/>
    <s v="Doctor Polaris"/>
    <m/>
    <s v="4-Grid Character Card"/>
    <m/>
    <m/>
    <m/>
    <s v="Doctor Polaris"/>
    <s v="4-Grid Character Card"/>
    <s v="V"/>
    <s v="C"/>
    <n v="6"/>
    <n v="5"/>
    <n v="30"/>
    <n v="6"/>
    <n v="4"/>
    <n v="4"/>
    <n v="6"/>
    <n v="20"/>
    <n v="20"/>
    <n v="5"/>
    <s v="Power cards +1 for defense"/>
    <n v="446"/>
    <n v="446"/>
  </r>
  <r>
    <n v="447"/>
    <m/>
    <s v="Doctor Polaris - Black Hole Force Beam - JLA -  - VR"/>
    <s v="Doctor Polaris - Black Hole Force Beam - JLA - OPD - VR"/>
    <s v="JLA"/>
    <x v="1"/>
    <x v="0"/>
    <m/>
    <m/>
    <s v="Doctor Polaris"/>
    <s v="Doctor Polaris"/>
    <m/>
    <s v="Black Hole Force Beam"/>
    <m/>
    <s v="OPD"/>
    <m/>
    <s v="Doctor Polaris"/>
    <s v="Black Hole Force Beam (OPD)"/>
    <m/>
    <s v="VR"/>
    <n v="6"/>
    <n v="20"/>
    <n v="120"/>
    <m/>
    <m/>
    <m/>
    <m/>
    <m/>
    <m/>
    <m/>
    <m/>
    <n v="447"/>
    <n v="447"/>
  </r>
  <r>
    <n v="448"/>
    <m/>
    <s v="Doctor Polaris - Force of Nature - JLA - U"/>
    <s v="Doctor Polaris - Force of Nature - JLA - U"/>
    <s v="JLA"/>
    <x v="1"/>
    <x v="0"/>
    <m/>
    <m/>
    <s v="Doctor Polaris"/>
    <s v="Doctor Polaris"/>
    <m/>
    <s v="Force of Nature"/>
    <m/>
    <m/>
    <m/>
    <s v="Doctor Polaris"/>
    <s v="Force of Nature"/>
    <m/>
    <s v="U"/>
    <n v="6"/>
    <n v="10"/>
    <n v="60"/>
    <m/>
    <m/>
    <m/>
    <m/>
    <m/>
    <m/>
    <m/>
    <m/>
    <n v="448"/>
    <n v="448"/>
  </r>
  <r>
    <n v="449"/>
    <m/>
    <s v="Doctor Polaris - Magnetic Energy Bolt - JLA - C"/>
    <s v="Doctor Polaris - Magnetic Energy Bolt - JLA - C"/>
    <s v="JLA"/>
    <x v="1"/>
    <x v="0"/>
    <m/>
    <m/>
    <s v="Doctor Polaris"/>
    <s v="Doctor Polaris"/>
    <m/>
    <s v="Magnetic Energy Bolt"/>
    <m/>
    <m/>
    <m/>
    <s v="Doctor Polaris"/>
    <s v="Magnetic Energy Bolt"/>
    <m/>
    <s v="C"/>
    <n v="6"/>
    <n v="5"/>
    <n v="30"/>
    <m/>
    <m/>
    <m/>
    <m/>
    <m/>
    <m/>
    <m/>
    <m/>
    <n v="449"/>
    <n v="449"/>
  </r>
  <r>
    <n v="450"/>
    <m/>
    <s v="Doctor Polaris - Magnetic Sphere - JLA - U"/>
    <s v="Doctor Polaris - Magnetic Sphere - JLA - U"/>
    <s v="JLA"/>
    <x v="1"/>
    <x v="0"/>
    <m/>
    <m/>
    <s v="Doctor Polaris"/>
    <s v="Doctor Polaris"/>
    <m/>
    <s v="Magnetic Sphere"/>
    <m/>
    <m/>
    <m/>
    <s v="Doctor Polaris"/>
    <s v="Magnetic Sphere"/>
    <m/>
    <s v="U"/>
    <n v="6"/>
    <n v="10"/>
    <n v="60"/>
    <m/>
    <m/>
    <m/>
    <m/>
    <m/>
    <m/>
    <m/>
    <m/>
    <n v="450"/>
    <n v="450"/>
  </r>
  <r>
    <n v="451"/>
    <m/>
    <s v="Doctor Polaris - Make the Blood Boil - JLA -  - VR"/>
    <s v="Doctor Polaris - Make the Blood Boil - JLA - OPD - VR"/>
    <s v="JLA"/>
    <x v="1"/>
    <x v="0"/>
    <m/>
    <m/>
    <s v="Doctor Polaris"/>
    <s v="Doctor Polaris"/>
    <m/>
    <s v="Make the Blood Boil"/>
    <m/>
    <s v="OPD"/>
    <m/>
    <s v="Doctor Polaris"/>
    <s v="Make the Blood Boil (OPD)"/>
    <m/>
    <s v="VR"/>
    <n v="6"/>
    <n v="20"/>
    <n v="120"/>
    <m/>
    <m/>
    <m/>
    <m/>
    <m/>
    <m/>
    <m/>
    <m/>
    <n v="451"/>
    <n v="451"/>
  </r>
  <r>
    <n v="452"/>
    <m/>
    <s v="Doctor Strange - 3-Grid Character Card - PS - VR"/>
    <s v="Doctor Strange PS HERO - VR"/>
    <s v="PS"/>
    <x v="0"/>
    <x v="0"/>
    <m/>
    <m/>
    <s v="Doctor Strange"/>
    <s v="Doctor Strange"/>
    <m/>
    <s v="3-Grid Character Card"/>
    <m/>
    <m/>
    <m/>
    <s v="Doctor Strange"/>
    <s v="3-Grid Character Card"/>
    <m/>
    <s v="VR"/>
    <n v="7"/>
    <n v="20"/>
    <n v="140"/>
    <n v="8"/>
    <n v="2"/>
    <n v="3"/>
    <m/>
    <n v="13"/>
    <n v="13"/>
    <n v="4.333333333333333"/>
    <m/>
    <n v="452"/>
    <n v="452"/>
  </r>
  <r>
    <n v="453"/>
    <m/>
    <s v="Doctor Strange - 4-Grid Character Card - IQ - R"/>
    <s v="Doctor Strange IQ HERO - R"/>
    <s v="IQ"/>
    <x v="0"/>
    <x v="0"/>
    <m/>
    <m/>
    <s v="Doctor Strange"/>
    <s v="Doctor Strange"/>
    <m/>
    <s v="4-Grid Character Card"/>
    <m/>
    <m/>
    <m/>
    <s v="Doctor Strange"/>
    <s v="4-Grid Character Card"/>
    <m/>
    <s v="R"/>
    <n v="12"/>
    <n v="15"/>
    <n v="180"/>
    <n v="8"/>
    <n v="3"/>
    <n v="2"/>
    <n v="6"/>
    <n v="19"/>
    <n v="19"/>
    <n v="4.75"/>
    <m/>
    <n v="453"/>
    <n v="453"/>
  </r>
  <r>
    <n v="454"/>
    <m/>
    <s v="Doctor Strange - Catastrophe Magic - IQ - U"/>
    <s v="Doctor Strange - Catastrophe Magic - IQ - U"/>
    <s v="IQ"/>
    <x v="1"/>
    <x v="0"/>
    <m/>
    <m/>
    <s v="Doctor Strange"/>
    <s v="Doctor Strange"/>
    <m/>
    <s v="Catastrophe Magic"/>
    <m/>
    <m/>
    <m/>
    <s v="Doctor Strange"/>
    <s v="Catastrophe Magic"/>
    <m/>
    <s v="U"/>
    <n v="12"/>
    <n v="10"/>
    <n v="120"/>
    <m/>
    <m/>
    <m/>
    <m/>
    <m/>
    <m/>
    <m/>
    <m/>
    <n v="454"/>
    <n v="454"/>
  </r>
  <r>
    <n v="455"/>
    <m/>
    <s v="Doctor Strange - Crimson Bands of Cytorak - PS - OPD - VR"/>
    <s v="Doctor Strange - Crimson Bands of Cytorak - PS - OPD - VR"/>
    <s v="PS"/>
    <x v="1"/>
    <x v="0"/>
    <m/>
    <m/>
    <s v="Doctor Strange"/>
    <s v="Doctor Strange"/>
    <m/>
    <s v="Crimson Bands of Cytorak"/>
    <m/>
    <s v="OPD"/>
    <m/>
    <s v="Doctor Strange"/>
    <s v="Crimson Bands of Cytorak (OPD)"/>
    <m/>
    <s v="VR"/>
    <n v="7"/>
    <n v="20"/>
    <n v="140"/>
    <m/>
    <m/>
    <m/>
    <m/>
    <m/>
    <m/>
    <m/>
    <m/>
    <n v="455"/>
    <n v="455"/>
  </r>
  <r>
    <n v="456"/>
    <m/>
    <s v="Doctor Strange - Defender - IQ -  - VR"/>
    <s v="Doctor Strange - Defender - IQ - OPD - VR"/>
    <s v="IQ"/>
    <x v="1"/>
    <x v="0"/>
    <m/>
    <m/>
    <s v="Doctor Strange"/>
    <s v="Doctor Strange"/>
    <m/>
    <s v="Defender"/>
    <m/>
    <s v="OPD"/>
    <m/>
    <s v="Doctor Strange"/>
    <s v="Defender (OPD)"/>
    <m/>
    <s v="VR"/>
    <n v="12"/>
    <n v="20"/>
    <n v="240"/>
    <m/>
    <m/>
    <m/>
    <m/>
    <m/>
    <m/>
    <m/>
    <m/>
    <n v="456"/>
    <n v="456"/>
  </r>
  <r>
    <n v="457"/>
    <m/>
    <s v="Doctor Strange - Eldritch Blasts - PS - U"/>
    <s v="Doctor Strange - Eldritch Blasts - PS - U"/>
    <s v="PS"/>
    <x v="1"/>
    <x v="0"/>
    <m/>
    <m/>
    <s v="Doctor Strange"/>
    <s v="Doctor Strange"/>
    <m/>
    <s v="Eldritch Blasts"/>
    <m/>
    <m/>
    <m/>
    <s v="Doctor Strange"/>
    <s v="Eldritch Blasts"/>
    <m/>
    <s v="U"/>
    <n v="7"/>
    <n v="10"/>
    <n v="70"/>
    <m/>
    <m/>
    <m/>
    <m/>
    <m/>
    <m/>
    <m/>
    <m/>
    <n v="457"/>
    <n v="457"/>
  </r>
  <r>
    <n v="458"/>
    <m/>
    <s v="Doctor Strange - Eye of Agamotto - PS - VR"/>
    <s v="Doctor Strange - Eye of Agamotto - PS - VR"/>
    <s v="PS"/>
    <x v="1"/>
    <x v="0"/>
    <m/>
    <m/>
    <s v="Doctor Strange"/>
    <s v="Doctor Strange"/>
    <m/>
    <s v="Eye of Agamotto"/>
    <m/>
    <m/>
    <m/>
    <s v="Doctor Strange"/>
    <s v="Eye of Agamotto"/>
    <m/>
    <s v="VR"/>
    <n v="7"/>
    <n v="20"/>
    <n v="140"/>
    <m/>
    <m/>
    <m/>
    <m/>
    <m/>
    <m/>
    <m/>
    <m/>
    <n v="458"/>
    <n v="458"/>
  </r>
  <r>
    <n v="459"/>
    <m/>
    <s v="Doctor Strange - Mists of Morpheus - PS - R"/>
    <s v="Doctor Strange - Mists of Morpheus - PS - R"/>
    <s v="PS"/>
    <x v="1"/>
    <x v="0"/>
    <m/>
    <m/>
    <s v="Doctor Strange"/>
    <s v="Doctor Strange"/>
    <m/>
    <s v="Mists of Morpheus"/>
    <m/>
    <m/>
    <m/>
    <s v="Doctor Strange"/>
    <s v="Mists of Morpheus"/>
    <m/>
    <s v="R"/>
    <n v="7"/>
    <n v="15"/>
    <n v="105"/>
    <m/>
    <m/>
    <m/>
    <m/>
    <m/>
    <m/>
    <m/>
    <m/>
    <n v="459"/>
    <n v="459"/>
  </r>
  <r>
    <n v="460"/>
    <m/>
    <s v="Doctor Strange - Necromancy - PS -  - VR"/>
    <s v="Doctor Strange - Necromancy - PS - OPD - VR"/>
    <s v="PS"/>
    <x v="1"/>
    <x v="0"/>
    <m/>
    <m/>
    <s v="Doctor Strange"/>
    <s v="Doctor Strange"/>
    <m/>
    <s v="Necromancy"/>
    <m/>
    <s v="OPD"/>
    <m/>
    <s v="Doctor Strange"/>
    <s v="Necromancy (OPD)"/>
    <m/>
    <s v="VR"/>
    <n v="7"/>
    <n v="20"/>
    <n v="140"/>
    <m/>
    <m/>
    <m/>
    <m/>
    <m/>
    <m/>
    <m/>
    <m/>
    <n v="460"/>
    <n v="460"/>
  </r>
  <r>
    <n v="461"/>
    <m/>
    <s v="Doctor Strange - Sorcerer Supreme - PS - VR"/>
    <s v="Doctor Strange - Sorcerer Supreme - PS - VR"/>
    <s v="PS"/>
    <x v="1"/>
    <x v="0"/>
    <m/>
    <m/>
    <s v="Doctor Strange"/>
    <s v="Doctor Strange"/>
    <m/>
    <s v="Sorcerer Supreme"/>
    <m/>
    <m/>
    <m/>
    <s v="Doctor Strange"/>
    <s v="Sorcerer Supreme"/>
    <m/>
    <s v="VR"/>
    <n v="7"/>
    <n v="20"/>
    <n v="140"/>
    <m/>
    <m/>
    <m/>
    <m/>
    <m/>
    <m/>
    <m/>
    <m/>
    <n v="461"/>
    <n v="461"/>
  </r>
  <r>
    <n v="462"/>
    <m/>
    <s v="Domino - 3-Grid Character Card - PS - VR"/>
    <s v="Domino PS HERO - VR"/>
    <s v="PS"/>
    <x v="0"/>
    <x v="0"/>
    <m/>
    <m/>
    <s v="Domino"/>
    <s v="Domino"/>
    <m/>
    <s v="3-Grid Character Card"/>
    <m/>
    <m/>
    <m/>
    <s v="Domino"/>
    <s v="3-Grid Character Card"/>
    <m/>
    <s v="VR"/>
    <n v="7"/>
    <n v="20"/>
    <n v="140"/>
    <n v="3"/>
    <n v="8"/>
    <n v="3"/>
    <m/>
    <n v="14"/>
    <n v="14"/>
    <n v="4.666666666666667"/>
    <m/>
    <n v="462"/>
    <n v="462"/>
  </r>
  <r>
    <n v="463"/>
    <m/>
    <s v="Domino - 4-Grid Character Card - IQ - R"/>
    <s v="Domino IQ HERO - R"/>
    <s v="IQ"/>
    <x v="0"/>
    <x v="0"/>
    <m/>
    <m/>
    <s v="Domino"/>
    <s v="Domino"/>
    <m/>
    <s v="4-Grid Character Card"/>
    <m/>
    <m/>
    <m/>
    <s v="Domino"/>
    <s v="4-Grid Character Card"/>
    <m/>
    <s v="R"/>
    <n v="12"/>
    <n v="15"/>
    <n v="180"/>
    <n v="4"/>
    <n v="7"/>
    <n v="3"/>
    <n v="5"/>
    <n v="19"/>
    <n v="19"/>
    <n v="4.75"/>
    <s v="E Power cards +2 for defense"/>
    <n v="463"/>
    <n v="463"/>
  </r>
  <r>
    <n v="464"/>
    <m/>
    <s v="Domino - Battle Medic - IQ - U"/>
    <s v="Domino - Battle Medic - IQ - U"/>
    <s v="IQ"/>
    <x v="1"/>
    <x v="0"/>
    <m/>
    <m/>
    <s v="Domino"/>
    <s v="Domino"/>
    <m/>
    <s v="Battle Medic"/>
    <m/>
    <m/>
    <m/>
    <s v="Domino"/>
    <s v="Battle Medic"/>
    <m/>
    <s v="U"/>
    <n v="12"/>
    <n v="10"/>
    <n v="120"/>
    <m/>
    <m/>
    <m/>
    <m/>
    <m/>
    <m/>
    <m/>
    <m/>
    <n v="464"/>
    <n v="464"/>
  </r>
  <r>
    <n v="465"/>
    <m/>
    <s v="Domino - Double Down - PS - U"/>
    <s v="Domino - Double Down - PS - U"/>
    <s v="PS"/>
    <x v="1"/>
    <x v="0"/>
    <m/>
    <m/>
    <s v="Domino"/>
    <s v="Domino"/>
    <m/>
    <s v="Double Down"/>
    <m/>
    <m/>
    <m/>
    <s v="Domino"/>
    <s v="Double Down"/>
    <m/>
    <s v="U"/>
    <n v="7"/>
    <n v="10"/>
    <n v="70"/>
    <m/>
    <m/>
    <m/>
    <m/>
    <m/>
    <m/>
    <m/>
    <m/>
    <n v="465"/>
    <n v="465"/>
  </r>
  <r>
    <n v="466"/>
    <m/>
    <s v="Domino - Dumb Luck - IQ - U"/>
    <s v="Domino - Dumb Luck - IQ - U"/>
    <s v="IQ"/>
    <x v="1"/>
    <x v="0"/>
    <m/>
    <m/>
    <s v="Domino"/>
    <s v="Domino"/>
    <m/>
    <s v="Dumb Luck"/>
    <m/>
    <m/>
    <m/>
    <s v="Domino"/>
    <s v="Dumb Luck"/>
    <m/>
    <s v="U"/>
    <n v="12"/>
    <n v="10"/>
    <n v="120"/>
    <m/>
    <m/>
    <m/>
    <m/>
    <m/>
    <m/>
    <m/>
    <m/>
    <n v="466"/>
    <n v="466"/>
  </r>
  <r>
    <n v="467"/>
    <m/>
    <s v="Domino - Fall Into Place - PS - R"/>
    <s v="Domino - Fall Into Place - PS - R"/>
    <s v="PS"/>
    <x v="1"/>
    <x v="0"/>
    <m/>
    <m/>
    <s v="Domino"/>
    <s v="Domino"/>
    <m/>
    <s v="Fall Into Place"/>
    <m/>
    <m/>
    <m/>
    <s v="Domino"/>
    <s v="Fall Into Place"/>
    <m/>
    <s v="R"/>
    <n v="7"/>
    <n v="15"/>
    <n v="105"/>
    <m/>
    <m/>
    <m/>
    <m/>
    <m/>
    <m/>
    <m/>
    <m/>
    <n v="467"/>
    <n v="467"/>
  </r>
  <r>
    <n v="468"/>
    <m/>
    <s v="Domino - Lady Luck - PS - VR"/>
    <s v="Domino - Lady Luck - PS - VR"/>
    <s v="PS"/>
    <x v="1"/>
    <x v="0"/>
    <m/>
    <m/>
    <s v="Domino"/>
    <s v="Domino"/>
    <m/>
    <s v="Lady Luck"/>
    <m/>
    <m/>
    <m/>
    <s v="Domino"/>
    <s v="Lady Luck"/>
    <m/>
    <s v="VR"/>
    <n v="7"/>
    <n v="20"/>
    <n v="140"/>
    <m/>
    <m/>
    <m/>
    <m/>
    <m/>
    <m/>
    <m/>
    <m/>
    <n v="468"/>
    <n v="468"/>
  </r>
  <r>
    <n v="469"/>
    <m/>
    <s v="Domino - Shrapnel Bomb - PS -  - VR"/>
    <s v="Domino - Shrapnel Bomb - PS - OPD - VR"/>
    <s v="PS"/>
    <x v="1"/>
    <x v="0"/>
    <m/>
    <m/>
    <s v="Domino"/>
    <s v="Domino"/>
    <m/>
    <s v="Shrapnel Bomb"/>
    <m/>
    <s v="OPD"/>
    <m/>
    <s v="Domino"/>
    <s v="Shrapnel Bomb (OPD)"/>
    <m/>
    <s v="VR"/>
    <n v="7"/>
    <n v="20"/>
    <n v="140"/>
    <m/>
    <m/>
    <m/>
    <m/>
    <m/>
    <m/>
    <m/>
    <m/>
    <n v="469"/>
    <n v="469"/>
  </r>
  <r>
    <n v="470"/>
    <m/>
    <s v="Domino - Six-Pack Attack - PS - U"/>
    <s v="Domino - Six-Pack Attack - PS - U"/>
    <s v="PS"/>
    <x v="1"/>
    <x v="0"/>
    <m/>
    <m/>
    <s v="Domino"/>
    <s v="Domino"/>
    <m/>
    <s v="Six-Pack Attack"/>
    <m/>
    <m/>
    <m/>
    <s v="Domino"/>
    <s v="Six-Pack Attack"/>
    <m/>
    <s v="U"/>
    <n v="7"/>
    <n v="10"/>
    <n v="70"/>
    <m/>
    <m/>
    <m/>
    <m/>
    <m/>
    <m/>
    <m/>
    <m/>
    <n v="470"/>
    <n v="470"/>
  </r>
  <r>
    <n v="471"/>
    <m/>
    <s v="Domino - Tripwire - PS -  - VR"/>
    <s v="Domino - Tripwire - PS - OPD - VR"/>
    <s v="PS"/>
    <x v="1"/>
    <x v="0"/>
    <m/>
    <m/>
    <s v="Domino"/>
    <s v="Domino"/>
    <m/>
    <s v="Tripwire"/>
    <m/>
    <s v="OPD"/>
    <m/>
    <s v="Domino"/>
    <s v="Tripwire (OPD)"/>
    <m/>
    <s v="VR"/>
    <n v="7"/>
    <n v="20"/>
    <n v="140"/>
    <m/>
    <m/>
    <m/>
    <m/>
    <m/>
    <m/>
    <m/>
    <m/>
    <n v="471"/>
    <n v="471"/>
  </r>
  <r>
    <n v="472"/>
    <m/>
    <s v="Donald Pierce  - 4-Grid Character Card - XM - C"/>
    <s v="Donald Pierce  XM HERO - C"/>
    <s v="XM"/>
    <x v="0"/>
    <x v="0"/>
    <m/>
    <m/>
    <s v="Donald Pierce "/>
    <s v="Donald Pierce "/>
    <m/>
    <s v="4-Grid Character Card"/>
    <m/>
    <m/>
    <m/>
    <s v="Donald Pierce "/>
    <s v="4-Grid Character Card"/>
    <m/>
    <s v="C"/>
    <n v="5"/>
    <n v="5"/>
    <n v="25"/>
    <n v="4"/>
    <n v="2"/>
    <n v="6"/>
    <n v="7"/>
    <n v="19"/>
    <n v="19"/>
    <n v="4.75"/>
    <s v="May play any Reavers Specials"/>
    <n v="472"/>
    <n v="472"/>
  </r>
  <r>
    <n v="473"/>
    <m/>
    <s v="Doomsday - 4-Grid Character Card - DC - VR"/>
    <s v="Doomsday DC HERO - VR"/>
    <s v="DC"/>
    <x v="0"/>
    <x v="0"/>
    <m/>
    <m/>
    <s v="Doomsday"/>
    <s v="Doomsday"/>
    <m/>
    <s v="4-Grid Character Card"/>
    <m/>
    <m/>
    <m/>
    <s v="Doomsday"/>
    <s v="4-Grid Character Card"/>
    <s v="V"/>
    <s v="VR"/>
    <n v="3"/>
    <n v="20"/>
    <n v="60"/>
    <n v="4"/>
    <n v="6"/>
    <n v="8"/>
    <n v="1"/>
    <n v="19"/>
    <n v="19"/>
    <n v="4.75"/>
    <m/>
    <n v="473"/>
    <n v="473"/>
  </r>
  <r>
    <n v="474"/>
    <m/>
    <s v="Doomsday - Bony Protrusions - DC - R"/>
    <s v="Doomsday - Bony Protrusions - DC - R"/>
    <s v="DC"/>
    <x v="1"/>
    <x v="0"/>
    <m/>
    <m/>
    <s v="Doomsday"/>
    <s v="Doomsday"/>
    <m/>
    <s v="Bony Protrusions"/>
    <m/>
    <m/>
    <m/>
    <s v="Doomsday"/>
    <s v="Bony Protrusions"/>
    <m/>
    <s v="R"/>
    <n v="3"/>
    <n v="15"/>
    <n v="45"/>
    <m/>
    <m/>
    <m/>
    <m/>
    <m/>
    <m/>
    <m/>
    <m/>
    <n v="474"/>
    <n v="474"/>
  </r>
  <r>
    <n v="475"/>
    <m/>
    <s v="Doomsday - Engine of Destruction - JLA -  - R"/>
    <s v="Doomsday - Engine of Destruction - JLA - OPD - R"/>
    <s v="JLA"/>
    <x v="1"/>
    <x v="0"/>
    <m/>
    <m/>
    <s v="Doomsday"/>
    <s v="Doomsday"/>
    <m/>
    <s v="Engine of Destruction"/>
    <m/>
    <s v="OPD"/>
    <m/>
    <s v="Doomsday"/>
    <s v="Engine of Destruction (OPD)"/>
    <m/>
    <s v="R"/>
    <n v="6"/>
    <n v="15"/>
    <n v="90"/>
    <m/>
    <m/>
    <m/>
    <m/>
    <m/>
    <m/>
    <m/>
    <m/>
    <n v="475"/>
    <n v="475"/>
  </r>
  <r>
    <n v="476"/>
    <m/>
    <s v="Doomsday - Irresistible Force - DC - R"/>
    <s v="Doomsday - Irresistible Force - DC - R"/>
    <s v="DC"/>
    <x v="1"/>
    <x v="0"/>
    <m/>
    <m/>
    <s v="Doomsday"/>
    <s v="Doomsday"/>
    <m/>
    <s v="Irresistible Force"/>
    <m/>
    <m/>
    <m/>
    <s v="Doomsday"/>
    <s v="Irresistible Force"/>
    <m/>
    <s v="R"/>
    <n v="3"/>
    <n v="15"/>
    <n v="45"/>
    <m/>
    <m/>
    <m/>
    <m/>
    <m/>
    <m/>
    <m/>
    <m/>
    <n v="476"/>
    <n v="476"/>
  </r>
  <r>
    <n v="477"/>
    <m/>
    <s v="Doomsday - Out For Blood - DC - U"/>
    <s v="Doomsday - Out For Blood - DC - U"/>
    <s v="DC"/>
    <x v="1"/>
    <x v="0"/>
    <m/>
    <m/>
    <s v="Doomsday"/>
    <s v="Doomsday"/>
    <m/>
    <s v="Out For Blood"/>
    <m/>
    <m/>
    <m/>
    <s v="Doomsday"/>
    <s v="Out For Blood"/>
    <m/>
    <s v="U"/>
    <n v="3"/>
    <n v="10"/>
    <n v="30"/>
    <m/>
    <m/>
    <m/>
    <m/>
    <m/>
    <m/>
    <m/>
    <m/>
    <n v="477"/>
    <n v="477"/>
  </r>
  <r>
    <n v="478"/>
    <m/>
    <s v="Doomsday - Tough Hide - DC - C"/>
    <s v="Doomsday - Tough Hide - DC - C"/>
    <s v="DC"/>
    <x v="1"/>
    <x v="0"/>
    <m/>
    <m/>
    <s v="Doomsday"/>
    <s v="Doomsday"/>
    <m/>
    <s v="Tough Hide"/>
    <m/>
    <m/>
    <m/>
    <s v="Doomsday"/>
    <s v="Tough Hide"/>
    <m/>
    <s v="C"/>
    <n v="3"/>
    <n v="5"/>
    <n v="15"/>
    <m/>
    <m/>
    <m/>
    <m/>
    <m/>
    <m/>
    <m/>
    <m/>
    <n v="478"/>
    <n v="478"/>
  </r>
  <r>
    <n v="479"/>
    <m/>
    <s v="Doomsday - Unearthly Strength - DC -  - VR"/>
    <s v="Doomsday - Unearthly Strength - DC - OPD - VR"/>
    <s v="DC"/>
    <x v="1"/>
    <x v="0"/>
    <m/>
    <m/>
    <s v="Doomsday"/>
    <s v="Doomsday"/>
    <m/>
    <s v="Unearthly Strength"/>
    <m/>
    <s v="OPD"/>
    <m/>
    <s v="Doomsday"/>
    <s v="Unearthly Strength (OPD)"/>
    <m/>
    <s v="VR"/>
    <n v="3"/>
    <n v="20"/>
    <n v="60"/>
    <m/>
    <m/>
    <m/>
    <m/>
    <m/>
    <m/>
    <m/>
    <m/>
    <n v="479"/>
    <n v="479"/>
  </r>
  <r>
    <n v="480"/>
    <m/>
    <s v="Doppelganger - 3-Grid Character Card - HF - X"/>
    <s v="Doppelganger HF HERO - X"/>
    <s v="HF"/>
    <x v="0"/>
    <x v="0"/>
    <m/>
    <m/>
    <s v="Doppelganger"/>
    <s v="Doppelganger"/>
    <m/>
    <s v="3-Grid Character Card"/>
    <m/>
    <m/>
    <m/>
    <s v="Doppelganger"/>
    <s v="3-Grid Character Card"/>
    <m/>
    <s v="X"/>
    <n v="15"/>
    <n v="25"/>
    <n v="375"/>
    <n v="1"/>
    <n v="3"/>
    <n v="6"/>
    <m/>
    <n v="10"/>
    <n v="10"/>
    <n v="3.3333333333333335"/>
    <m/>
    <n v="480"/>
    <n v="480"/>
  </r>
  <r>
    <n v="481"/>
    <m/>
    <s v="Doppelganger - 4-Grid Character Card - MN - VR"/>
    <s v="Doppelganger MN HERO - VR"/>
    <s v="MN"/>
    <x v="0"/>
    <x v="0"/>
    <m/>
    <m/>
    <s v="Doppelganger"/>
    <s v="Doppelganger"/>
    <m/>
    <s v="4-Grid Character Card"/>
    <m/>
    <m/>
    <m/>
    <s v="Doppelganger"/>
    <s v="4-Grid Character Card"/>
    <m/>
    <s v="VR"/>
    <n v="4"/>
    <n v="20"/>
    <n v="80"/>
    <n v="3"/>
    <n v="6"/>
    <n v="6"/>
    <n v="1"/>
    <n v="16"/>
    <n v="16"/>
    <n v="4"/>
    <s v="May play Spider-Man Specials"/>
    <n v="481"/>
    <n v="481"/>
  </r>
  <r>
    <n v="482"/>
    <m/>
    <s v="Dracula - 4-Grid Character Card - CL - R"/>
    <s v="Dracula CL HERO - R"/>
    <s v="CL"/>
    <x v="0"/>
    <x v="0"/>
    <m/>
    <m/>
    <s v="Dracula"/>
    <s v="Dracula"/>
    <m/>
    <s v="4-Grid Character Card"/>
    <m/>
    <m/>
    <m/>
    <s v="Dracula"/>
    <s v="4-Grid Character Card"/>
    <m/>
    <s v="R"/>
    <n v="13"/>
    <n v="15"/>
    <n v="195"/>
    <n v="3"/>
    <n v="5"/>
    <n v="6"/>
    <n v="8"/>
    <n v="22"/>
    <n v="22"/>
    <n v="5.5"/>
    <m/>
    <n v="482"/>
    <n v="482"/>
  </r>
  <r>
    <n v="483"/>
    <m/>
    <s v="Dracula - Children of the Night - CL - C"/>
    <s v="Dracula - Children of the Night - CL - C"/>
    <s v="CL"/>
    <x v="1"/>
    <x v="0"/>
    <m/>
    <m/>
    <s v="Dracula"/>
    <s v="Dracula"/>
    <m/>
    <s v="Children of the Night"/>
    <m/>
    <m/>
    <m/>
    <s v="Dracula"/>
    <s v="Children of the Night"/>
    <m/>
    <s v="C"/>
    <n v="13"/>
    <n v="5"/>
    <n v="65"/>
    <m/>
    <m/>
    <m/>
    <m/>
    <m/>
    <m/>
    <m/>
    <m/>
    <n v="483"/>
    <n v="483"/>
  </r>
  <r>
    <n v="484"/>
    <m/>
    <s v="Dracula - Deny Victory - CL - C"/>
    <s v="Dracula - Deny Victory - CL - C"/>
    <s v="CL"/>
    <x v="1"/>
    <x v="0"/>
    <m/>
    <m/>
    <s v="Dracula"/>
    <s v="Dracula"/>
    <m/>
    <s v="Deny Victory"/>
    <m/>
    <m/>
    <m/>
    <s v="Dracula"/>
    <s v="Deny Victory"/>
    <m/>
    <s v="C"/>
    <n v="13"/>
    <n v="5"/>
    <n v="65"/>
    <m/>
    <m/>
    <m/>
    <m/>
    <m/>
    <m/>
    <m/>
    <m/>
    <n v="484"/>
    <n v="484"/>
  </r>
  <r>
    <n v="485"/>
    <m/>
    <s v="Dracula - Lifeblood - CL - U"/>
    <s v="Dracula - Lifeblood - CL - U"/>
    <s v="CL"/>
    <x v="1"/>
    <x v="0"/>
    <m/>
    <m/>
    <s v="Dracula"/>
    <s v="Dracula"/>
    <m/>
    <s v="Lifeblood"/>
    <m/>
    <m/>
    <m/>
    <s v="Dracula"/>
    <s v="Lifeblood"/>
    <m/>
    <s v="U"/>
    <n v="13"/>
    <n v="10"/>
    <n v="130"/>
    <m/>
    <m/>
    <m/>
    <m/>
    <m/>
    <m/>
    <m/>
    <m/>
    <n v="485"/>
    <n v="485"/>
  </r>
  <r>
    <n v="486"/>
    <m/>
    <s v="Dracula - Lord of the Vampires - CL -  - R"/>
    <s v="Dracula - Lord of the Vampires - CL - OPD - R"/>
    <s v="CL"/>
    <x v="1"/>
    <x v="0"/>
    <m/>
    <m/>
    <s v="Dracula"/>
    <s v="Dracula"/>
    <m/>
    <s v="Lord of the Vampires"/>
    <m/>
    <s v="OPD"/>
    <m/>
    <s v="Dracula"/>
    <s v="Lord of the Vampires (OPD)"/>
    <m/>
    <s v="R"/>
    <n v="13"/>
    <n v="15"/>
    <n v="195"/>
    <m/>
    <m/>
    <m/>
    <m/>
    <m/>
    <m/>
    <m/>
    <m/>
    <n v="486"/>
    <n v="486"/>
  </r>
  <r>
    <n v="487"/>
    <m/>
    <s v="Dracula - Mesmerize - CL - C"/>
    <s v="Dracula - Mesmerize - CL - C"/>
    <s v="CL"/>
    <x v="1"/>
    <x v="0"/>
    <m/>
    <m/>
    <s v="Dracula"/>
    <s v="Dracula"/>
    <m/>
    <s v="Mesmerize"/>
    <m/>
    <m/>
    <m/>
    <s v="Dracula"/>
    <s v="Mesmerize"/>
    <m/>
    <s v="C"/>
    <n v="13"/>
    <n v="5"/>
    <n v="65"/>
    <m/>
    <m/>
    <m/>
    <m/>
    <m/>
    <m/>
    <m/>
    <m/>
    <n v="487"/>
    <n v="487"/>
  </r>
  <r>
    <n v="488"/>
    <m/>
    <s v="Dracula - Summon Thunder - CL - U"/>
    <s v="Dracula - Summon Thunder - CL - U"/>
    <s v="CL"/>
    <x v="1"/>
    <x v="0"/>
    <m/>
    <m/>
    <s v="Dracula"/>
    <s v="Dracula"/>
    <m/>
    <s v="Summon Thunder"/>
    <m/>
    <m/>
    <m/>
    <s v="Dracula"/>
    <s v="Summon Thunder"/>
    <m/>
    <s v="U"/>
    <n v="13"/>
    <n v="10"/>
    <n v="130"/>
    <m/>
    <m/>
    <m/>
    <m/>
    <m/>
    <m/>
    <m/>
    <m/>
    <n v="488"/>
    <n v="488"/>
  </r>
  <r>
    <n v="489"/>
    <m/>
    <s v="Elektra - 3-Grid Character Card - OP - R"/>
    <s v="Elektra OP HERO - R"/>
    <s v="OP"/>
    <x v="0"/>
    <x v="0"/>
    <m/>
    <m/>
    <s v="Elektra"/>
    <s v="Elektra"/>
    <m/>
    <s v="3-Grid Character Card"/>
    <m/>
    <m/>
    <m/>
    <s v="Elektra"/>
    <s v="3-Grid Character Card"/>
    <m/>
    <s v="R"/>
    <n v="2"/>
    <n v="15"/>
    <n v="30"/>
    <n v="2"/>
    <n v="6"/>
    <n v="5"/>
    <m/>
    <n v="13"/>
    <n v="13"/>
    <n v="4.333333333333333"/>
    <m/>
    <n v="489"/>
    <n v="489"/>
  </r>
  <r>
    <n v="490"/>
    <m/>
    <s v="Elektra - 4-Grid Character Card - IQ - R"/>
    <s v="Elektra IQ HERO - R"/>
    <s v="IQ"/>
    <x v="0"/>
    <x v="0"/>
    <m/>
    <m/>
    <s v="Elektra"/>
    <s v="Elektra"/>
    <m/>
    <s v="4-Grid Character Card"/>
    <m/>
    <m/>
    <m/>
    <s v="Elektra"/>
    <s v="4-Grid Character Card"/>
    <m/>
    <s v="R"/>
    <n v="12"/>
    <n v="15"/>
    <n v="180"/>
    <n v="2"/>
    <n v="7"/>
    <n v="4"/>
    <n v="4"/>
    <n v="17"/>
    <n v="17"/>
    <n v="4.25"/>
    <s v="Not Spect KOd w/ F Power cards"/>
    <n v="490"/>
    <n v="490"/>
  </r>
  <r>
    <n v="491"/>
    <m/>
    <s v="Elektra - Anticipate - OP - U"/>
    <s v="Elektra - Anticipate - OP - U"/>
    <s v="OP"/>
    <x v="1"/>
    <x v="0"/>
    <m/>
    <m/>
    <s v="Elektra"/>
    <s v="Elektra"/>
    <m/>
    <s v="Anticipate"/>
    <m/>
    <m/>
    <m/>
    <s v="Elektra"/>
    <s v="Anticipate"/>
    <m/>
    <s v="U"/>
    <n v="2"/>
    <n v="10"/>
    <n v="20"/>
    <m/>
    <m/>
    <m/>
    <m/>
    <m/>
    <m/>
    <m/>
    <m/>
    <n v="491"/>
    <n v="491"/>
  </r>
  <r>
    <n v="492"/>
    <m/>
    <s v="Elektra - Infiltration - IQ - U"/>
    <s v="Elektra - Infiltration - IQ - U"/>
    <s v="IQ"/>
    <x v="1"/>
    <x v="0"/>
    <m/>
    <m/>
    <s v="Elektra"/>
    <s v="Elektra"/>
    <m/>
    <s v="Infiltration"/>
    <m/>
    <m/>
    <m/>
    <s v="Elektra"/>
    <s v="Infiltration"/>
    <m/>
    <s v="U"/>
    <n v="12"/>
    <n v="10"/>
    <n v="120"/>
    <m/>
    <m/>
    <m/>
    <m/>
    <m/>
    <m/>
    <m/>
    <m/>
    <n v="492"/>
    <n v="492"/>
  </r>
  <r>
    <n v="493"/>
    <m/>
    <s v="Elektra - Martial Artist - OP -  - R"/>
    <s v="Elektra - Martial Artist - OP - OPD - R"/>
    <s v="OP"/>
    <x v="1"/>
    <x v="0"/>
    <m/>
    <m/>
    <s v="Elektra"/>
    <s v="Elektra"/>
    <m/>
    <s v="Martial Artist"/>
    <m/>
    <s v="OPD"/>
    <m/>
    <s v="Elektra"/>
    <s v="Martial Artist (OPD)"/>
    <m/>
    <s v="R"/>
    <n v="2"/>
    <n v="15"/>
    <n v="30"/>
    <m/>
    <m/>
    <m/>
    <m/>
    <m/>
    <m/>
    <m/>
    <m/>
    <n v="493"/>
    <n v="493"/>
  </r>
  <r>
    <n v="494"/>
    <m/>
    <s v="Elektra - Ninja Master - OP - U"/>
    <s v="Elektra - Ninja Master - OP - U"/>
    <s v="OP"/>
    <x v="1"/>
    <x v="0"/>
    <m/>
    <m/>
    <s v="Elektra"/>
    <s v="Elektra"/>
    <m/>
    <s v="Ninja Master"/>
    <m/>
    <m/>
    <m/>
    <s v="Elektra"/>
    <s v="Ninja Master"/>
    <m/>
    <s v="U"/>
    <n v="2"/>
    <n v="10"/>
    <n v="20"/>
    <m/>
    <m/>
    <m/>
    <m/>
    <m/>
    <m/>
    <m/>
    <m/>
    <n v="494"/>
    <n v="494"/>
  </r>
  <r>
    <n v="495"/>
    <m/>
    <s v="Elektra - Ninja Trap - IQ -  - VR"/>
    <s v="Elektra - Ninja Trap - IQ - OPD - VR"/>
    <s v="IQ"/>
    <x v="1"/>
    <x v="0"/>
    <m/>
    <m/>
    <s v="Elektra"/>
    <s v="Elektra"/>
    <m/>
    <s v="Ninja Trap"/>
    <m/>
    <s v="OPD"/>
    <m/>
    <s v="Elektra"/>
    <s v="Ninja Trap (OPD)"/>
    <m/>
    <s v="VR"/>
    <n v="12"/>
    <n v="20"/>
    <n v="240"/>
    <m/>
    <m/>
    <m/>
    <m/>
    <m/>
    <m/>
    <m/>
    <m/>
    <n v="495"/>
    <n v="495"/>
  </r>
  <r>
    <n v="496"/>
    <m/>
    <s v="Elektra - Resurrection - OP - U"/>
    <s v="Elektra - Resurrection - OP - U"/>
    <s v="OP"/>
    <x v="1"/>
    <x v="0"/>
    <m/>
    <m/>
    <s v="Elektra"/>
    <s v="Elektra"/>
    <m/>
    <s v="Resurrection"/>
    <m/>
    <m/>
    <m/>
    <s v="Elektra"/>
    <s v="Resurrection"/>
    <m/>
    <s v="U"/>
    <n v="2"/>
    <n v="10"/>
    <n v="20"/>
    <m/>
    <m/>
    <m/>
    <m/>
    <m/>
    <m/>
    <m/>
    <m/>
    <n v="496"/>
    <n v="496"/>
  </r>
  <r>
    <n v="497"/>
    <m/>
    <s v="Elektra - Sai - OP - U"/>
    <s v="Elektra - Sai - OP - U"/>
    <s v="OP"/>
    <x v="1"/>
    <x v="0"/>
    <m/>
    <m/>
    <s v="Elektra"/>
    <s v="Elektra"/>
    <m/>
    <s v="Sai"/>
    <m/>
    <m/>
    <m/>
    <s v="Elektra"/>
    <s v="Sai"/>
    <m/>
    <s v="U"/>
    <n v="2"/>
    <n v="10"/>
    <n v="20"/>
    <m/>
    <m/>
    <m/>
    <m/>
    <m/>
    <m/>
    <m/>
    <m/>
    <n v="497"/>
    <n v="497"/>
  </r>
  <r>
    <n v="498"/>
    <m/>
    <s v="Elektra - Shuriken - PS - U"/>
    <s v="Elektra - Shuriken - PS - U"/>
    <s v="PS"/>
    <x v="1"/>
    <x v="0"/>
    <m/>
    <m/>
    <s v="Elektra"/>
    <s v="Elektra"/>
    <m/>
    <s v="Shuriken"/>
    <m/>
    <m/>
    <m/>
    <s v="Elektra"/>
    <s v="Shuriken"/>
    <m/>
    <s v="U"/>
    <n v="7"/>
    <n v="10"/>
    <n v="70"/>
    <m/>
    <m/>
    <m/>
    <m/>
    <m/>
    <m/>
    <m/>
    <m/>
    <n v="498"/>
    <n v="498"/>
  </r>
  <r>
    <n v="499"/>
    <m/>
    <s v="Enforcers - 4-Grid Character Card - MN - R"/>
    <s v="Enforcers MN HERO - R"/>
    <s v="MN"/>
    <x v="0"/>
    <x v="0"/>
    <m/>
    <m/>
    <s v="Enforcers"/>
    <s v="Enforcers"/>
    <m/>
    <s v="4-Grid Character Card"/>
    <m/>
    <m/>
    <m/>
    <s v="Enforcers"/>
    <s v="4-Grid Character Card"/>
    <m/>
    <s v="R"/>
    <n v="4"/>
    <n v="15"/>
    <n v="60"/>
    <n v="3"/>
    <n v="6"/>
    <n v="4"/>
    <n v="3"/>
    <n v="16"/>
    <n v="16"/>
    <n v="4"/>
    <s v="2 Specials Placed, not dups"/>
    <n v="499"/>
    <n v="499"/>
  </r>
  <r>
    <n v="500"/>
    <m/>
    <s v="Enforcers - Eel, The - CL -  - U"/>
    <s v="Enforcers - Eel, The - CL - OPD - U"/>
    <s v="CL"/>
    <x v="1"/>
    <x v="0"/>
    <m/>
    <m/>
    <s v="Eel, The"/>
    <s v="Enforcers"/>
    <m/>
    <s v="Eel, The"/>
    <m/>
    <s v="OPD"/>
    <m/>
    <s v="Enforcers"/>
    <s v="Eel, The (OPD)"/>
    <m/>
    <s v="U"/>
    <n v="13"/>
    <n v="10"/>
    <n v="130"/>
    <m/>
    <m/>
    <m/>
    <m/>
    <m/>
    <m/>
    <m/>
    <m/>
    <n v="500"/>
    <n v="500"/>
  </r>
  <r>
    <n v="501"/>
    <m/>
    <s v="Enforcers - Fancy Dan - MN - U"/>
    <s v="Enforcers - Fancy Dan - MN - U"/>
    <s v="MN"/>
    <x v="1"/>
    <x v="0"/>
    <m/>
    <m/>
    <s v="Fancy Dan"/>
    <s v="Enforcers"/>
    <m/>
    <s v="Fancy Dan"/>
    <m/>
    <m/>
    <m/>
    <s v="Enforcers"/>
    <s v="Fancy Dan"/>
    <m/>
    <s v="U"/>
    <n v="4"/>
    <n v="10"/>
    <n v="40"/>
    <m/>
    <m/>
    <m/>
    <m/>
    <m/>
    <m/>
    <m/>
    <m/>
    <n v="501"/>
    <n v="501"/>
  </r>
  <r>
    <n v="502"/>
    <m/>
    <s v="Enforcers - Hammer Harrison - MN - C"/>
    <s v="Enforcers - Hammer Harrison - MN - C"/>
    <s v="MN"/>
    <x v="1"/>
    <x v="0"/>
    <m/>
    <m/>
    <s v="Hammer Harrison"/>
    <s v="Enforcers"/>
    <m/>
    <s v="Hammer Harrison"/>
    <m/>
    <m/>
    <m/>
    <s v="Enforcers"/>
    <s v="Hammer Harrison"/>
    <m/>
    <s v="C"/>
    <n v="4"/>
    <n v="5"/>
    <n v="20"/>
    <m/>
    <m/>
    <m/>
    <m/>
    <m/>
    <m/>
    <m/>
    <m/>
    <n v="502"/>
    <n v="502"/>
  </r>
  <r>
    <n v="503"/>
    <m/>
    <s v="Enforcers - Montana - MN - U"/>
    <s v="Enforcers - Montana - MN - U"/>
    <s v="MN"/>
    <x v="1"/>
    <x v="0"/>
    <m/>
    <m/>
    <s v="Montana"/>
    <s v="Enforcers"/>
    <m/>
    <s v="Montana"/>
    <m/>
    <m/>
    <m/>
    <s v="Enforcers"/>
    <s v="Montana"/>
    <m/>
    <s v="U"/>
    <n v="4"/>
    <n v="10"/>
    <n v="40"/>
    <m/>
    <m/>
    <m/>
    <m/>
    <m/>
    <m/>
    <m/>
    <m/>
    <n v="503"/>
    <n v="503"/>
  </r>
  <r>
    <n v="504"/>
    <m/>
    <s v="Enforcers - Mr. Big - MN -  - VR"/>
    <s v="Enforcers - Mr. Big - MN - OPD - VR"/>
    <s v="MN"/>
    <x v="1"/>
    <x v="0"/>
    <m/>
    <m/>
    <s v="Mr. Big"/>
    <s v="Enforcers"/>
    <m/>
    <s v="Mr. Big"/>
    <m/>
    <s v="OPD"/>
    <m/>
    <s v="Enforcers"/>
    <s v="Mr. Big (OPD)"/>
    <m/>
    <s v="VR"/>
    <n v="4"/>
    <n v="20"/>
    <n v="80"/>
    <m/>
    <m/>
    <m/>
    <m/>
    <m/>
    <m/>
    <m/>
    <m/>
    <n v="504"/>
    <n v="504"/>
  </r>
  <r>
    <n v="505"/>
    <m/>
    <s v="Enforcers - Ox - MN - U"/>
    <s v="Enforcers - Ox - MN - U"/>
    <s v="MN"/>
    <x v="1"/>
    <x v="0"/>
    <m/>
    <m/>
    <s v="Ox"/>
    <s v="Enforcers"/>
    <m/>
    <s v="Ox"/>
    <m/>
    <m/>
    <m/>
    <s v="Enforcers"/>
    <s v="Ox"/>
    <m/>
    <s v="U"/>
    <n v="4"/>
    <n v="10"/>
    <n v="40"/>
    <m/>
    <m/>
    <m/>
    <m/>
    <m/>
    <m/>
    <m/>
    <m/>
    <n v="505"/>
    <n v="505"/>
  </r>
  <r>
    <n v="506"/>
    <m/>
    <s v="Enforcers - Snake Marston - MN - U"/>
    <s v="Enforcers - Snake Marston - MN - U"/>
    <s v="MN"/>
    <x v="1"/>
    <x v="0"/>
    <m/>
    <m/>
    <s v="Snake Marston"/>
    <s v="Enforcers"/>
    <m/>
    <s v="Snake Marston"/>
    <m/>
    <m/>
    <m/>
    <s v="Enforcers"/>
    <s v="Snake Marston"/>
    <m/>
    <s v="U"/>
    <n v="4"/>
    <n v="10"/>
    <n v="40"/>
    <m/>
    <m/>
    <m/>
    <m/>
    <m/>
    <m/>
    <m/>
    <m/>
    <n v="506"/>
    <n v="506"/>
  </r>
  <r>
    <n v="507"/>
    <m/>
    <s v="Eradicator - 4-Grid Character Card - DC - U"/>
    <s v="Eradicator DC HERO - U"/>
    <s v="DC"/>
    <x v="0"/>
    <x v="0"/>
    <m/>
    <m/>
    <s v="Eradicator"/>
    <s v="Eradicator"/>
    <m/>
    <s v="4-Grid Character Card"/>
    <m/>
    <m/>
    <m/>
    <s v="Eradicator"/>
    <s v="4-Grid Character Card"/>
    <s v="H"/>
    <s v="U"/>
    <n v="3"/>
    <n v="10"/>
    <n v="30"/>
    <n v="7"/>
    <n v="2"/>
    <n v="7"/>
    <n v="3"/>
    <n v="19"/>
    <n v="19"/>
    <n v="4.75"/>
    <m/>
    <n v="507"/>
    <n v="507"/>
  </r>
  <r>
    <n v="508"/>
    <m/>
    <s v="Eradicator - A Lasting Impression - JLA - R"/>
    <s v="Eradicator - A Lasting Impression - JLA - R"/>
    <s v="JLA"/>
    <x v="1"/>
    <x v="0"/>
    <m/>
    <m/>
    <s v="Eradicator"/>
    <s v="Eradicator"/>
    <m/>
    <s v="A Lasting Impression"/>
    <m/>
    <m/>
    <m/>
    <s v="Eradicator"/>
    <s v="A Lasting Impression"/>
    <m/>
    <s v="R"/>
    <n v="6"/>
    <n v="15"/>
    <n v="90"/>
    <m/>
    <m/>
    <m/>
    <m/>
    <m/>
    <m/>
    <m/>
    <m/>
    <n v="508"/>
    <n v="508"/>
  </r>
  <r>
    <n v="509"/>
    <m/>
    <s v="Eradicator - Airborne Assault - DC - U"/>
    <s v="Eradicator - Airborne Assault - DC - U"/>
    <s v="DC"/>
    <x v="1"/>
    <x v="0"/>
    <m/>
    <m/>
    <s v="Eradicator"/>
    <s v="Eradicator"/>
    <m/>
    <s v="Airborne Assault"/>
    <m/>
    <m/>
    <m/>
    <s v="Eradicator"/>
    <s v="Airborne Assault"/>
    <m/>
    <s v="U"/>
    <n v="3"/>
    <n v="10"/>
    <n v="30"/>
    <m/>
    <m/>
    <m/>
    <m/>
    <m/>
    <m/>
    <m/>
    <m/>
    <n v="509"/>
    <n v="509"/>
  </r>
  <r>
    <n v="510"/>
    <m/>
    <s v="Eradicator - Energy Blast - DC - R"/>
    <s v="Eradicator - Energy Blast - DC - R"/>
    <s v="DC"/>
    <x v="1"/>
    <x v="0"/>
    <m/>
    <m/>
    <s v="Eradicator"/>
    <s v="Eradicator"/>
    <m/>
    <s v="Energy Blast"/>
    <m/>
    <m/>
    <m/>
    <s v="Eradicator"/>
    <s v="Energy Blast"/>
    <m/>
    <s v="R"/>
    <n v="3"/>
    <n v="15"/>
    <n v="45"/>
    <m/>
    <m/>
    <m/>
    <m/>
    <m/>
    <m/>
    <m/>
    <m/>
    <n v="510"/>
    <n v="510"/>
  </r>
  <r>
    <n v="511"/>
    <m/>
    <s v="Eradicator - Power Punch - DC -  - VR"/>
    <s v="Eradicator - Power Punch - DC - OPD - VR"/>
    <s v="DC"/>
    <x v="1"/>
    <x v="0"/>
    <m/>
    <m/>
    <s v="Eradicator"/>
    <s v="Eradicator"/>
    <m/>
    <s v="Power Punch"/>
    <m/>
    <s v="OPD"/>
    <m/>
    <s v="Eradicator"/>
    <s v="Power Punch (OPD)"/>
    <m/>
    <s v="VR"/>
    <n v="3"/>
    <n v="20"/>
    <n v="60"/>
    <m/>
    <m/>
    <m/>
    <m/>
    <m/>
    <m/>
    <m/>
    <m/>
    <n v="511"/>
    <n v="511"/>
  </r>
  <r>
    <n v="512"/>
    <m/>
    <s v="Eradicator - Self Healing - DC - R"/>
    <s v="Eradicator - Self Healing - DC - R"/>
    <s v="DC"/>
    <x v="1"/>
    <x v="0"/>
    <m/>
    <m/>
    <s v="Eradicator"/>
    <s v="Eradicator"/>
    <m/>
    <s v="Self Healing"/>
    <m/>
    <m/>
    <m/>
    <s v="Eradicator"/>
    <s v="Self Healing"/>
    <m/>
    <s v="R"/>
    <n v="3"/>
    <n v="15"/>
    <n v="45"/>
    <m/>
    <m/>
    <m/>
    <m/>
    <m/>
    <m/>
    <m/>
    <m/>
    <n v="512"/>
    <n v="512"/>
  </r>
  <r>
    <n v="513"/>
    <m/>
    <s v="Eradicator - Vengeful Protector - DC - C"/>
    <s v="Eradicator - Vengeful Protector - DC - C"/>
    <s v="DC"/>
    <x v="1"/>
    <x v="0"/>
    <m/>
    <m/>
    <s v="Eradicator"/>
    <s v="Eradicator"/>
    <m/>
    <s v="Vengeful Protector"/>
    <m/>
    <m/>
    <m/>
    <s v="Eradicator"/>
    <s v="Vengeful Protector"/>
    <m/>
    <s v="C"/>
    <n v="3"/>
    <n v="5"/>
    <n v="15"/>
    <m/>
    <m/>
    <m/>
    <m/>
    <m/>
    <m/>
    <m/>
    <m/>
    <n v="513"/>
    <n v="513"/>
  </r>
  <r>
    <n v="514"/>
    <m/>
    <s v="Fairchild - 4-Grid Character Card - IM - R"/>
    <s v="Fairchild IM HERO - R"/>
    <s v="IM"/>
    <x v="0"/>
    <x v="0"/>
    <m/>
    <m/>
    <s v="Fairchild"/>
    <s v="Fairchild"/>
    <m/>
    <s v="4-Grid Character Card"/>
    <m/>
    <m/>
    <m/>
    <s v="Fairchild"/>
    <s v="4-Grid Character Card"/>
    <m/>
    <s v="R"/>
    <n v="16"/>
    <n v="15"/>
    <n v="240"/>
    <n v="1"/>
    <n v="4"/>
    <n v="7"/>
    <n v="5"/>
    <n v="17"/>
    <n v="17"/>
    <n v="4.25"/>
    <s v="2 Universe Placed, not dups"/>
    <n v="514"/>
    <n v="514"/>
  </r>
  <r>
    <n v="515"/>
    <m/>
    <s v="Fairchild - Fist Full of Danger - IM - U"/>
    <s v="Fairchild - Fist Full of Danger - IM - U"/>
    <s v="IM"/>
    <x v="1"/>
    <x v="0"/>
    <m/>
    <m/>
    <s v="Fairchild"/>
    <s v="Fairchild"/>
    <m/>
    <s v="Fist Full of Danger"/>
    <m/>
    <m/>
    <m/>
    <s v="Fairchild"/>
    <s v="Fist Full of Danger"/>
    <m/>
    <s v="U"/>
    <n v="16"/>
    <n v="10"/>
    <n v="160"/>
    <m/>
    <m/>
    <m/>
    <m/>
    <m/>
    <m/>
    <m/>
    <m/>
    <n v="515"/>
    <n v="515"/>
  </r>
  <r>
    <n v="516"/>
    <m/>
    <s v="Fairchild - Gen-Active - IM - C"/>
    <s v="Fairchild - Gen-Active - IM - C"/>
    <s v="IM"/>
    <x v="1"/>
    <x v="0"/>
    <m/>
    <m/>
    <s v="Fairchild"/>
    <s v="Fairchild"/>
    <m/>
    <s v="Gen-Active"/>
    <m/>
    <m/>
    <m/>
    <s v="Fairchild"/>
    <s v="Gen-Active"/>
    <m/>
    <s v="C"/>
    <n v="16"/>
    <n v="5"/>
    <n v="80"/>
    <m/>
    <m/>
    <m/>
    <m/>
    <m/>
    <m/>
    <m/>
    <m/>
    <n v="516"/>
    <n v="516"/>
  </r>
  <r>
    <n v="517"/>
    <m/>
    <s v="Fairchild - Inpenetrable - IM -  - R"/>
    <s v="Fairchild - Inpenetrable - IM - OPD - R"/>
    <s v="IM"/>
    <x v="1"/>
    <x v="0"/>
    <m/>
    <m/>
    <s v="Fairchild"/>
    <s v="Fairchild"/>
    <m/>
    <s v="Inpenetrable"/>
    <m/>
    <s v="OPD"/>
    <m/>
    <s v="Fairchild"/>
    <s v="Inpenetrable (OPD)"/>
    <m/>
    <s v="R"/>
    <n v="16"/>
    <n v="15"/>
    <n v="240"/>
    <m/>
    <m/>
    <m/>
    <m/>
    <m/>
    <m/>
    <m/>
    <m/>
    <n v="517"/>
    <n v="517"/>
  </r>
  <r>
    <n v="518"/>
    <m/>
    <s v="Fairchild - Level-Headed Leader - IM - U"/>
    <s v="Fairchild - Level-Headed Leader - IM - U"/>
    <s v="IM"/>
    <x v="1"/>
    <x v="0"/>
    <m/>
    <m/>
    <s v="Fairchild"/>
    <s v="Fairchild"/>
    <m/>
    <s v="Level-Headed Leader"/>
    <m/>
    <m/>
    <m/>
    <s v="Fairchild"/>
    <s v="Level-Headed Leader"/>
    <m/>
    <s v="U"/>
    <n v="16"/>
    <n v="10"/>
    <n v="160"/>
    <m/>
    <m/>
    <m/>
    <m/>
    <m/>
    <m/>
    <m/>
    <m/>
    <n v="518"/>
    <n v="518"/>
  </r>
  <r>
    <n v="519"/>
    <m/>
    <s v="Fairchild - Pure Muscle - IM - U"/>
    <s v="Fairchild - Pure Muscle - IM - U"/>
    <s v="IM"/>
    <x v="1"/>
    <x v="0"/>
    <m/>
    <m/>
    <s v="Fairchild"/>
    <s v="Fairchild"/>
    <m/>
    <s v="Pure Muscle"/>
    <m/>
    <m/>
    <m/>
    <s v="Fairchild"/>
    <s v="Pure Muscle"/>
    <m/>
    <s v="U"/>
    <n v="16"/>
    <n v="10"/>
    <n v="160"/>
    <m/>
    <m/>
    <m/>
    <m/>
    <m/>
    <m/>
    <m/>
    <m/>
    <n v="519"/>
    <n v="519"/>
  </r>
  <r>
    <n v="520"/>
    <m/>
    <s v="Fairchild - Super Smarts - IM -  - R"/>
    <s v="Fairchild - Super Smarts - IM - OPD - R"/>
    <s v="IM"/>
    <x v="1"/>
    <x v="0"/>
    <m/>
    <m/>
    <s v="Fairchild"/>
    <s v="Fairchild"/>
    <m/>
    <s v="Super Smarts"/>
    <m/>
    <s v="OPD"/>
    <m/>
    <s v="Fairchild"/>
    <s v="Super Smarts (OPD)"/>
    <m/>
    <s v="R"/>
    <n v="16"/>
    <n v="15"/>
    <n v="240"/>
    <m/>
    <m/>
    <m/>
    <m/>
    <m/>
    <m/>
    <m/>
    <m/>
    <n v="520"/>
    <n v="520"/>
  </r>
  <r>
    <n v="521"/>
    <m/>
    <s v="Falcon - 4-Grid Character Card - CL - U"/>
    <s v="Falcon CL HERO - U"/>
    <s v="CL"/>
    <x v="0"/>
    <x v="0"/>
    <m/>
    <m/>
    <s v="Falcon"/>
    <s v="Falcon"/>
    <m/>
    <s v="4-Grid Character Card"/>
    <m/>
    <m/>
    <m/>
    <s v="Falcon"/>
    <s v="4-Grid Character Card"/>
    <m/>
    <s v="U"/>
    <n v="13"/>
    <n v="10"/>
    <n v="130"/>
    <n v="3"/>
    <n v="6"/>
    <n v="5"/>
    <n v="4"/>
    <n v="18"/>
    <n v="18"/>
    <n v="4.5"/>
    <s v="Place/play any F BasicUniverse"/>
    <n v="521"/>
    <n v="521"/>
  </r>
  <r>
    <n v="522"/>
    <m/>
    <s v="Falcon - Aerial Maneuvers - CL - C"/>
    <s v="Falcon - Aerial Maneuvers - CL - C"/>
    <s v="CL"/>
    <x v="1"/>
    <x v="0"/>
    <m/>
    <m/>
    <s v="Falcon"/>
    <s v="Falcon"/>
    <m/>
    <s v="Aerial Maneuvers"/>
    <m/>
    <m/>
    <m/>
    <s v="Falcon"/>
    <s v="Aerial Maneuvers"/>
    <m/>
    <s v="C"/>
    <n v="13"/>
    <n v="5"/>
    <n v="65"/>
    <m/>
    <m/>
    <m/>
    <m/>
    <m/>
    <m/>
    <m/>
    <m/>
    <n v="522"/>
    <n v="522"/>
  </r>
  <r>
    <n v="523"/>
    <m/>
    <s v="Falcon - Flyby - CL - C"/>
    <s v="Falcon - Flyby - CL - C"/>
    <s v="CL"/>
    <x v="1"/>
    <x v="0"/>
    <m/>
    <m/>
    <s v="Falcon"/>
    <s v="Falcon"/>
    <m/>
    <s v="Flyby"/>
    <m/>
    <m/>
    <m/>
    <s v="Falcon"/>
    <s v="Flyby"/>
    <m/>
    <s v="C"/>
    <n v="13"/>
    <n v="5"/>
    <n v="65"/>
    <m/>
    <m/>
    <m/>
    <m/>
    <m/>
    <m/>
    <m/>
    <m/>
    <n v="523"/>
    <n v="523"/>
  </r>
  <r>
    <n v="524"/>
    <m/>
    <s v="Falcon - Mechanical Wings - CL - U"/>
    <s v="Falcon - Mechanical Wings - CL - U"/>
    <s v="CL"/>
    <x v="1"/>
    <x v="0"/>
    <m/>
    <m/>
    <s v="Falcon"/>
    <s v="Falcon"/>
    <m/>
    <s v="Mechanical Wings"/>
    <m/>
    <m/>
    <m/>
    <s v="Falcon"/>
    <s v="Mechanical Wings"/>
    <m/>
    <s v="U"/>
    <n v="13"/>
    <n v="10"/>
    <n v="130"/>
    <m/>
    <m/>
    <m/>
    <m/>
    <m/>
    <m/>
    <m/>
    <m/>
    <n v="524"/>
    <n v="524"/>
  </r>
  <r>
    <n v="525"/>
    <m/>
    <s v="Falcon - Power Dive - CL - OPD - VR"/>
    <s v="Falcon - Power Dive - CL - OPD - VR"/>
    <s v="CL"/>
    <x v="1"/>
    <x v="0"/>
    <m/>
    <m/>
    <s v="Falcon"/>
    <s v="Falcon"/>
    <m/>
    <s v="Power Dive"/>
    <m/>
    <s v="OPD"/>
    <m/>
    <s v="Falcon"/>
    <s v="Power Dive (OPD)"/>
    <m/>
    <s v="VR"/>
    <n v="13"/>
    <n v="20"/>
    <n v="260"/>
    <m/>
    <m/>
    <m/>
    <m/>
    <m/>
    <m/>
    <m/>
    <m/>
    <n v="525"/>
    <n v="525"/>
  </r>
  <r>
    <n v="526"/>
    <m/>
    <s v="Falcon - Redwing - CL -  - R"/>
    <s v="Falcon - Redwing - CL - OPD - R"/>
    <s v="CL"/>
    <x v="1"/>
    <x v="0"/>
    <m/>
    <m/>
    <s v="Falcon"/>
    <s v="Falcon"/>
    <m/>
    <s v="Redwing"/>
    <m/>
    <s v="OPD"/>
    <m/>
    <s v="Falcon"/>
    <s v="Redwing (OPD)"/>
    <m/>
    <s v="R"/>
    <n v="13"/>
    <n v="15"/>
    <n v="195"/>
    <m/>
    <m/>
    <m/>
    <m/>
    <m/>
    <m/>
    <m/>
    <m/>
    <n v="526"/>
    <n v="526"/>
  </r>
  <r>
    <n v="527"/>
    <m/>
    <s v="Falcon - Snap Wilson - CL - C"/>
    <s v="Falcon - Snap Wilson - CL - C"/>
    <s v="CL"/>
    <x v="1"/>
    <x v="0"/>
    <m/>
    <m/>
    <s v="Falcon"/>
    <s v="Falcon"/>
    <m/>
    <s v="Snap Wilson"/>
    <m/>
    <m/>
    <m/>
    <s v="Falcon"/>
    <s v="Snap Wilson"/>
    <m/>
    <s v="C"/>
    <n v="13"/>
    <n v="5"/>
    <n v="65"/>
    <m/>
    <m/>
    <m/>
    <m/>
    <m/>
    <m/>
    <m/>
    <m/>
    <n v="527"/>
    <n v="527"/>
  </r>
  <r>
    <n v="528"/>
    <m/>
    <s v="Flash - 1-2 (Thousand) Punch - JLA - C"/>
    <s v="Flash - 1-2 (Thousand) Punch - JLA - C"/>
    <s v="JLA"/>
    <x v="1"/>
    <x v="0"/>
    <m/>
    <m/>
    <s v="Flash"/>
    <s v="Flash"/>
    <m/>
    <s v="1-2 (Thousand) Punch"/>
    <m/>
    <m/>
    <m/>
    <s v="Flash"/>
    <s v="1-2 (Thousand) Punch"/>
    <m/>
    <s v="C"/>
    <n v="6"/>
    <n v="5"/>
    <n v="30"/>
    <m/>
    <m/>
    <m/>
    <m/>
    <m/>
    <m/>
    <m/>
    <m/>
    <n v="528"/>
    <n v="528"/>
  </r>
  <r>
    <n v="529"/>
    <m/>
    <s v="Flash - 4-Grid Character Card - JLA - C"/>
    <s v="Flash JLA HERO - C"/>
    <s v="JLA"/>
    <x v="0"/>
    <x v="0"/>
    <m/>
    <m/>
    <s v="Flash"/>
    <s v="Flash"/>
    <m/>
    <s v="4-Grid Character Card"/>
    <m/>
    <m/>
    <m/>
    <s v="Flash"/>
    <s v="4-Grid Character Card"/>
    <s v="H"/>
    <s v="C"/>
    <n v="6"/>
    <n v="5"/>
    <n v="30"/>
    <n v="6"/>
    <n v="6"/>
    <n v="4"/>
    <n v="3"/>
    <n v="19"/>
    <n v="19"/>
    <n v="4.75"/>
    <s v="&quot;Reap Whirlwind&quot; from Reserve"/>
    <n v="529"/>
    <n v="529"/>
  </r>
  <r>
    <n v="530"/>
    <m/>
    <s v="Flash - Fastest Man Alive, The - JLA - U"/>
    <s v="Flash - Fastest Man Alive, The - JLA - U"/>
    <s v="JLA"/>
    <x v="1"/>
    <x v="0"/>
    <m/>
    <m/>
    <s v="Flash"/>
    <s v="Flash"/>
    <m/>
    <s v="Fastest Man Alive, The"/>
    <m/>
    <m/>
    <m/>
    <s v="Flash"/>
    <s v="Fastest Man Alive, The"/>
    <m/>
    <s v="U"/>
    <n v="6"/>
    <n v="10"/>
    <n v="60"/>
    <m/>
    <m/>
    <m/>
    <m/>
    <m/>
    <m/>
    <m/>
    <m/>
    <n v="530"/>
    <n v="530"/>
  </r>
  <r>
    <n v="531"/>
    <m/>
    <s v="Flash - Reap the Whirlwind - JLA - U"/>
    <s v="Flash - Reap the Whirlwind - JLA - U"/>
    <s v="JLA"/>
    <x v="1"/>
    <x v="0"/>
    <m/>
    <m/>
    <s v="Flash"/>
    <s v="Flash"/>
    <m/>
    <s v="Reap the Whirlwind"/>
    <m/>
    <m/>
    <m/>
    <s v="Flash"/>
    <s v="Reap the Whirlwind"/>
    <m/>
    <s v="U"/>
    <n v="6"/>
    <n v="10"/>
    <n v="60"/>
    <m/>
    <m/>
    <m/>
    <m/>
    <m/>
    <m/>
    <m/>
    <m/>
    <n v="531"/>
    <n v="531"/>
  </r>
  <r>
    <n v="532"/>
    <m/>
    <s v="Flash - Speed-Lending - JLA - U"/>
    <s v="Flash - Speed-Lending - JLA - U"/>
    <s v="JLA"/>
    <x v="1"/>
    <x v="0"/>
    <m/>
    <m/>
    <s v="Flash"/>
    <s v="Flash"/>
    <m/>
    <s v="Speed-Lending"/>
    <m/>
    <m/>
    <m/>
    <s v="Flash"/>
    <s v="Speed-Lending"/>
    <m/>
    <s v="U"/>
    <n v="6"/>
    <n v="10"/>
    <n v="60"/>
    <m/>
    <m/>
    <m/>
    <m/>
    <m/>
    <m/>
    <m/>
    <m/>
    <n v="532"/>
    <n v="532"/>
  </r>
  <r>
    <n v="533"/>
    <m/>
    <s v="Flash - Tapping the Speed Force - JLA -  - VR"/>
    <s v="Flash - Tapping the Speed Force - JLA - OPD - VR"/>
    <s v="JLA"/>
    <x v="1"/>
    <x v="0"/>
    <m/>
    <m/>
    <s v="Flash"/>
    <s v="Flash"/>
    <m/>
    <s v="Tapping the Speed Force"/>
    <m/>
    <s v="OPD"/>
    <m/>
    <s v="Flash"/>
    <s v="Tapping the Speed Force (OPD)"/>
    <m/>
    <s v="VR"/>
    <n v="6"/>
    <n v="20"/>
    <n v="120"/>
    <m/>
    <m/>
    <m/>
    <m/>
    <m/>
    <m/>
    <m/>
    <m/>
    <n v="533"/>
    <n v="533"/>
  </r>
  <r>
    <n v="534"/>
    <m/>
    <s v="Forge - 4-Grid Character Card - IQ - R"/>
    <s v="Forge IQ HERO - R"/>
    <s v="IQ"/>
    <x v="0"/>
    <x v="0"/>
    <m/>
    <m/>
    <s v="Forge"/>
    <s v="Forge"/>
    <m/>
    <s v="4-Grid Character Card"/>
    <m/>
    <m/>
    <m/>
    <s v="Forge"/>
    <s v="4-Grid Character Card"/>
    <m/>
    <s v="R"/>
    <n v="12"/>
    <n v="15"/>
    <n v="180"/>
    <n v="5"/>
    <n v="5"/>
    <n v="3"/>
    <n v="7"/>
    <n v="20"/>
    <n v="20"/>
    <n v="5"/>
    <s v="Team Basic Universes +1"/>
    <n v="534"/>
    <n v="534"/>
  </r>
  <r>
    <n v="535"/>
    <m/>
    <s v="Forge - Cherokee Magic - IQ -  - VR"/>
    <s v="Forge - Cherokee Magic - IQ - OPD - VR"/>
    <s v="IQ"/>
    <x v="1"/>
    <x v="0"/>
    <m/>
    <m/>
    <s v="Forge"/>
    <s v="Forge"/>
    <m/>
    <s v="Cherokee Magic"/>
    <m/>
    <s v="OPD"/>
    <m/>
    <s v="Forge"/>
    <s v="Cherokee Magic (OPD)"/>
    <m/>
    <s v="VR"/>
    <n v="12"/>
    <n v="20"/>
    <n v="240"/>
    <m/>
    <m/>
    <m/>
    <m/>
    <m/>
    <m/>
    <m/>
    <m/>
    <n v="535"/>
    <n v="535"/>
  </r>
  <r>
    <n v="536"/>
    <m/>
    <s v="Forge - Cybernetic LimDC - IQ - C"/>
    <s v="Forge - Cybernetic LimDC - IQ - C"/>
    <s v="IQ"/>
    <x v="1"/>
    <x v="0"/>
    <m/>
    <m/>
    <s v="Forge"/>
    <s v="Forge"/>
    <m/>
    <s v="Cybernetic LimDC"/>
    <m/>
    <m/>
    <m/>
    <s v="Forge"/>
    <s v="Cybernetic LimDC"/>
    <m/>
    <s v="C"/>
    <n v="12"/>
    <n v="5"/>
    <n v="60"/>
    <m/>
    <m/>
    <m/>
    <m/>
    <m/>
    <m/>
    <m/>
    <m/>
    <n v="536"/>
    <n v="536"/>
  </r>
  <r>
    <n v="537"/>
    <m/>
    <s v="Forge - Footsolidier Training - IQ - C"/>
    <s v="Forge - Footsolidier Training - IQ - C"/>
    <s v="IQ"/>
    <x v="1"/>
    <x v="0"/>
    <m/>
    <m/>
    <s v="Forge"/>
    <s v="Forge"/>
    <m/>
    <s v="Footsolidier Training"/>
    <m/>
    <m/>
    <m/>
    <s v="Forge"/>
    <s v="Footsolidier Training"/>
    <m/>
    <s v="C"/>
    <n v="12"/>
    <n v="5"/>
    <n v="60"/>
    <m/>
    <m/>
    <m/>
    <m/>
    <m/>
    <m/>
    <m/>
    <m/>
    <n v="537"/>
    <n v="537"/>
  </r>
  <r>
    <n v="538"/>
    <m/>
    <s v="Forge - Maker, The - IQ - C"/>
    <s v="Forge - Maker, The - IQ - C"/>
    <s v="IQ"/>
    <x v="1"/>
    <x v="0"/>
    <m/>
    <m/>
    <s v="Forge"/>
    <s v="Forge"/>
    <m/>
    <s v="Maker, The"/>
    <m/>
    <m/>
    <m/>
    <s v="Forge"/>
    <s v="Maker, The"/>
    <m/>
    <s v="C"/>
    <n v="12"/>
    <n v="5"/>
    <n v="60"/>
    <m/>
    <m/>
    <m/>
    <m/>
    <m/>
    <m/>
    <m/>
    <m/>
    <n v="538"/>
    <n v="538"/>
  </r>
  <r>
    <n v="539"/>
    <m/>
    <s v="Forge - Naze - MN - U"/>
    <s v="Forge - Naze - MN - U"/>
    <s v="MN"/>
    <x v="1"/>
    <x v="0"/>
    <m/>
    <m/>
    <s v="Forge"/>
    <s v="Forge"/>
    <m/>
    <s v="Naze"/>
    <m/>
    <m/>
    <m/>
    <s v="Forge"/>
    <s v="Naze"/>
    <m/>
    <s v="U"/>
    <n v="4"/>
    <n v="10"/>
    <n v="40"/>
    <m/>
    <m/>
    <m/>
    <m/>
    <m/>
    <m/>
    <m/>
    <m/>
    <n v="539"/>
    <n v="539"/>
  </r>
  <r>
    <n v="540"/>
    <m/>
    <s v="Forge - Neutralizer, The - IQ - C"/>
    <s v="Forge - Neutralizer, The - IQ - C"/>
    <s v="IQ"/>
    <x v="1"/>
    <x v="0"/>
    <m/>
    <m/>
    <s v="Forge"/>
    <s v="Forge"/>
    <m/>
    <s v="Neutralizer, The"/>
    <m/>
    <m/>
    <m/>
    <s v="Forge"/>
    <s v="Neutralizer, The"/>
    <m/>
    <s v="C"/>
    <n v="12"/>
    <n v="5"/>
    <n v="60"/>
    <m/>
    <m/>
    <m/>
    <m/>
    <m/>
    <m/>
    <m/>
    <m/>
    <n v="540"/>
    <n v="540"/>
  </r>
  <r>
    <n v="541"/>
    <m/>
    <s v="Forge - Spiritual Purging - CL -  - R"/>
    <s v="Forge - Spiritual Purging - CL - OPD - R"/>
    <s v="CL"/>
    <x v="1"/>
    <x v="0"/>
    <m/>
    <m/>
    <s v="Forge"/>
    <s v="Forge"/>
    <m/>
    <s v="Spiritual Purging"/>
    <m/>
    <s v="OPD"/>
    <m/>
    <s v="Forge"/>
    <s v="Spiritual Purging (OPD)"/>
    <m/>
    <s v="R"/>
    <n v="13"/>
    <n v="15"/>
    <n v="195"/>
    <m/>
    <m/>
    <m/>
    <m/>
    <m/>
    <m/>
    <m/>
    <m/>
    <n v="541"/>
    <n v="541"/>
  </r>
  <r>
    <n v="542"/>
    <m/>
    <s v="Galactus - 3-Grid Character Card - OPL - VR"/>
    <s v="Galactus OPL HERO - VR"/>
    <s v="OPL"/>
    <x v="0"/>
    <x v="0"/>
    <m/>
    <m/>
    <s v="Galactus"/>
    <s v="Galactus"/>
    <m/>
    <s v="3-Grid Character Card"/>
    <m/>
    <m/>
    <m/>
    <s v="Galactus"/>
    <s v="3-Grid Character Card"/>
    <m/>
    <s v="VR"/>
    <n v="22"/>
    <n v="25"/>
    <n v="550"/>
    <n v="8"/>
    <n v="8"/>
    <n v="8"/>
    <m/>
    <n v="24"/>
    <n v="24"/>
    <n v="8"/>
    <m/>
    <n v="542"/>
    <n v="542"/>
  </r>
  <r>
    <n v="543"/>
    <m/>
    <s v="Gambit - 3-Grid Character Card - OP - C"/>
    <s v="Gambit OP HERO - C"/>
    <s v="OP"/>
    <x v="0"/>
    <x v="0"/>
    <m/>
    <m/>
    <s v="Gambit"/>
    <s v="Gambit"/>
    <m/>
    <s v="3-Grid Character Card"/>
    <m/>
    <m/>
    <m/>
    <s v="Gambit"/>
    <s v="3-Grid Character Card"/>
    <m/>
    <s v="C"/>
    <n v="2"/>
    <n v="5"/>
    <n v="10"/>
    <n v="6"/>
    <n v="5"/>
    <n v="4"/>
    <m/>
    <n v="15"/>
    <n v="15"/>
    <n v="5"/>
    <m/>
    <n v="543"/>
    <n v="543"/>
  </r>
  <r>
    <n v="544"/>
    <m/>
    <s v="Gambit - 4-Grid Character Card - IQ - R"/>
    <s v="Gambit IQ HERO - R"/>
    <s v="IQ"/>
    <x v="0"/>
    <x v="0"/>
    <m/>
    <m/>
    <s v="Gambit"/>
    <s v="Gambit"/>
    <m/>
    <s v="4-Grid Character Card"/>
    <m/>
    <m/>
    <m/>
    <s v="Gambit"/>
    <s v="4-Grid Character Card"/>
    <m/>
    <s v="R"/>
    <n v="12"/>
    <n v="15"/>
    <n v="180"/>
    <n v="6"/>
    <n v="6"/>
    <n v="4"/>
    <n v="4"/>
    <n v="20"/>
    <n v="20"/>
    <n v="5"/>
    <s v="May have dup &quot;Charge Object&quot;"/>
    <n v="544"/>
    <n v="544"/>
  </r>
  <r>
    <n v="545"/>
    <m/>
    <s v="Gambit - 52 Card Pickup - OP - C"/>
    <s v="Gambit - 52 Card Pickup - OP - C"/>
    <s v="OP"/>
    <x v="1"/>
    <x v="0"/>
    <m/>
    <m/>
    <s v="Gambit"/>
    <s v="Gambit"/>
    <m/>
    <s v="52 Card Pickup"/>
    <m/>
    <m/>
    <m/>
    <s v="Gambit"/>
    <s v="52 Card Pickup"/>
    <m/>
    <s v="C"/>
    <n v="2"/>
    <n v="5"/>
    <n v="10"/>
    <m/>
    <m/>
    <m/>
    <m/>
    <m/>
    <m/>
    <m/>
    <m/>
    <n v="545"/>
    <n v="545"/>
  </r>
  <r>
    <n v="546"/>
    <m/>
    <s v="Gambit - Ace in the Hole - PS -  - R"/>
    <s v="Gambit - Ace in the Hole - PS - OPD - R"/>
    <s v="PS"/>
    <x v="1"/>
    <x v="0"/>
    <m/>
    <m/>
    <s v="Gambit"/>
    <s v="Gambit"/>
    <m/>
    <s v="Ace in the Hole"/>
    <m/>
    <s v="OPD"/>
    <m/>
    <s v="Gambit"/>
    <s v="Ace in the Hole (OPD)"/>
    <m/>
    <s v="R"/>
    <n v="7"/>
    <n v="15"/>
    <n v="105"/>
    <m/>
    <m/>
    <m/>
    <m/>
    <m/>
    <m/>
    <m/>
    <m/>
    <n v="546"/>
    <n v="546"/>
  </r>
  <r>
    <n v="547"/>
    <m/>
    <s v="Gambit - Charge Object - OP - C"/>
    <s v="Gambit - Charge Object - OP - C"/>
    <s v="OP"/>
    <x v="1"/>
    <x v="0"/>
    <m/>
    <m/>
    <s v="Gambit"/>
    <s v="Gambit"/>
    <m/>
    <s v="Charge Object"/>
    <m/>
    <m/>
    <m/>
    <s v="Gambit"/>
    <s v="Charge Object"/>
    <m/>
    <s v="C"/>
    <n v="2"/>
    <n v="5"/>
    <n v="10"/>
    <m/>
    <m/>
    <m/>
    <m/>
    <m/>
    <m/>
    <m/>
    <m/>
    <n v="547"/>
    <n v="547"/>
  </r>
  <r>
    <n v="548"/>
    <m/>
    <s v="Gambit - Charm - OP -  - R"/>
    <s v="Gambit - Charm - OP - OPD - R"/>
    <s v="OP"/>
    <x v="1"/>
    <x v="0"/>
    <m/>
    <m/>
    <s v="Gambit"/>
    <s v="Gambit"/>
    <m/>
    <s v="Charm"/>
    <m/>
    <s v="OPD"/>
    <m/>
    <s v="Gambit"/>
    <s v="Charm (OPD)"/>
    <m/>
    <s v="R"/>
    <n v="2"/>
    <n v="15"/>
    <n v="30"/>
    <m/>
    <m/>
    <m/>
    <m/>
    <m/>
    <m/>
    <m/>
    <m/>
    <n v="548"/>
    <n v="548"/>
  </r>
  <r>
    <n v="549"/>
    <m/>
    <s v="Gambit - Full House - MP - X"/>
    <s v="Gambit - Full House - MP - X"/>
    <s v="MP"/>
    <x v="1"/>
    <x v="0"/>
    <m/>
    <m/>
    <s v="Gambit"/>
    <s v="Gambit"/>
    <m/>
    <s v="Full House"/>
    <m/>
    <m/>
    <m/>
    <s v="Gambit"/>
    <s v="Full House"/>
    <m/>
    <s v="X"/>
    <n v="9"/>
    <n v="25"/>
    <n v="225"/>
    <m/>
    <m/>
    <m/>
    <m/>
    <m/>
    <m/>
    <m/>
    <m/>
    <n v="549"/>
    <n v="549"/>
  </r>
  <r>
    <n v="550"/>
    <m/>
    <s v="Gambit - Intercept Object - OP - C"/>
    <s v="Gambit - Intercept Object - OP - C"/>
    <s v="OP"/>
    <x v="1"/>
    <x v="0"/>
    <m/>
    <m/>
    <s v="Gambit"/>
    <s v="Gambit"/>
    <m/>
    <s v="Intercept Object"/>
    <m/>
    <m/>
    <m/>
    <s v="Gambit"/>
    <s v="Intercept Object"/>
    <m/>
    <s v="C"/>
    <n v="2"/>
    <n v="5"/>
    <n v="10"/>
    <m/>
    <m/>
    <m/>
    <m/>
    <m/>
    <m/>
    <m/>
    <m/>
    <n v="550"/>
    <n v="550"/>
  </r>
  <r>
    <n v="551"/>
    <m/>
    <s v="Gambit - Kinetic Detonation - IQ - U"/>
    <s v="Gambit - Kinetic Detonation - IQ - U"/>
    <s v="IQ"/>
    <x v="1"/>
    <x v="0"/>
    <m/>
    <m/>
    <s v="Gambit"/>
    <s v="Gambit"/>
    <m/>
    <s v="Kinetic Detonation"/>
    <m/>
    <m/>
    <m/>
    <s v="Gambit"/>
    <s v="Kinetic Detonation"/>
    <m/>
    <s v="U"/>
    <n v="12"/>
    <n v="10"/>
    <n v="120"/>
    <m/>
    <m/>
    <m/>
    <m/>
    <m/>
    <m/>
    <m/>
    <m/>
    <n v="551"/>
    <n v="551"/>
  </r>
  <r>
    <n v="552"/>
    <m/>
    <s v="Gambit - Sinister Connection - IQ - U"/>
    <s v="Gambit - Sinister Connection - IQ - U"/>
    <s v="IQ"/>
    <x v="1"/>
    <x v="0"/>
    <m/>
    <m/>
    <s v="Gambit"/>
    <s v="Gambit"/>
    <m/>
    <s v="Sinister Connection"/>
    <m/>
    <m/>
    <m/>
    <s v="Gambit"/>
    <s v="Sinister Connection"/>
    <m/>
    <s v="U"/>
    <n v="12"/>
    <n v="10"/>
    <n v="120"/>
    <m/>
    <m/>
    <m/>
    <m/>
    <m/>
    <m/>
    <m/>
    <m/>
    <n v="552"/>
    <n v="552"/>
  </r>
  <r>
    <n v="553"/>
    <m/>
    <s v="Gambit - Staff Attack - OP - U"/>
    <s v="Gambit - Staff Attack - OP - U"/>
    <s v="OP"/>
    <x v="1"/>
    <x v="0"/>
    <m/>
    <m/>
    <s v="Gambit"/>
    <s v="Gambit"/>
    <m/>
    <s v="Staff Attack"/>
    <m/>
    <m/>
    <m/>
    <s v="Gambit"/>
    <s v="Staff Attack"/>
    <m/>
    <s v="U"/>
    <n v="2"/>
    <n v="10"/>
    <n v="20"/>
    <m/>
    <m/>
    <m/>
    <m/>
    <m/>
    <m/>
    <m/>
    <m/>
    <n v="553"/>
    <n v="553"/>
  </r>
  <r>
    <n v="554"/>
    <m/>
    <s v="Ghost Rider - 3-Grid Character Card - PS - R"/>
    <s v="Ghost Rider PS HERO - R"/>
    <s v="PS"/>
    <x v="0"/>
    <x v="0"/>
    <m/>
    <m/>
    <s v="Ghost Rider"/>
    <s v="Ghost Rider"/>
    <m/>
    <s v="3-Grid Character Card"/>
    <m/>
    <m/>
    <m/>
    <s v="Ghost Rider"/>
    <s v="3-Grid Character Card"/>
    <m/>
    <s v="R"/>
    <n v="7"/>
    <n v="15"/>
    <n v="105"/>
    <n v="6"/>
    <n v="5"/>
    <n v="6"/>
    <m/>
    <n v="17"/>
    <n v="17"/>
    <n v="5.666666666666667"/>
    <m/>
    <n v="554"/>
    <n v="554"/>
  </r>
  <r>
    <n v="555"/>
    <m/>
    <s v="Ghost Rider - 4-Grid Character Card - IQ - R"/>
    <s v="Ghost Rider IQ HERO - R"/>
    <s v="IQ"/>
    <x v="0"/>
    <x v="0"/>
    <m/>
    <m/>
    <s v="Ghost Rider"/>
    <s v="Ghost Rider"/>
    <m/>
    <s v="4-Grid Character Card"/>
    <m/>
    <m/>
    <m/>
    <s v="Ghost Rider"/>
    <s v="4-Grid Character Card"/>
    <m/>
    <s v="R"/>
    <n v="12"/>
    <n v="15"/>
    <n v="180"/>
    <n v="6"/>
    <n v="6"/>
    <n v="6"/>
    <n v="2"/>
    <n v="20"/>
    <n v="20"/>
    <n v="5"/>
    <s v="Only Spect KO by 4 Power Types"/>
    <n v="555"/>
    <n v="555"/>
  </r>
  <r>
    <n v="556"/>
    <m/>
    <s v="Ghost Rider - Bat Out of Hell - PS - VR"/>
    <s v="Ghost Rider - Bat Out of Hell - PS - VR"/>
    <s v="PS"/>
    <x v="1"/>
    <x v="0"/>
    <m/>
    <m/>
    <s v="Ghost Rider"/>
    <s v="Ghost Rider"/>
    <m/>
    <s v="Bat Out of Hell"/>
    <m/>
    <m/>
    <m/>
    <s v="Ghost Rider"/>
    <s v="Bat Out of Hell"/>
    <m/>
    <s v="VR"/>
    <n v="7"/>
    <n v="20"/>
    <n v="140"/>
    <m/>
    <m/>
    <m/>
    <m/>
    <m/>
    <m/>
    <m/>
    <m/>
    <n v="556"/>
    <n v="556"/>
  </r>
  <r>
    <n v="557"/>
    <m/>
    <s v="Ghost Rider - Demon Chain - PS - U"/>
    <s v="Ghost Rider - Demon Chain - PS - U"/>
    <s v="PS"/>
    <x v="1"/>
    <x v="0"/>
    <m/>
    <m/>
    <s v="Ghost Rider"/>
    <s v="Ghost Rider"/>
    <m/>
    <s v="Demon Chain"/>
    <m/>
    <m/>
    <m/>
    <s v="Ghost Rider"/>
    <s v="Demon Chain"/>
    <m/>
    <s v="U"/>
    <n v="7"/>
    <n v="10"/>
    <n v="70"/>
    <m/>
    <m/>
    <m/>
    <m/>
    <m/>
    <m/>
    <m/>
    <m/>
    <n v="557"/>
    <n v="557"/>
  </r>
  <r>
    <n v="558"/>
    <m/>
    <s v="Ghost Rider - Fire and Brimstone - PS - U"/>
    <s v="Ghost Rider - Fire and Brimstone - PS - U"/>
    <s v="PS"/>
    <x v="1"/>
    <x v="0"/>
    <m/>
    <m/>
    <s v="Ghost Rider"/>
    <s v="Ghost Rider"/>
    <m/>
    <s v="Fire and Brimstone"/>
    <m/>
    <m/>
    <m/>
    <s v="Ghost Rider"/>
    <s v="Fire and Brimstone"/>
    <m/>
    <s v="U"/>
    <n v="7"/>
    <n v="10"/>
    <n v="70"/>
    <m/>
    <m/>
    <m/>
    <m/>
    <m/>
    <m/>
    <m/>
    <m/>
    <n v="558"/>
    <n v="558"/>
  </r>
  <r>
    <n v="559"/>
    <m/>
    <s v="Ghost Rider - Hell on Wheels - PS - OPD - VR"/>
    <s v="Ghost Rider - Hell on Wheels - PS - OPD - VR"/>
    <s v="PS"/>
    <x v="1"/>
    <x v="0"/>
    <m/>
    <m/>
    <s v="Ghost Rider"/>
    <s v="Ghost Rider"/>
    <m/>
    <s v="Hell on Wheels"/>
    <m/>
    <s v="OPD"/>
    <m/>
    <s v="Ghost Rider"/>
    <s v="Hell on Wheels (OPD)"/>
    <m/>
    <s v="VR"/>
    <n v="7"/>
    <n v="20"/>
    <n v="140"/>
    <m/>
    <m/>
    <m/>
    <m/>
    <m/>
    <m/>
    <m/>
    <m/>
    <n v="559"/>
    <n v="559"/>
  </r>
  <r>
    <n v="560"/>
    <m/>
    <s v="Ghost Rider - Penance Stare - PS -  - VR"/>
    <s v="Ghost Rider - Penance Stare - PS - OPD - VR"/>
    <s v="PS"/>
    <x v="1"/>
    <x v="0"/>
    <m/>
    <m/>
    <s v="Ghost Rider"/>
    <s v="Ghost Rider"/>
    <m/>
    <s v="Penance Stare"/>
    <m/>
    <s v="OPD"/>
    <m/>
    <s v="Ghost Rider"/>
    <s v="Penance Stare (OPD)"/>
    <m/>
    <s v="VR"/>
    <n v="7"/>
    <n v="20"/>
    <n v="140"/>
    <m/>
    <m/>
    <m/>
    <m/>
    <m/>
    <m/>
    <m/>
    <m/>
    <n v="560"/>
    <n v="560"/>
  </r>
  <r>
    <n v="561"/>
    <m/>
    <s v="Ghost Rider - Skeletal Summoning - IQ - U"/>
    <s v="Ghost Rider - Skeletal Summoning - IQ - U"/>
    <s v="IQ"/>
    <x v="1"/>
    <x v="0"/>
    <m/>
    <m/>
    <s v="Ghost Rider"/>
    <s v="Ghost Rider"/>
    <m/>
    <s v="Skeletal Summoning"/>
    <m/>
    <m/>
    <m/>
    <s v="Ghost Rider"/>
    <s v="Skeletal Summoning"/>
    <m/>
    <s v="U"/>
    <n v="12"/>
    <n v="10"/>
    <n v="120"/>
    <m/>
    <m/>
    <m/>
    <m/>
    <m/>
    <m/>
    <m/>
    <m/>
    <n v="561"/>
    <n v="561"/>
  </r>
  <r>
    <n v="562"/>
    <m/>
    <s v="Ghost Rider - Spirit of Vengance - PS - VR"/>
    <s v="Ghost Rider - Spirit of Vengance - PS - VR"/>
    <s v="PS"/>
    <x v="1"/>
    <x v="0"/>
    <m/>
    <m/>
    <s v="Ghost Rider"/>
    <s v="Ghost Rider"/>
    <m/>
    <s v="Spirit of Vengance"/>
    <m/>
    <m/>
    <m/>
    <s v="Ghost Rider"/>
    <s v="Spirit of Vengance"/>
    <m/>
    <s v="VR"/>
    <n v="7"/>
    <n v="20"/>
    <n v="140"/>
    <m/>
    <m/>
    <m/>
    <m/>
    <m/>
    <m/>
    <m/>
    <m/>
    <n v="562"/>
    <n v="562"/>
  </r>
  <r>
    <n v="563"/>
    <m/>
    <s v="Ghost Rider - Spiritual Duality - IQ - C"/>
    <s v="Ghost Rider - Spiritual Duality - IQ - C"/>
    <s v="IQ"/>
    <x v="1"/>
    <x v="0"/>
    <m/>
    <m/>
    <s v="Ghost Rider"/>
    <s v="Ghost Rider"/>
    <m/>
    <s v="Spiritual Duality"/>
    <m/>
    <m/>
    <m/>
    <s v="Ghost Rider"/>
    <s v="Spiritual Duality"/>
    <m/>
    <s v="C"/>
    <n v="12"/>
    <n v="5"/>
    <n v="60"/>
    <m/>
    <m/>
    <m/>
    <m/>
    <m/>
    <m/>
    <m/>
    <m/>
    <n v="563"/>
    <n v="563"/>
  </r>
  <r>
    <n v="564"/>
    <m/>
    <s v="Goblyn Queen - 4-Grid Character Card - XM - U"/>
    <s v="Goblyn Queen XM HERO - U"/>
    <s v="XM"/>
    <x v="0"/>
    <x v="0"/>
    <m/>
    <m/>
    <s v="Goblyn Queen"/>
    <s v="Goblyn Queen"/>
    <m/>
    <s v="4-Grid Character Card"/>
    <m/>
    <m/>
    <m/>
    <s v="Goblyn Queen"/>
    <s v="4-Grid Character Card"/>
    <m/>
    <s v="U"/>
    <n v="5"/>
    <n v="10"/>
    <n v="50"/>
    <n v="7"/>
    <n v="5"/>
    <n v="2"/>
    <n v="5"/>
    <n v="19"/>
    <n v="19"/>
    <n v="4.75"/>
    <s v="Attacks w/ E Pc not shifted"/>
    <n v="564"/>
    <n v="564"/>
  </r>
  <r>
    <n v="565"/>
    <m/>
    <s v="Goblyn Queen - Clonal Origin - XM - C"/>
    <s v="Goblyn Queen - Clonal Origin - XM - C"/>
    <s v="XM"/>
    <x v="1"/>
    <x v="0"/>
    <m/>
    <m/>
    <s v="Goblyn Queen"/>
    <s v="Goblyn Queen"/>
    <m/>
    <s v="Clonal Origin"/>
    <m/>
    <m/>
    <m/>
    <s v="Goblyn Queen"/>
    <s v="Clonal Origin"/>
    <m/>
    <s v="C"/>
    <n v="5"/>
    <n v="5"/>
    <n v="25"/>
    <m/>
    <m/>
    <m/>
    <m/>
    <m/>
    <m/>
    <m/>
    <m/>
    <n v="565"/>
    <n v="565"/>
  </r>
  <r>
    <n v="566"/>
    <m/>
    <s v="Goblyn Queen - Dark Magic - XM - U"/>
    <s v="Goblyn Queen - Dark Magic - XM - U"/>
    <s v="XM"/>
    <x v="1"/>
    <x v="0"/>
    <m/>
    <m/>
    <s v="Goblyn Queen"/>
    <s v="Goblyn Queen"/>
    <m/>
    <s v="Dark Magic"/>
    <m/>
    <m/>
    <m/>
    <s v="Goblyn Queen"/>
    <s v="Dark Magic"/>
    <m/>
    <s v="U"/>
    <n v="5"/>
    <n v="10"/>
    <n v="50"/>
    <m/>
    <m/>
    <m/>
    <m/>
    <m/>
    <m/>
    <m/>
    <m/>
    <n v="566"/>
    <n v="566"/>
  </r>
  <r>
    <n v="567"/>
    <m/>
    <s v="Goblyn Queen - Goblyn Armada - XM - C"/>
    <s v="Goblyn Queen - Goblyn Armada - XM - C"/>
    <s v="XM"/>
    <x v="1"/>
    <x v="0"/>
    <m/>
    <m/>
    <s v="Goblyn Queen"/>
    <s v="Goblyn Queen"/>
    <m/>
    <s v="Goblyn Armada"/>
    <m/>
    <m/>
    <m/>
    <s v="Goblyn Queen"/>
    <s v="Goblyn Armada"/>
    <m/>
    <s v="C"/>
    <n v="5"/>
    <n v="5"/>
    <n v="25"/>
    <m/>
    <m/>
    <m/>
    <m/>
    <m/>
    <m/>
    <m/>
    <m/>
    <n v="567"/>
    <n v="567"/>
  </r>
  <r>
    <n v="568"/>
    <m/>
    <s v="Goblyn Queen - Inferno - XM - OPD - R"/>
    <s v="Goblyn Queen - Inferno - XM - OPD - R"/>
    <s v="XM"/>
    <x v="1"/>
    <x v="0"/>
    <m/>
    <m/>
    <s v="Goblyn Queen"/>
    <s v="Goblyn Queen"/>
    <m/>
    <s v="Inferno"/>
    <m/>
    <s v="OPD"/>
    <m/>
    <s v="Goblyn Queen"/>
    <s v="Inferno (OPD)"/>
    <m/>
    <s v="R"/>
    <n v="5"/>
    <n v="15"/>
    <n v="75"/>
    <m/>
    <m/>
    <m/>
    <m/>
    <m/>
    <m/>
    <m/>
    <m/>
    <n v="568"/>
    <n v="568"/>
  </r>
  <r>
    <n v="569"/>
    <m/>
    <s v="Goblyn Queen - Phoenix Lifeforce - XM -  - R"/>
    <s v="Goblyn Queen - Phoenix Lifeforce - XM - OPD - R"/>
    <s v="XM"/>
    <x v="1"/>
    <x v="0"/>
    <m/>
    <m/>
    <s v="Goblyn Queen"/>
    <s v="Goblyn Queen"/>
    <m/>
    <s v="Phoenix Lifeforce"/>
    <m/>
    <s v="OPD"/>
    <m/>
    <s v="Goblyn Queen"/>
    <s v="Phoenix Lifeforce (OPD)"/>
    <m/>
    <s v="R"/>
    <n v="5"/>
    <n v="15"/>
    <n v="75"/>
    <m/>
    <m/>
    <m/>
    <m/>
    <m/>
    <m/>
    <m/>
    <m/>
    <n v="569"/>
    <n v="569"/>
  </r>
  <r>
    <n v="570"/>
    <m/>
    <s v="Green Arrow - 4-Grid Character Card - JLA - U"/>
    <s v="Green Arrow JLA HERO - U"/>
    <s v="JLA"/>
    <x v="0"/>
    <x v="0"/>
    <m/>
    <m/>
    <s v="Green Arrow"/>
    <s v="Green Arrow"/>
    <m/>
    <s v="4-Grid Character Card"/>
    <m/>
    <m/>
    <m/>
    <s v="Green Arrow"/>
    <s v="4-Grid Character Card"/>
    <s v="H"/>
    <s v="U"/>
    <n v="6"/>
    <n v="10"/>
    <n v="60"/>
    <n v="4"/>
    <n v="7"/>
    <n v="3"/>
    <n v="5"/>
    <n v="19"/>
    <n v="19"/>
    <n v="4.75"/>
    <s v="Attack Reserve w/ E Power crds"/>
    <n v="570"/>
    <n v="570"/>
  </r>
  <r>
    <n v="571"/>
    <m/>
    <s v="Green Arrow - Aikido strike - JLA - C"/>
    <s v="Green Arrow - Aikido strike - JLA - C"/>
    <s v="JLA"/>
    <x v="1"/>
    <x v="0"/>
    <m/>
    <m/>
    <s v="Green Arrow"/>
    <s v="Green Arrow"/>
    <m/>
    <s v="Aikido strike"/>
    <m/>
    <m/>
    <m/>
    <s v="Green Arrow"/>
    <s v="Aikido strike"/>
    <m/>
    <s v="C"/>
    <n v="6"/>
    <n v="5"/>
    <n v="30"/>
    <m/>
    <m/>
    <m/>
    <m/>
    <m/>
    <m/>
    <m/>
    <m/>
    <n v="571"/>
    <n v="571"/>
  </r>
  <r>
    <n v="572"/>
    <m/>
    <s v="Green Arrow - Eddie Fyers - JLA - U"/>
    <s v="Green Arrow - Eddie Fyers - JLA - U"/>
    <s v="JLA"/>
    <x v="1"/>
    <x v="0"/>
    <m/>
    <m/>
    <s v="Green Arrow"/>
    <s v="Green Arrow"/>
    <m/>
    <s v="Eddie Fyers"/>
    <m/>
    <m/>
    <m/>
    <s v="Green Arrow"/>
    <s v="Eddie Fyers"/>
    <m/>
    <s v="U"/>
    <n v="6"/>
    <n v="10"/>
    <n v="60"/>
    <m/>
    <m/>
    <m/>
    <m/>
    <m/>
    <m/>
    <m/>
    <m/>
    <n v="572"/>
    <n v="572"/>
  </r>
  <r>
    <n v="573"/>
    <m/>
    <s v="Green Arrow - Emerald Archer, The - JLA - OPD - VR"/>
    <s v="Green Arrow - Emerald Archer, The - JLA - OPD - VR"/>
    <s v="JLA"/>
    <x v="1"/>
    <x v="0"/>
    <m/>
    <m/>
    <s v="Green Arrow"/>
    <s v="Green Arrow"/>
    <m/>
    <s v="Emerald Archer, The"/>
    <m/>
    <s v="OPD"/>
    <m/>
    <s v="Green Arrow"/>
    <s v="Emerald Archer, The (OPD)"/>
    <m/>
    <s v="VR"/>
    <n v="6"/>
    <n v="20"/>
    <n v="120"/>
    <m/>
    <m/>
    <m/>
    <m/>
    <m/>
    <m/>
    <m/>
    <m/>
    <n v="573"/>
    <n v="573"/>
  </r>
  <r>
    <n v="574"/>
    <m/>
    <s v="Green Arrow - Kyudo Discipline - JLA -  - VR"/>
    <s v="Green Arrow - Kyudo Discipline - JLA - OPD - VR"/>
    <s v="JLA"/>
    <x v="1"/>
    <x v="0"/>
    <m/>
    <m/>
    <s v="Green Arrow"/>
    <s v="Green Arrow"/>
    <m/>
    <s v="Kyudo Discipline"/>
    <m/>
    <s v="OPD"/>
    <m/>
    <s v="Green Arrow"/>
    <s v="Kyudo Discipline (OPD)"/>
    <m/>
    <s v="VR"/>
    <n v="6"/>
    <n v="20"/>
    <n v="120"/>
    <m/>
    <m/>
    <m/>
    <m/>
    <m/>
    <m/>
    <m/>
    <m/>
    <n v="574"/>
    <n v="574"/>
  </r>
  <r>
    <n v="575"/>
    <m/>
    <s v="Green Arrow - Longbow Hunter, The - JLA - U"/>
    <s v="Green Arrow - Longbow Hunter, The - JLA - U"/>
    <s v="JLA"/>
    <x v="1"/>
    <x v="0"/>
    <m/>
    <m/>
    <s v="Green Arrow"/>
    <s v="Green Arrow"/>
    <m/>
    <s v="Longbow Hunter, The"/>
    <m/>
    <m/>
    <m/>
    <s v="Green Arrow"/>
    <s v="Longbow Hunter, The"/>
    <m/>
    <s v="U"/>
    <n v="6"/>
    <n v="10"/>
    <n v="60"/>
    <m/>
    <m/>
    <m/>
    <m/>
    <m/>
    <m/>
    <m/>
    <m/>
    <n v="575"/>
    <n v="575"/>
  </r>
  <r>
    <n v="576"/>
    <m/>
    <s v="Green Goblin - 4-Grid Character Card - IQ - U"/>
    <s v="Green Goblin IQ HERO - U"/>
    <s v="IQ"/>
    <x v="0"/>
    <x v="0"/>
    <m/>
    <m/>
    <s v="Green Goblin"/>
    <s v="Green Goblin"/>
    <m/>
    <s v="4-Grid Character Card"/>
    <m/>
    <m/>
    <m/>
    <s v="Green Goblin"/>
    <s v="4-Grid Character Card"/>
    <m/>
    <s v="U"/>
    <n v="12"/>
    <n v="10"/>
    <n v="120"/>
    <n v="4"/>
    <n v="4"/>
    <n v="6"/>
    <n v="6"/>
    <n v="20"/>
    <n v="20"/>
    <n v="5"/>
    <s v="I Power cards +1 to attack"/>
    <n v="576"/>
    <n v="576"/>
  </r>
  <r>
    <n v="577"/>
    <m/>
    <s v="Green Goblin - Explosive Pumpkins - IQ - U"/>
    <s v="Green Goblin - Explosive Pumpkins - IQ - U"/>
    <s v="IQ"/>
    <x v="1"/>
    <x v="0"/>
    <m/>
    <m/>
    <s v="Green Goblin"/>
    <s v="Green Goblin"/>
    <m/>
    <s v="Explosive Pumpkins"/>
    <m/>
    <m/>
    <m/>
    <s v="Green Goblin"/>
    <s v="Explosive Pumpkins"/>
    <m/>
    <s v="U"/>
    <n v="12"/>
    <n v="10"/>
    <n v="120"/>
    <m/>
    <m/>
    <m/>
    <m/>
    <m/>
    <m/>
    <m/>
    <m/>
    <n v="577"/>
    <n v="577"/>
  </r>
  <r>
    <n v="578"/>
    <m/>
    <s v="Green Goblin - Flying Platform - IQ - C"/>
    <s v="Green Goblin - Flying Platform - IQ - C"/>
    <s v="IQ"/>
    <x v="1"/>
    <x v="0"/>
    <m/>
    <m/>
    <s v="Green Goblin"/>
    <s v="Green Goblin"/>
    <m/>
    <s v="Flying Platform"/>
    <m/>
    <m/>
    <m/>
    <s v="Green Goblin"/>
    <s v="Flying Platform"/>
    <m/>
    <s v="C"/>
    <n v="12"/>
    <n v="5"/>
    <n v="60"/>
    <m/>
    <m/>
    <m/>
    <m/>
    <m/>
    <m/>
    <m/>
    <m/>
    <n v="578"/>
    <n v="578"/>
  </r>
  <r>
    <n v="579"/>
    <m/>
    <s v="Green Goblin - Gauntlet Blasters - IQ - C"/>
    <s v="Green Goblin - Gauntlet Blasters - IQ - C"/>
    <s v="IQ"/>
    <x v="1"/>
    <x v="0"/>
    <m/>
    <m/>
    <s v="Green Goblin"/>
    <s v="Green Goblin"/>
    <m/>
    <s v="Gauntlet Blasters"/>
    <m/>
    <m/>
    <m/>
    <s v="Green Goblin"/>
    <s v="Gauntlet Blasters"/>
    <m/>
    <s v="C"/>
    <n v="12"/>
    <n v="5"/>
    <n v="60"/>
    <m/>
    <m/>
    <m/>
    <m/>
    <m/>
    <m/>
    <m/>
    <m/>
    <n v="579"/>
    <n v="579"/>
  </r>
  <r>
    <n v="580"/>
    <m/>
    <s v="Green Goblin - Goblin Legacy - IQ - OPD - VR"/>
    <s v="Green Goblin - Goblin Legacy - IQ - OPD - VR"/>
    <s v="IQ"/>
    <x v="1"/>
    <x v="0"/>
    <m/>
    <m/>
    <s v="Green Goblin"/>
    <s v="Green Goblin"/>
    <m/>
    <s v="Goblin Legacy"/>
    <m/>
    <s v="OPD"/>
    <m/>
    <s v="Green Goblin"/>
    <s v="Goblin Legacy (OPD)"/>
    <m/>
    <s v="VR"/>
    <n v="12"/>
    <n v="20"/>
    <n v="240"/>
    <m/>
    <m/>
    <m/>
    <m/>
    <m/>
    <m/>
    <m/>
    <m/>
    <n v="580"/>
    <n v="580"/>
  </r>
  <r>
    <n v="581"/>
    <m/>
    <s v="Green Goblin - Harry Osborne - MN -  - VR"/>
    <s v="Green Goblin - Harry Osborne - MN - OPD - VR"/>
    <s v="MN"/>
    <x v="1"/>
    <x v="0"/>
    <m/>
    <m/>
    <s v="Green Goblin"/>
    <s v="Green Goblin"/>
    <m/>
    <s v="Harry Osborne"/>
    <m/>
    <s v="OPD"/>
    <m/>
    <s v="Green Goblin"/>
    <s v="Harry Osborne (OPD)"/>
    <m/>
    <s v="VR"/>
    <n v="4"/>
    <n v="20"/>
    <n v="80"/>
    <m/>
    <m/>
    <m/>
    <m/>
    <m/>
    <m/>
    <m/>
    <m/>
    <n v="581"/>
    <n v="581"/>
  </r>
  <r>
    <n v="582"/>
    <m/>
    <s v="Green Goblin - Murderous Ploy - IQ - U"/>
    <s v="Green Goblin - Murderous Ploy - IQ - U"/>
    <s v="IQ"/>
    <x v="1"/>
    <x v="0"/>
    <m/>
    <m/>
    <s v="Green Goblin"/>
    <s v="Green Goblin"/>
    <m/>
    <s v="Murderous Ploy"/>
    <m/>
    <m/>
    <m/>
    <s v="Green Goblin"/>
    <s v="Murderous Ploy"/>
    <m/>
    <s v="U"/>
    <n v="12"/>
    <n v="10"/>
    <n v="120"/>
    <m/>
    <m/>
    <m/>
    <m/>
    <m/>
    <m/>
    <m/>
    <m/>
    <n v="582"/>
    <n v="582"/>
  </r>
  <r>
    <n v="583"/>
    <m/>
    <s v="Green Goblin - Revelations - CL - U"/>
    <s v="Green Goblin - Revelations - CL - U"/>
    <s v="CL"/>
    <x v="1"/>
    <x v="0"/>
    <m/>
    <m/>
    <s v="Green Goblin"/>
    <s v="Green Goblin"/>
    <m/>
    <s v="Revelations"/>
    <m/>
    <m/>
    <m/>
    <s v="Green Goblin"/>
    <s v="Revelations"/>
    <m/>
    <s v="U"/>
    <n v="13"/>
    <n v="10"/>
    <n v="130"/>
    <m/>
    <m/>
    <m/>
    <m/>
    <m/>
    <m/>
    <m/>
    <m/>
    <n v="583"/>
    <n v="583"/>
  </r>
  <r>
    <n v="584"/>
    <m/>
    <s v="Green Lantern - …This is a Gun - JLA - U"/>
    <s v="Green Lantern - …This is a Gun - JLA - U"/>
    <s v="JLA"/>
    <x v="1"/>
    <x v="0"/>
    <m/>
    <m/>
    <s v="Green Lantern"/>
    <s v="Green Lantern"/>
    <m/>
    <s v="…This is a Gun"/>
    <m/>
    <m/>
    <m/>
    <s v="Green Lantern"/>
    <s v="…This is a Gun"/>
    <m/>
    <s v="U"/>
    <n v="6"/>
    <n v="10"/>
    <n v="60"/>
    <m/>
    <m/>
    <m/>
    <m/>
    <m/>
    <m/>
    <m/>
    <m/>
    <n v="584"/>
    <n v="584"/>
  </r>
  <r>
    <n v="585"/>
    <m/>
    <s v="Green Lantern - 4-Grid Character Card - JLA - U"/>
    <s v="Green Lantern JLA HERO - U"/>
    <s v="JLA"/>
    <x v="0"/>
    <x v="0"/>
    <m/>
    <m/>
    <s v="Green Lantern"/>
    <s v="Green Lantern"/>
    <m/>
    <s v="4-Grid Character Card"/>
    <m/>
    <m/>
    <m/>
    <s v="Green Lantern"/>
    <s v="4-Grid Character Card"/>
    <s v="H"/>
    <s v="U"/>
    <n v="6"/>
    <n v="10"/>
    <n v="60"/>
    <n v="7"/>
    <n v="3"/>
    <n v="4"/>
    <n v="4"/>
    <n v="18"/>
    <n v="18"/>
    <n v="4.5"/>
    <s v="Not Spect KOd w/ E Power cards"/>
    <n v="585"/>
    <n v="585"/>
  </r>
  <r>
    <n v="586"/>
    <m/>
    <s v="Green Lantern - Goin' Ballisitc - JLA - C"/>
    <s v="Green Lantern - Goin' Ballisitc - JLA - C"/>
    <s v="JLA"/>
    <x v="1"/>
    <x v="0"/>
    <m/>
    <m/>
    <s v="Green Lantern"/>
    <s v="Green Lantern"/>
    <m/>
    <s v="Goin' Ballisitc"/>
    <m/>
    <m/>
    <m/>
    <s v="Green Lantern"/>
    <s v="Goin' Ballisitc"/>
    <m/>
    <s v="C"/>
    <n v="6"/>
    <n v="5"/>
    <n v="30"/>
    <m/>
    <m/>
    <m/>
    <m/>
    <m/>
    <m/>
    <m/>
    <m/>
    <n v="586"/>
    <n v="586"/>
  </r>
  <r>
    <n v="587"/>
    <m/>
    <s v="Green Lantern - Gotcha! - JLA - U"/>
    <s v="Green Lantern - Gotcha! - JLA - U"/>
    <s v="JLA"/>
    <x v="1"/>
    <x v="0"/>
    <m/>
    <m/>
    <s v="Green Lantern"/>
    <s v="Green Lantern"/>
    <m/>
    <s v="Gotcha!"/>
    <m/>
    <m/>
    <m/>
    <s v="Green Lantern"/>
    <s v="Gotcha!"/>
    <m/>
    <s v="U"/>
    <n v="6"/>
    <n v="10"/>
    <n v="60"/>
    <m/>
    <m/>
    <m/>
    <m/>
    <m/>
    <m/>
    <m/>
    <m/>
    <n v="587"/>
    <n v="587"/>
  </r>
  <r>
    <n v="588"/>
    <m/>
    <s v="Green Lantern - Let's get Medievil! - JLA - OPD - VR"/>
    <s v="Green Lantern - Let's get Medievil! - JLA - OPD - VR"/>
    <s v="JLA"/>
    <x v="1"/>
    <x v="0"/>
    <m/>
    <m/>
    <s v="Green Lantern"/>
    <s v="Green Lantern"/>
    <m/>
    <s v="Let's get Medievil!"/>
    <m/>
    <s v="OPD"/>
    <m/>
    <s v="Green Lantern"/>
    <s v="Let's get Medievil! (OPD)"/>
    <m/>
    <s v="VR"/>
    <n v="6"/>
    <n v="20"/>
    <n v="120"/>
    <m/>
    <m/>
    <m/>
    <m/>
    <m/>
    <m/>
    <m/>
    <m/>
    <n v="588"/>
    <n v="588"/>
  </r>
  <r>
    <n v="589"/>
    <m/>
    <s v="Green Lantern - Power of Imagination - JLA -  - VR"/>
    <s v="Green Lantern - Power of Imagination - JLA - OPD - VR"/>
    <s v="JLA"/>
    <x v="1"/>
    <x v="0"/>
    <m/>
    <m/>
    <s v="Green Lantern"/>
    <s v="Green Lantern"/>
    <m/>
    <s v="Power of Imagination"/>
    <m/>
    <s v="OPD"/>
    <m/>
    <s v="Green Lantern"/>
    <s v="Power of Imagination (OPD)"/>
    <m/>
    <s v="VR"/>
    <n v="6"/>
    <n v="20"/>
    <n v="120"/>
    <m/>
    <m/>
    <m/>
    <m/>
    <m/>
    <m/>
    <m/>
    <m/>
    <n v="589"/>
    <n v="589"/>
  </r>
  <r>
    <n v="590"/>
    <m/>
    <s v="Grey King - 4-Grid Character Card - XM - U"/>
    <s v="Grey King XM HERO - U"/>
    <s v="XM"/>
    <x v="0"/>
    <x v="0"/>
    <m/>
    <m/>
    <s v="Grey King"/>
    <s v="Grey King"/>
    <m/>
    <s v="4-Grid Character Card"/>
    <m/>
    <m/>
    <m/>
    <s v="Grey King"/>
    <s v="4-Grid Character Card"/>
    <m/>
    <s v="U"/>
    <n v="5"/>
    <n v="10"/>
    <n v="50"/>
    <n v="6"/>
    <n v="3"/>
    <n v="5"/>
    <n v="7"/>
    <n v="21"/>
    <n v="21"/>
    <n v="5.25"/>
    <m/>
    <n v="590"/>
    <n v="590"/>
  </r>
  <r>
    <n v="591"/>
    <m/>
    <s v="Grey King - Analytical Genius - XM - C"/>
    <s v="Grey King - Analytical Genius - XM - C"/>
    <s v="XM"/>
    <x v="1"/>
    <x v="0"/>
    <m/>
    <m/>
    <s v="Grey King"/>
    <s v="Grey King"/>
    <m/>
    <s v="Analytical Genius"/>
    <m/>
    <m/>
    <m/>
    <s v="Grey King"/>
    <s v="Analytical Genius"/>
    <m/>
    <s v="C"/>
    <n v="5"/>
    <n v="5"/>
    <n v="25"/>
    <m/>
    <m/>
    <m/>
    <m/>
    <m/>
    <m/>
    <m/>
    <m/>
    <n v="591"/>
    <n v="591"/>
  </r>
  <r>
    <n v="592"/>
    <m/>
    <s v="Grey King - Carrier Wave - XM - C"/>
    <s v="Grey King - Carrier Wave - XM - C"/>
    <s v="XM"/>
    <x v="1"/>
    <x v="0"/>
    <m/>
    <m/>
    <s v="Grey King"/>
    <s v="Grey King"/>
    <m/>
    <s v="Carrier Wave"/>
    <m/>
    <m/>
    <m/>
    <s v="Grey King"/>
    <s v="Carrier Wave"/>
    <m/>
    <s v="C"/>
    <n v="5"/>
    <n v="5"/>
    <n v="25"/>
    <m/>
    <m/>
    <m/>
    <m/>
    <m/>
    <m/>
    <m/>
    <m/>
    <n v="592"/>
    <n v="592"/>
  </r>
  <r>
    <n v="593"/>
    <m/>
    <s v="Grey King - Leader - XM - C"/>
    <s v="Grey King - Leader - XM - C"/>
    <s v="XM"/>
    <x v="1"/>
    <x v="0"/>
    <m/>
    <m/>
    <s v="Grey King"/>
    <s v="Grey King"/>
    <m/>
    <s v="Leader"/>
    <m/>
    <m/>
    <m/>
    <s v="Grey King"/>
    <s v="Leader"/>
    <m/>
    <s v="C"/>
    <n v="5"/>
    <n v="5"/>
    <n v="25"/>
    <m/>
    <m/>
    <m/>
    <m/>
    <m/>
    <m/>
    <m/>
    <m/>
    <n v="593"/>
    <n v="593"/>
  </r>
  <r>
    <n v="594"/>
    <m/>
    <s v="Grey King - Psychic Neutralizer - XM - U"/>
    <s v="Grey King - Psychic Neutralizer - XM - U"/>
    <s v="XM"/>
    <x v="1"/>
    <x v="0"/>
    <m/>
    <m/>
    <s v="Grey King"/>
    <s v="Grey King"/>
    <m/>
    <s v="Psychic Neutralizer"/>
    <m/>
    <m/>
    <m/>
    <s v="Grey King"/>
    <s v="Psychic Neutralizer"/>
    <m/>
    <s v="U"/>
    <n v="5"/>
    <n v="10"/>
    <n v="50"/>
    <m/>
    <m/>
    <m/>
    <m/>
    <m/>
    <m/>
    <m/>
    <m/>
    <n v="594"/>
    <n v="594"/>
  </r>
  <r>
    <n v="595"/>
    <m/>
    <s v="Grey King - TK Beam - XM -  - R"/>
    <s v="Grey King - TK Beam - XM - OPD - R"/>
    <s v="XM"/>
    <x v="1"/>
    <x v="0"/>
    <m/>
    <m/>
    <s v="Grey King"/>
    <s v="Grey King"/>
    <m/>
    <s v="TK Beam"/>
    <m/>
    <s v="OPD"/>
    <m/>
    <s v="Grey King"/>
    <s v="TK Beam (OPD)"/>
    <m/>
    <s v="R"/>
    <n v="5"/>
    <n v="15"/>
    <n v="75"/>
    <m/>
    <m/>
    <m/>
    <m/>
    <m/>
    <m/>
    <m/>
    <m/>
    <n v="595"/>
    <n v="595"/>
  </r>
  <r>
    <n v="596"/>
    <m/>
    <s v="Grifter - 4-Grid Character Card - IM - R"/>
    <s v="Grifter IM HERO - R"/>
    <s v="IM"/>
    <x v="0"/>
    <x v="0"/>
    <m/>
    <m/>
    <s v="Grifter"/>
    <s v="Grifter"/>
    <m/>
    <s v="4-Grid Character Card"/>
    <m/>
    <m/>
    <m/>
    <s v="Grifter"/>
    <s v="4-Grid Character Card"/>
    <m/>
    <s v="R"/>
    <n v="16"/>
    <n v="15"/>
    <n v="240"/>
    <n v="4"/>
    <n v="7"/>
    <n v="4"/>
    <n v="4"/>
    <n v="19"/>
    <n v="19"/>
    <n v="4.75"/>
    <s v="Not S/C KO'd w/ Teamwork cards"/>
    <n v="596"/>
    <n v="596"/>
  </r>
  <r>
    <n v="597"/>
    <m/>
    <s v="Grifter - Bullseye Shot - IM -  - R"/>
    <s v="Grifter - Bullseye Shot - IM - OPD - R"/>
    <s v="IM"/>
    <x v="1"/>
    <x v="0"/>
    <m/>
    <m/>
    <s v="Grifter"/>
    <s v="Grifter"/>
    <m/>
    <s v="Bullseye Shot"/>
    <m/>
    <s v="OPD"/>
    <m/>
    <s v="Grifter"/>
    <s v="Bullseye Shot (OPD)"/>
    <m/>
    <s v="R"/>
    <n v="16"/>
    <n v="15"/>
    <n v="240"/>
    <m/>
    <m/>
    <m/>
    <m/>
    <m/>
    <m/>
    <m/>
    <m/>
    <n v="597"/>
    <n v="597"/>
  </r>
  <r>
    <n v="598"/>
    <m/>
    <s v="Grifter - CODA Training - IM - U"/>
    <s v="Grifter - CODA Training - IM - U"/>
    <s v="IM"/>
    <x v="1"/>
    <x v="0"/>
    <m/>
    <m/>
    <s v="Grifter"/>
    <s v="Grifter"/>
    <m/>
    <s v="CODA Training"/>
    <m/>
    <m/>
    <m/>
    <s v="Grifter"/>
    <s v="CODA Training"/>
    <m/>
    <s v="U"/>
    <n v="16"/>
    <n v="10"/>
    <n v="160"/>
    <m/>
    <m/>
    <m/>
    <m/>
    <m/>
    <m/>
    <m/>
    <m/>
    <n v="598"/>
    <n v="598"/>
  </r>
  <r>
    <n v="599"/>
    <m/>
    <s v="Grifter - Nerves of Steel - IM -  - R"/>
    <s v="Grifter - Nerves of Steel - IM - OPD - R"/>
    <s v="IM"/>
    <x v="1"/>
    <x v="0"/>
    <m/>
    <m/>
    <s v="Grifter"/>
    <s v="Grifter"/>
    <m/>
    <s v="Nerves of Steel"/>
    <m/>
    <s v="OPD"/>
    <m/>
    <s v="Grifter"/>
    <s v="Nerves of Steel (OPD)"/>
    <m/>
    <s v="R"/>
    <n v="16"/>
    <n v="15"/>
    <n v="240"/>
    <m/>
    <m/>
    <m/>
    <m/>
    <m/>
    <m/>
    <m/>
    <m/>
    <n v="599"/>
    <n v="599"/>
  </r>
  <r>
    <n v="600"/>
    <m/>
    <s v="Grifter - Smart Ass - IM - U"/>
    <s v="Grifter - Smart Ass - IM - U"/>
    <s v="IM"/>
    <x v="1"/>
    <x v="0"/>
    <m/>
    <m/>
    <s v="Grifter"/>
    <s v="Grifter"/>
    <m/>
    <s v="Smart Ass"/>
    <m/>
    <m/>
    <m/>
    <s v="Grifter"/>
    <s v="Smart Ass"/>
    <m/>
    <s v="U"/>
    <n v="16"/>
    <n v="10"/>
    <n v="160"/>
    <m/>
    <m/>
    <m/>
    <m/>
    <m/>
    <m/>
    <m/>
    <m/>
    <n v="600"/>
    <n v="600"/>
  </r>
  <r>
    <n v="601"/>
    <m/>
    <s v="Grifter - Team 7 - IM - U"/>
    <s v="Grifter - Team 7 - IM - U"/>
    <s v="IM"/>
    <x v="1"/>
    <x v="0"/>
    <m/>
    <m/>
    <s v="Grifter"/>
    <s v="Grifter"/>
    <m/>
    <s v="Team 7"/>
    <m/>
    <m/>
    <m/>
    <s v="Grifter"/>
    <s v="Team 7"/>
    <m/>
    <s v="U"/>
    <n v="16"/>
    <n v="10"/>
    <n v="160"/>
    <m/>
    <m/>
    <m/>
    <m/>
    <m/>
    <m/>
    <m/>
    <m/>
    <n v="601"/>
    <n v="601"/>
  </r>
  <r>
    <n v="602"/>
    <m/>
    <s v="Grifter - Wildcat - IM - C"/>
    <s v="Grifter - Wildcat - IM - C"/>
    <s v="IM"/>
    <x v="1"/>
    <x v="0"/>
    <m/>
    <m/>
    <s v="Grifter"/>
    <s v="Grifter"/>
    <m/>
    <s v="Wildcat"/>
    <m/>
    <m/>
    <m/>
    <s v="Grifter"/>
    <s v="Wildcat"/>
    <m/>
    <s v="C"/>
    <n v="16"/>
    <n v="5"/>
    <n v="80"/>
    <m/>
    <m/>
    <m/>
    <m/>
    <m/>
    <m/>
    <m/>
    <m/>
    <n v="602"/>
    <n v="602"/>
  </r>
  <r>
    <n v="603"/>
    <m/>
    <s v="Grunge - 4-Grid Character Card - IM - U"/>
    <s v="Grunge IM HERO - U"/>
    <s v="IM"/>
    <x v="0"/>
    <x v="0"/>
    <m/>
    <m/>
    <s v="Grunge"/>
    <s v="Grunge"/>
    <m/>
    <s v="4-Grid Character Card"/>
    <m/>
    <m/>
    <m/>
    <s v="Grunge"/>
    <s v="4-Grid Character Card"/>
    <m/>
    <s v="U"/>
    <n v="16"/>
    <n v="10"/>
    <n v="160"/>
    <n v="6"/>
    <n v="5"/>
    <n v="4"/>
    <n v="2"/>
    <n v="17"/>
    <n v="17"/>
    <n v="4.25"/>
    <s v="Must have Multi Hit to be KO'd"/>
    <n v="603"/>
    <n v="603"/>
  </r>
  <r>
    <n v="604"/>
    <m/>
    <s v="Grunge - Danger Seeker - IM -  - R"/>
    <s v="Grunge - Danger Seeker - IM - OPD - R"/>
    <s v="IM"/>
    <x v="1"/>
    <x v="0"/>
    <m/>
    <m/>
    <s v="Grunge"/>
    <s v="Grunge"/>
    <m/>
    <s v="Danger Seeker"/>
    <m/>
    <s v="OPD"/>
    <m/>
    <s v="Grunge"/>
    <s v="Danger Seeker (OPD)"/>
    <m/>
    <s v="R"/>
    <n v="16"/>
    <n v="15"/>
    <n v="240"/>
    <m/>
    <m/>
    <m/>
    <m/>
    <m/>
    <m/>
    <m/>
    <m/>
    <n v="604"/>
    <n v="604"/>
  </r>
  <r>
    <n v="605"/>
    <m/>
    <s v="Grunge - Dense - IM - U"/>
    <s v="Grunge - Dense - IM - U"/>
    <s v="IM"/>
    <x v="1"/>
    <x v="0"/>
    <m/>
    <m/>
    <s v="Grunge"/>
    <s v="Grunge"/>
    <m/>
    <s v="Dense"/>
    <m/>
    <m/>
    <m/>
    <s v="Grunge"/>
    <s v="Dense"/>
    <m/>
    <s v="U"/>
    <n v="16"/>
    <n v="10"/>
    <n v="160"/>
    <m/>
    <m/>
    <m/>
    <m/>
    <m/>
    <m/>
    <m/>
    <m/>
    <n v="605"/>
    <n v="605"/>
  </r>
  <r>
    <n v="606"/>
    <m/>
    <s v="Grunge - Gen-Active - IM - U"/>
    <s v="Grunge - Gen-Active - IM - U"/>
    <s v="IM"/>
    <x v="1"/>
    <x v="0"/>
    <m/>
    <m/>
    <s v="Grunge"/>
    <s v="Grunge"/>
    <m/>
    <s v="Gen-Active"/>
    <m/>
    <m/>
    <m/>
    <s v="Grunge"/>
    <s v="Gen-Active"/>
    <m/>
    <s v="U"/>
    <n v="16"/>
    <n v="10"/>
    <n v="160"/>
    <m/>
    <m/>
    <m/>
    <m/>
    <m/>
    <m/>
    <m/>
    <m/>
    <n v="606"/>
    <n v="606"/>
  </r>
  <r>
    <n v="607"/>
    <m/>
    <s v="Grunge - Lover Boy - IM - C"/>
    <s v="Grunge - Lover Boy - IM - C"/>
    <s v="IM"/>
    <x v="1"/>
    <x v="0"/>
    <m/>
    <m/>
    <s v="Grunge"/>
    <s v="Grunge"/>
    <m/>
    <s v="Lover Boy"/>
    <m/>
    <m/>
    <m/>
    <s v="Grunge"/>
    <s v="Lover Boy"/>
    <m/>
    <s v="C"/>
    <n v="16"/>
    <n v="5"/>
    <n v="80"/>
    <m/>
    <m/>
    <m/>
    <m/>
    <m/>
    <m/>
    <m/>
    <m/>
    <n v="607"/>
    <n v="607"/>
  </r>
  <r>
    <n v="608"/>
    <m/>
    <s v="Grunge - Martial Arts Training - IM - C"/>
    <s v="Grunge - Martial Arts Training - IM - C"/>
    <s v="IM"/>
    <x v="1"/>
    <x v="0"/>
    <m/>
    <m/>
    <s v="Grunge"/>
    <s v="Grunge"/>
    <m/>
    <s v="Martial Arts Training"/>
    <m/>
    <m/>
    <m/>
    <s v="Grunge"/>
    <s v="Martial Arts Training"/>
    <m/>
    <s v="C"/>
    <n v="16"/>
    <n v="5"/>
    <n v="80"/>
    <m/>
    <m/>
    <m/>
    <m/>
    <m/>
    <m/>
    <m/>
    <m/>
    <n v="608"/>
    <n v="608"/>
  </r>
  <r>
    <n v="609"/>
    <m/>
    <s v="Grunge - Molecular Assimilation - IM -  - R"/>
    <s v="Grunge - Molecular Assimilation - IM - OPD - R"/>
    <s v="IM"/>
    <x v="1"/>
    <x v="0"/>
    <m/>
    <m/>
    <s v="Grunge"/>
    <s v="Grunge"/>
    <m/>
    <s v="Molecular Assimilation"/>
    <m/>
    <s v="OPD"/>
    <m/>
    <s v="Grunge"/>
    <s v="Molecular Assimilation (OPD)"/>
    <m/>
    <s v="R"/>
    <n v="16"/>
    <n v="15"/>
    <n v="240"/>
    <m/>
    <m/>
    <m/>
    <m/>
    <m/>
    <m/>
    <m/>
    <m/>
    <n v="609"/>
    <n v="609"/>
  </r>
  <r>
    <n v="610"/>
    <m/>
    <s v="Hand - 4-Grid Character Card - MN - VR"/>
    <s v="Hand MN HERO - VR"/>
    <s v="MN"/>
    <x v="0"/>
    <x v="0"/>
    <m/>
    <m/>
    <s v="Hand"/>
    <s v="Hand"/>
    <m/>
    <s v="4-Grid Character Card"/>
    <m/>
    <m/>
    <m/>
    <s v="Hand"/>
    <s v="4-Grid Character Card"/>
    <m/>
    <s v="VR"/>
    <n v="4"/>
    <n v="20"/>
    <n v="80"/>
    <n v="2"/>
    <n v="8"/>
    <n v="3"/>
    <n v="6"/>
    <n v="19"/>
    <n v="19"/>
    <n v="4.75"/>
    <m/>
    <n v="610"/>
    <n v="610"/>
  </r>
  <r>
    <n v="611"/>
    <m/>
    <s v="Hand - Dissolving Corpses - MN -  - VR"/>
    <s v="Hand - Dissolving Corpses - MN - OPD - VR"/>
    <s v="MN"/>
    <x v="1"/>
    <x v="0"/>
    <m/>
    <m/>
    <s v="Hand"/>
    <s v="Hand"/>
    <m/>
    <s v="Dissolving Corpses"/>
    <m/>
    <s v="OPD"/>
    <m/>
    <s v="Hand"/>
    <s v="Dissolving Corpses (OPD)"/>
    <m/>
    <s v="VR"/>
    <n v="4"/>
    <n v="20"/>
    <n v="80"/>
    <m/>
    <m/>
    <m/>
    <m/>
    <m/>
    <m/>
    <m/>
    <m/>
    <n v="611"/>
    <n v="611"/>
  </r>
  <r>
    <n v="612"/>
    <m/>
    <s v="Hand - Erynys - CL - C"/>
    <s v="Hand - Erynys - CL - C"/>
    <s v="CL"/>
    <x v="1"/>
    <x v="0"/>
    <m/>
    <m/>
    <s v="Erynys"/>
    <s v="Hand"/>
    <m/>
    <s v="Erynys"/>
    <m/>
    <m/>
    <m/>
    <s v="Hand"/>
    <s v="Erynys"/>
    <m/>
    <s v="C"/>
    <n v="13"/>
    <n v="5"/>
    <n v="65"/>
    <m/>
    <m/>
    <m/>
    <m/>
    <m/>
    <m/>
    <m/>
    <m/>
    <n v="612"/>
    <n v="612"/>
  </r>
  <r>
    <n v="613"/>
    <m/>
    <s v="Hand - Kirigi - MN - U"/>
    <s v="Hand - Kirigi - MN - U"/>
    <s v="MN"/>
    <x v="1"/>
    <x v="0"/>
    <m/>
    <m/>
    <s v="Kirigi"/>
    <s v="Hand"/>
    <m/>
    <s v="Kirigi"/>
    <m/>
    <m/>
    <m/>
    <s v="Hand"/>
    <s v="Kirigi"/>
    <m/>
    <s v="U"/>
    <n v="4"/>
    <n v="10"/>
    <n v="40"/>
    <m/>
    <m/>
    <m/>
    <m/>
    <m/>
    <m/>
    <m/>
    <m/>
    <n v="613"/>
    <n v="613"/>
  </r>
  <r>
    <n v="614"/>
    <m/>
    <s v="Hand - Lord Daito - MN - U"/>
    <s v="Hand - Lord Daito - MN - U"/>
    <s v="MN"/>
    <x v="1"/>
    <x v="0"/>
    <m/>
    <m/>
    <s v="Lord Daito"/>
    <s v="Hand"/>
    <m/>
    <s v="Lord Daito"/>
    <m/>
    <m/>
    <m/>
    <s v="Hand"/>
    <s v="Lord Daito"/>
    <m/>
    <s v="U"/>
    <n v="4"/>
    <n v="10"/>
    <n v="40"/>
    <m/>
    <m/>
    <m/>
    <m/>
    <m/>
    <m/>
    <m/>
    <m/>
    <n v="614"/>
    <n v="614"/>
  </r>
  <r>
    <n v="615"/>
    <m/>
    <s v="Hand - Ninja - MN - U"/>
    <s v="Hand - Ninja - MN - U"/>
    <s v="MN"/>
    <x v="1"/>
    <x v="0"/>
    <m/>
    <m/>
    <s v="Ninja"/>
    <s v="Hand"/>
    <m/>
    <s v="Ninja"/>
    <m/>
    <m/>
    <m/>
    <s v="Hand"/>
    <s v="Ninja"/>
    <m/>
    <s v="U"/>
    <n v="4"/>
    <n v="10"/>
    <n v="40"/>
    <m/>
    <m/>
    <m/>
    <m/>
    <m/>
    <m/>
    <m/>
    <m/>
    <n v="615"/>
    <n v="615"/>
  </r>
  <r>
    <n v="616"/>
    <m/>
    <s v="Hand - Shinobi Shaw - MN -  - VR"/>
    <s v="Hand - Shinobi Shaw - MN - OPD - VR"/>
    <s v="MN"/>
    <x v="1"/>
    <x v="0"/>
    <m/>
    <m/>
    <s v="Shinobi Shaw"/>
    <s v="Hand"/>
    <m/>
    <s v="Shinobi Shaw"/>
    <m/>
    <s v="OPD"/>
    <m/>
    <s v="Hand"/>
    <s v="Shinobi Shaw (OPD)"/>
    <m/>
    <s v="VR"/>
    <n v="4"/>
    <n v="20"/>
    <n v="80"/>
    <m/>
    <m/>
    <m/>
    <m/>
    <m/>
    <m/>
    <m/>
    <m/>
    <n v="616"/>
    <n v="616"/>
  </r>
  <r>
    <n v="617"/>
    <m/>
    <s v="Hand - Snakeroot - MN - U"/>
    <s v="Hand - Snakeroot - MN - U"/>
    <s v="MN"/>
    <x v="1"/>
    <x v="0"/>
    <m/>
    <m/>
    <s v="Snakeroot"/>
    <s v="Hand"/>
    <m/>
    <s v="Snakeroot"/>
    <m/>
    <m/>
    <m/>
    <s v="Hand"/>
    <s v="Snakeroot"/>
    <m/>
    <s v="U"/>
    <n v="4"/>
    <n v="10"/>
    <n v="40"/>
    <m/>
    <m/>
    <m/>
    <m/>
    <m/>
    <m/>
    <m/>
    <m/>
    <n v="617"/>
    <n v="617"/>
  </r>
  <r>
    <n v="618"/>
    <m/>
    <s v="Havok - 4-Grid Character Card - CL - U"/>
    <s v="Havok CL HERO - U"/>
    <s v="CL"/>
    <x v="0"/>
    <x v="0"/>
    <m/>
    <m/>
    <s v="Havok"/>
    <s v="Havok"/>
    <m/>
    <s v="4-Grid Character Card"/>
    <m/>
    <m/>
    <m/>
    <s v="Havok"/>
    <s v="4-Grid Character Card"/>
    <m/>
    <s v="U"/>
    <n v="13"/>
    <n v="10"/>
    <n v="130"/>
    <n v="7"/>
    <n v="3"/>
    <n v="4"/>
    <n v="5"/>
    <n v="19"/>
    <n v="19"/>
    <n v="4.75"/>
    <s v="+1 attacks vs. Energy 7 or 8"/>
    <n v="618"/>
    <n v="618"/>
  </r>
  <r>
    <n v="619"/>
    <m/>
    <s v="Havok - Annihilate - CL - OPD - R"/>
    <s v="Havok - Annihilate - CL - OPD - R"/>
    <s v="CL"/>
    <x v="1"/>
    <x v="0"/>
    <m/>
    <m/>
    <s v="Havok"/>
    <s v="Havok"/>
    <m/>
    <s v="Annihilate"/>
    <m/>
    <s v="OPD"/>
    <m/>
    <s v="Havok"/>
    <s v="Annihilate (OPD)"/>
    <m/>
    <s v="R"/>
    <n v="13"/>
    <n v="15"/>
    <n v="195"/>
    <m/>
    <m/>
    <m/>
    <m/>
    <m/>
    <m/>
    <m/>
    <m/>
    <n v="619"/>
    <n v="619"/>
  </r>
  <r>
    <n v="620"/>
    <m/>
    <s v="Havok - Brotherhood, The - CL -  - R"/>
    <s v="Havok - Brotherhood, The - CL - OPD - R"/>
    <s v="CL"/>
    <x v="1"/>
    <x v="0"/>
    <m/>
    <m/>
    <s v="Havok"/>
    <s v="Havok"/>
    <m/>
    <s v="Brotherhood, The"/>
    <m/>
    <s v="OPD"/>
    <m/>
    <s v="Havok"/>
    <s v="Brotherhood, The (OPD)"/>
    <m/>
    <s v="R"/>
    <n v="13"/>
    <n v="15"/>
    <n v="195"/>
    <m/>
    <m/>
    <m/>
    <m/>
    <m/>
    <m/>
    <m/>
    <m/>
    <n v="620"/>
    <n v="620"/>
  </r>
  <r>
    <n v="621"/>
    <m/>
    <s v="Havok - Cosmic Battery - CL - C"/>
    <s v="Havok - Cosmic Battery - CL - C"/>
    <s v="CL"/>
    <x v="1"/>
    <x v="0"/>
    <m/>
    <m/>
    <s v="Havok"/>
    <s v="Havok"/>
    <m/>
    <s v="Cosmic Battery"/>
    <m/>
    <m/>
    <m/>
    <s v="Havok"/>
    <s v="Cosmic Battery"/>
    <m/>
    <s v="C"/>
    <n v="13"/>
    <n v="5"/>
    <n v="65"/>
    <m/>
    <m/>
    <m/>
    <m/>
    <m/>
    <m/>
    <m/>
    <m/>
    <n v="621"/>
    <n v="621"/>
  </r>
  <r>
    <n v="622"/>
    <m/>
    <s v="Havok - Geo-Knowledge - CL - U"/>
    <s v="Havok - Geo-Knowledge - CL - U"/>
    <s v="CL"/>
    <x v="1"/>
    <x v="0"/>
    <m/>
    <m/>
    <s v="Havok"/>
    <s v="Havok"/>
    <m/>
    <s v="Geo-Knowledge"/>
    <m/>
    <m/>
    <m/>
    <s v="Havok"/>
    <s v="Geo-Knowledge"/>
    <m/>
    <s v="U"/>
    <n v="13"/>
    <n v="10"/>
    <n v="130"/>
    <m/>
    <m/>
    <m/>
    <m/>
    <m/>
    <m/>
    <m/>
    <m/>
    <n v="622"/>
    <n v="622"/>
  </r>
  <r>
    <n v="623"/>
    <m/>
    <s v="Havok - Mutant X - CL - C"/>
    <s v="Havok - Mutant X - CL - C"/>
    <s v="CL"/>
    <x v="1"/>
    <x v="0"/>
    <m/>
    <m/>
    <s v="Havok"/>
    <s v="Havok"/>
    <m/>
    <s v="Mutant X"/>
    <m/>
    <m/>
    <m/>
    <s v="Havok"/>
    <s v="Mutant X"/>
    <m/>
    <s v="C"/>
    <n v="13"/>
    <n v="5"/>
    <n v="65"/>
    <m/>
    <m/>
    <m/>
    <m/>
    <m/>
    <m/>
    <m/>
    <m/>
    <n v="623"/>
    <n v="623"/>
  </r>
  <r>
    <n v="624"/>
    <m/>
    <s v="Havok - Plasma Flare - CL - C"/>
    <s v="Havok - Plasma Flare - CL - C"/>
    <s v="CL"/>
    <x v="1"/>
    <x v="0"/>
    <m/>
    <m/>
    <s v="Havok"/>
    <s v="Havok"/>
    <m/>
    <s v="Plasma Flare"/>
    <m/>
    <m/>
    <m/>
    <s v="Havok"/>
    <s v="Plasma Flare"/>
    <m/>
    <s v="C"/>
    <n v="13"/>
    <n v="5"/>
    <n v="65"/>
    <m/>
    <m/>
    <m/>
    <m/>
    <m/>
    <m/>
    <m/>
    <m/>
    <n v="624"/>
    <n v="624"/>
  </r>
  <r>
    <n v="625"/>
    <m/>
    <s v="Havok - Sibling Rivalry - CL - C"/>
    <s v="Havok - Sibling Rivalry - CL - C"/>
    <s v="CL"/>
    <x v="1"/>
    <x v="0"/>
    <m/>
    <m/>
    <s v="Havok"/>
    <s v="Havok"/>
    <m/>
    <s v="Sibling Rivalry"/>
    <m/>
    <m/>
    <m/>
    <s v="Havok"/>
    <s v="Sibling Rivalry"/>
    <m/>
    <s v="C"/>
    <n v="13"/>
    <n v="5"/>
    <n v="65"/>
    <m/>
    <m/>
    <m/>
    <m/>
    <m/>
    <m/>
    <m/>
    <m/>
    <n v="625"/>
    <n v="625"/>
  </r>
  <r>
    <n v="626"/>
    <m/>
    <s v="Havok: Mutant X  - 4-Grid Character Card - XM - U"/>
    <s v="Havok: Mutant X  XM HERO - U"/>
    <s v="XM"/>
    <x v="0"/>
    <x v="0"/>
    <m/>
    <m/>
    <s v="Havok: Mutant X "/>
    <s v="Havok: Mutant X "/>
    <m/>
    <s v="4-Grid Character Card"/>
    <m/>
    <m/>
    <m/>
    <s v="Havok: Mutant X "/>
    <s v="4-Grid Character Card"/>
    <m/>
    <s v="U"/>
    <n v="5"/>
    <n v="10"/>
    <n v="50"/>
    <n v="7"/>
    <n v="3"/>
    <n v="4"/>
    <n v="5"/>
    <n v="19"/>
    <n v="19"/>
    <n v="4.75"/>
    <s v="+3 VT when a teammate is KO'd"/>
    <n v="626"/>
    <n v="626"/>
  </r>
  <r>
    <n v="627"/>
    <m/>
    <s v="Hawkeye - 3-Grid Character Card - MC - U"/>
    <s v="Hawkeye MC HERO - U"/>
    <s v="MC"/>
    <x v="0"/>
    <x v="0"/>
    <m/>
    <m/>
    <s v="Hawkeye"/>
    <s v="Hawkeye"/>
    <m/>
    <s v="3-Grid Character Card"/>
    <m/>
    <m/>
    <m/>
    <s v="Hawkeye"/>
    <s v="3-Grid Character Card"/>
    <m/>
    <s v="U"/>
    <n v="1"/>
    <n v="10"/>
    <n v="10"/>
    <n v="1"/>
    <n v="7"/>
    <n v="4"/>
    <m/>
    <n v="12"/>
    <n v="12"/>
    <n v="4"/>
    <m/>
    <n v="627"/>
    <n v="627"/>
  </r>
  <r>
    <n v="628"/>
    <m/>
    <s v="Hawkeye - 4-Grid Character Card - IQ - R"/>
    <s v="Hawkeye IQ HERO - R"/>
    <s v="IQ"/>
    <x v="0"/>
    <x v="0"/>
    <m/>
    <m/>
    <s v="Hawkeye"/>
    <s v="Hawkeye"/>
    <m/>
    <s v="4-Grid Character Card"/>
    <m/>
    <m/>
    <m/>
    <s v="Hawkeye"/>
    <s v="4-Grid Character Card"/>
    <m/>
    <s v="R"/>
    <n v="12"/>
    <n v="15"/>
    <n v="180"/>
    <n v="4"/>
    <n v="7"/>
    <n v="4"/>
    <n v="2"/>
    <n v="17"/>
    <n v="17"/>
    <n v="4.25"/>
    <s v="&quot;Dynamite Delivery&quot; from Resrv"/>
    <n v="628"/>
    <n v="628"/>
  </r>
  <r>
    <n v="629"/>
    <m/>
    <s v="Hawkeye - Arrow Assault - MC - U"/>
    <s v="Hawkeye - Arrow Assault - MC - U"/>
    <s v="MC"/>
    <x v="1"/>
    <x v="0"/>
    <m/>
    <m/>
    <s v="Hawkeye"/>
    <s v="Hawkeye"/>
    <m/>
    <s v="Arrow Assault"/>
    <m/>
    <m/>
    <m/>
    <s v="Hawkeye"/>
    <s v="Arrow Assault"/>
    <m/>
    <s v="U"/>
    <n v="1"/>
    <n v="10"/>
    <n v="10"/>
    <m/>
    <m/>
    <m/>
    <m/>
    <m/>
    <m/>
    <m/>
    <m/>
    <n v="629"/>
    <n v="629"/>
  </r>
  <r>
    <n v="630"/>
    <m/>
    <s v="Hawkeye - Avenging Archer - MC - OPD - R"/>
    <s v="Hawkeye - Avenging Archer - MC - OPD - R"/>
    <s v="MC"/>
    <x v="1"/>
    <x v="0"/>
    <m/>
    <m/>
    <s v="Hawkeye"/>
    <s v="Hawkeye"/>
    <m/>
    <s v="Avenging Archer"/>
    <m/>
    <s v="OPD"/>
    <m/>
    <s v="Hawkeye"/>
    <s v="Avenging Archer (OPD)"/>
    <m/>
    <s v="R"/>
    <n v="1"/>
    <n v="15"/>
    <n v="15"/>
    <m/>
    <m/>
    <m/>
    <m/>
    <m/>
    <m/>
    <m/>
    <m/>
    <n v="630"/>
    <n v="630"/>
  </r>
  <r>
    <n v="631"/>
    <m/>
    <s v="Hawkeye - Combat Ready - MC -  - R"/>
    <s v="Hawkeye - Combat Ready - MC - OPD - R"/>
    <s v="MC"/>
    <x v="1"/>
    <x v="0"/>
    <m/>
    <m/>
    <s v="Hawkeye"/>
    <s v="Hawkeye"/>
    <m/>
    <s v="Combat Ready"/>
    <m/>
    <s v="OPD"/>
    <m/>
    <s v="Hawkeye"/>
    <s v="Combat Ready (OPD)"/>
    <m/>
    <s v="R"/>
    <n v="1"/>
    <n v="15"/>
    <n v="15"/>
    <m/>
    <m/>
    <m/>
    <m/>
    <m/>
    <m/>
    <m/>
    <m/>
    <n v="631"/>
    <n v="631"/>
  </r>
  <r>
    <n v="632"/>
    <m/>
    <s v="Hawkeye - Dynamite Delivery - MC - U"/>
    <s v="Hawkeye - Dynamite Delivery - MC - U"/>
    <s v="MC"/>
    <x v="1"/>
    <x v="0"/>
    <m/>
    <m/>
    <s v="Hawkeye"/>
    <s v="Hawkeye"/>
    <m/>
    <s v="Dynamite Delivery"/>
    <m/>
    <m/>
    <m/>
    <s v="Hawkeye"/>
    <s v="Dynamite Delivery"/>
    <m/>
    <s v="U"/>
    <n v="1"/>
    <n v="10"/>
    <n v="10"/>
    <m/>
    <m/>
    <m/>
    <m/>
    <m/>
    <m/>
    <m/>
    <m/>
    <n v="632"/>
    <n v="632"/>
  </r>
  <r>
    <n v="633"/>
    <m/>
    <s v="Hawkeye - Field Dressing - IQ - U"/>
    <s v="Hawkeye - Field Dressing - IQ - U"/>
    <s v="IQ"/>
    <x v="1"/>
    <x v="0"/>
    <m/>
    <m/>
    <s v="Hawkeye"/>
    <s v="Hawkeye"/>
    <m/>
    <s v="Field Dressing"/>
    <m/>
    <m/>
    <m/>
    <s v="Hawkeye"/>
    <s v="Field Dressing"/>
    <m/>
    <s v="U"/>
    <n v="12"/>
    <n v="10"/>
    <n v="120"/>
    <m/>
    <m/>
    <m/>
    <m/>
    <m/>
    <m/>
    <m/>
    <m/>
    <n v="633"/>
    <n v="633"/>
  </r>
  <r>
    <n v="634"/>
    <m/>
    <s v="Hawkeye - Pinpoint Accuracy - MC - C"/>
    <s v="Hawkeye - Pinpoint Accuracy - MC - C"/>
    <s v="MC"/>
    <x v="1"/>
    <x v="0"/>
    <m/>
    <m/>
    <s v="Hawkeye"/>
    <s v="Hawkeye"/>
    <m/>
    <s v="Pinpoint Accuracy"/>
    <m/>
    <m/>
    <m/>
    <s v="Hawkeye"/>
    <s v="Pinpoint Accuracy"/>
    <m/>
    <s v="C"/>
    <n v="1"/>
    <n v="5"/>
    <n v="5"/>
    <m/>
    <m/>
    <m/>
    <m/>
    <m/>
    <m/>
    <m/>
    <m/>
    <n v="634"/>
    <n v="634"/>
  </r>
  <r>
    <n v="635"/>
    <m/>
    <s v="Hawkeye - Quiver of Arrows - IQ - U"/>
    <s v="Hawkeye - Quiver of Arrows - IQ - U"/>
    <s v="IQ"/>
    <x v="1"/>
    <x v="0"/>
    <m/>
    <m/>
    <s v="Hawkeye"/>
    <s v="Hawkeye"/>
    <m/>
    <s v="Quiver of Arrows"/>
    <m/>
    <m/>
    <m/>
    <s v="Hawkeye"/>
    <s v="Quiver of Arrows"/>
    <m/>
    <s v="U"/>
    <n v="12"/>
    <n v="10"/>
    <n v="120"/>
    <m/>
    <m/>
    <m/>
    <m/>
    <m/>
    <m/>
    <m/>
    <m/>
    <n v="635"/>
    <n v="635"/>
  </r>
  <r>
    <n v="636"/>
    <m/>
    <s v="Hawkeye - Triple Shot - MC - C"/>
    <s v="Hawkeye - Triple Shot - MC - C"/>
    <s v="MC"/>
    <x v="1"/>
    <x v="0"/>
    <m/>
    <m/>
    <s v="Hawkeye"/>
    <s v="Hawkeye"/>
    <m/>
    <s v="Triple Shot"/>
    <m/>
    <m/>
    <m/>
    <s v="Hawkeye"/>
    <s v="Triple Shot"/>
    <m/>
    <s v="C"/>
    <n v="1"/>
    <n v="5"/>
    <n v="5"/>
    <m/>
    <m/>
    <m/>
    <m/>
    <m/>
    <m/>
    <m/>
    <m/>
    <n v="636"/>
    <n v="636"/>
  </r>
  <r>
    <n v="637"/>
    <m/>
    <s v="Hawkman - 4-Grid Character Card - JLA - U"/>
    <s v="Hawkman JLA HERO - U"/>
    <s v="JLA"/>
    <x v="0"/>
    <x v="0"/>
    <m/>
    <m/>
    <s v="Hawkman"/>
    <s v="Hawkman"/>
    <m/>
    <s v="4-Grid Character Card"/>
    <m/>
    <m/>
    <m/>
    <s v="Hawkman"/>
    <s v="4-Grid Character Card"/>
    <s v="H"/>
    <s v="U"/>
    <n v="6"/>
    <n v="10"/>
    <n v="60"/>
    <n v="4"/>
    <n v="6"/>
    <n v="6"/>
    <n v="4"/>
    <n v="20"/>
    <n v="20"/>
    <n v="5"/>
    <s v="Basic Universes additional +2"/>
    <n v="637"/>
    <n v="637"/>
  </r>
  <r>
    <n v="638"/>
    <m/>
    <s v="Hawkman - Cestus Glove - JLA - OPD - VR"/>
    <s v="Hawkman - Cestus Glove - JLA - OPD - VR"/>
    <s v="JLA"/>
    <x v="1"/>
    <x v="0"/>
    <m/>
    <m/>
    <s v="Hawkman"/>
    <s v="Hawkman"/>
    <m/>
    <s v="Cestus Glove"/>
    <m/>
    <s v="OPD"/>
    <m/>
    <s v="Hawkman"/>
    <s v="Cestus Glove (OPD)"/>
    <m/>
    <s v="VR"/>
    <n v="6"/>
    <n v="20"/>
    <n v="120"/>
    <m/>
    <m/>
    <m/>
    <m/>
    <m/>
    <m/>
    <m/>
    <m/>
    <n v="638"/>
    <n v="638"/>
  </r>
  <r>
    <n v="639"/>
    <m/>
    <s v="Hawkman - Katar Blade - JLA -  - VR"/>
    <s v="Hawkman - Katar Blade - JLA - OPD - VR"/>
    <s v="JLA"/>
    <x v="1"/>
    <x v="0"/>
    <m/>
    <m/>
    <s v="Hawkman"/>
    <s v="Hawkman"/>
    <m/>
    <s v="Katar Blade"/>
    <m/>
    <s v="OPD"/>
    <m/>
    <s v="Hawkman"/>
    <s v="Katar Blade (OPD)"/>
    <m/>
    <s v="VR"/>
    <n v="6"/>
    <n v="20"/>
    <n v="120"/>
    <m/>
    <m/>
    <m/>
    <m/>
    <m/>
    <m/>
    <m/>
    <m/>
    <n v="639"/>
    <n v="639"/>
  </r>
  <r>
    <n v="640"/>
    <m/>
    <s v="Hawkman - Mace - JLA - U"/>
    <s v="Hawkman - Mace - JLA - U"/>
    <s v="JLA"/>
    <x v="1"/>
    <x v="0"/>
    <m/>
    <m/>
    <s v="Hawkman"/>
    <s v="Hawkman"/>
    <m/>
    <s v="Mace"/>
    <m/>
    <m/>
    <m/>
    <s v="Hawkman"/>
    <s v="Mace"/>
    <m/>
    <s v="U"/>
    <n v="6"/>
    <n v="10"/>
    <n v="60"/>
    <m/>
    <m/>
    <m/>
    <m/>
    <m/>
    <m/>
    <m/>
    <m/>
    <n v="640"/>
    <n v="640"/>
  </r>
  <r>
    <n v="641"/>
    <m/>
    <s v="Hawkman - Thanagarian Blaster - JLA - C"/>
    <s v="Hawkman - Thanagarian Blaster - JLA - C"/>
    <s v="JLA"/>
    <x v="1"/>
    <x v="0"/>
    <m/>
    <m/>
    <s v="Hawkman"/>
    <s v="Hawkman"/>
    <m/>
    <s v="Thanagarian Blaster"/>
    <m/>
    <m/>
    <m/>
    <s v="Hawkman"/>
    <s v="Thanagarian Blaster"/>
    <m/>
    <s v="C"/>
    <n v="6"/>
    <n v="5"/>
    <n v="30"/>
    <m/>
    <m/>
    <m/>
    <m/>
    <m/>
    <m/>
    <m/>
    <m/>
    <n v="641"/>
    <n v="641"/>
  </r>
  <r>
    <n v="642"/>
    <m/>
    <s v="Hawkman - Winged Warrior, The - JLA -  - VR"/>
    <s v="Hawkman - Winged Warrior, The - JLA - OPD - VR"/>
    <s v="JLA"/>
    <x v="1"/>
    <x v="0"/>
    <m/>
    <m/>
    <s v="Hawkman"/>
    <s v="Hawkman"/>
    <m/>
    <s v="Winged Warrior, The"/>
    <m/>
    <s v="OPD"/>
    <m/>
    <s v="Hawkman"/>
    <s v="Winged Warrior, The (OPD)"/>
    <m/>
    <s v="VR"/>
    <n v="6"/>
    <n v="20"/>
    <n v="120"/>
    <m/>
    <m/>
    <m/>
    <m/>
    <m/>
    <m/>
    <m/>
    <m/>
    <n v="642"/>
    <n v="642"/>
  </r>
  <r>
    <n v="643"/>
    <m/>
    <s v="Hazard - 4-Grid Character Card - DC - U"/>
    <s v="Hazard DC HERO - U"/>
    <s v="DC"/>
    <x v="0"/>
    <x v="0"/>
    <m/>
    <m/>
    <s v="Hazard"/>
    <s v="Hazard"/>
    <m/>
    <s v="4-Grid Character Card"/>
    <m/>
    <m/>
    <m/>
    <s v="Hazard"/>
    <s v="4-Grid Character Card"/>
    <s v="V"/>
    <s v="U"/>
    <n v="3"/>
    <n v="10"/>
    <n v="30"/>
    <n v="7"/>
    <n v="2"/>
    <n v="5"/>
    <n v="5"/>
    <n v="19"/>
    <n v="19"/>
    <n v="4.75"/>
    <m/>
    <n v="643"/>
    <n v="643"/>
  </r>
  <r>
    <n v="644"/>
    <m/>
    <s v="Hazard - Cutting Laser - DC - R"/>
    <s v="Hazard - Cutting Laser - DC - R"/>
    <s v="DC"/>
    <x v="1"/>
    <x v="0"/>
    <m/>
    <m/>
    <s v="Hazard"/>
    <s v="Hazard"/>
    <m/>
    <s v="Cutting Laser"/>
    <m/>
    <m/>
    <m/>
    <s v="Hazard"/>
    <s v="Cutting Laser"/>
    <m/>
    <s v="R"/>
    <n v="3"/>
    <n v="15"/>
    <n v="45"/>
    <m/>
    <m/>
    <m/>
    <m/>
    <m/>
    <m/>
    <m/>
    <m/>
    <n v="644"/>
    <n v="644"/>
  </r>
  <r>
    <n v="645"/>
    <m/>
    <s v="Hazard - Cyber-Jacked - JLA - U"/>
    <s v="Hazard - Cyber-Jacked - JLA - U"/>
    <s v="JLA"/>
    <x v="1"/>
    <x v="0"/>
    <m/>
    <m/>
    <s v="Hazard"/>
    <s v="Hazard"/>
    <m/>
    <s v="Cyber-Jacked"/>
    <m/>
    <m/>
    <m/>
    <s v="Hazard"/>
    <s v="Cyber-Jacked"/>
    <m/>
    <s v="U"/>
    <n v="6"/>
    <n v="10"/>
    <n v="60"/>
    <m/>
    <m/>
    <m/>
    <m/>
    <m/>
    <m/>
    <m/>
    <m/>
    <n v="645"/>
    <n v="645"/>
  </r>
  <r>
    <n v="646"/>
    <m/>
    <s v="Hazard - Cybernetic Strength - DC - R"/>
    <s v="Hazard - Cybernetic Strength - DC - R"/>
    <s v="DC"/>
    <x v="1"/>
    <x v="0"/>
    <m/>
    <m/>
    <s v="Hazard"/>
    <s v="Hazard"/>
    <m/>
    <s v="Cybernetic Strength"/>
    <m/>
    <m/>
    <m/>
    <s v="Hazard"/>
    <s v="Cybernetic Strength"/>
    <m/>
    <s v="R"/>
    <n v="3"/>
    <n v="15"/>
    <n v="45"/>
    <m/>
    <m/>
    <m/>
    <m/>
    <m/>
    <m/>
    <m/>
    <m/>
    <n v="646"/>
    <n v="646"/>
  </r>
  <r>
    <n v="647"/>
    <m/>
    <s v="Hazard - Flight Pack - DC - C"/>
    <s v="Hazard - Flight Pack - DC - C"/>
    <s v="DC"/>
    <x v="1"/>
    <x v="0"/>
    <m/>
    <m/>
    <s v="Hazard"/>
    <s v="Hazard"/>
    <m/>
    <s v="Flight Pack"/>
    <m/>
    <m/>
    <m/>
    <s v="Hazard"/>
    <s v="Flight Pack"/>
    <m/>
    <s v="C"/>
    <n v="3"/>
    <n v="5"/>
    <n v="15"/>
    <m/>
    <m/>
    <m/>
    <m/>
    <m/>
    <m/>
    <m/>
    <m/>
    <n v="647"/>
    <n v="647"/>
  </r>
  <r>
    <n v="648"/>
    <m/>
    <s v="Hazard - Split - DC - U"/>
    <s v="Hazard - Split - DC - U"/>
    <s v="DC"/>
    <x v="1"/>
    <x v="0"/>
    <m/>
    <m/>
    <s v="Hazard"/>
    <s v="Hazard"/>
    <m/>
    <s v="Split"/>
    <m/>
    <m/>
    <m/>
    <s v="Hazard"/>
    <s v="Split"/>
    <m/>
    <s v="U"/>
    <n v="3"/>
    <n v="10"/>
    <n v="30"/>
    <m/>
    <m/>
    <m/>
    <m/>
    <m/>
    <m/>
    <m/>
    <m/>
    <n v="648"/>
    <n v="648"/>
  </r>
  <r>
    <n v="649"/>
    <m/>
    <s v="Hazard - Telekinetic Fist - DC -  - VR"/>
    <s v="Hazard - Telekinetic Fist - DC - OPD - VR"/>
    <s v="DC"/>
    <x v="1"/>
    <x v="0"/>
    <m/>
    <m/>
    <s v="Hazard"/>
    <s v="Hazard"/>
    <m/>
    <s v="Telekinetic Fist"/>
    <m/>
    <s v="OPD"/>
    <m/>
    <s v="Hazard"/>
    <s v="Telekinetic Fist (OPD)"/>
    <m/>
    <s v="VR"/>
    <n v="3"/>
    <n v="20"/>
    <n v="60"/>
    <m/>
    <m/>
    <m/>
    <m/>
    <m/>
    <m/>
    <m/>
    <m/>
    <n v="649"/>
    <n v="649"/>
  </r>
  <r>
    <n v="650"/>
    <m/>
    <s v="Hellfire Club - 4-Grid Character Card - MN - R"/>
    <s v="Hellfire Club MN HERO - R"/>
    <s v="MN"/>
    <x v="0"/>
    <x v="0"/>
    <m/>
    <m/>
    <s v="Hellfire Club"/>
    <s v="Hellfire Club"/>
    <m/>
    <s v="4-Grid Character Card"/>
    <m/>
    <m/>
    <m/>
    <s v="Hellfire Club"/>
    <s v="4-Grid Character Card"/>
    <m/>
    <s v="R"/>
    <n v="4"/>
    <n v="15"/>
    <n v="60"/>
    <n v="6"/>
    <n v="4"/>
    <n v="4"/>
    <n v="7"/>
    <n v="21"/>
    <n v="21"/>
    <n v="5.25"/>
    <m/>
    <n v="650"/>
    <n v="650"/>
  </r>
  <r>
    <n v="651"/>
    <m/>
    <s v="Hellfire Club - Emma Frost - CL - C"/>
    <s v="Hellfire Club - Emma Frost - CL - C"/>
    <s v="CL"/>
    <x v="1"/>
    <x v="0"/>
    <m/>
    <m/>
    <s v="Emma Frost"/>
    <s v="Hellfire Club"/>
    <m/>
    <s v="Emma Frost"/>
    <m/>
    <m/>
    <m/>
    <s v="Hellfire Club"/>
    <s v="Emma Frost"/>
    <m/>
    <s v="C"/>
    <n v="13"/>
    <n v="5"/>
    <n v="65"/>
    <m/>
    <m/>
    <m/>
    <m/>
    <m/>
    <m/>
    <m/>
    <m/>
    <n v="651"/>
    <n v="651"/>
  </r>
  <r>
    <n v="652"/>
    <m/>
    <s v="Hellfire Club - Hellfire Soldiers - MN - C"/>
    <s v="Hellfire Club - Hellfire Soldiers - MN - C"/>
    <s v="MN"/>
    <x v="1"/>
    <x v="0"/>
    <m/>
    <m/>
    <s v="Hellfire Soldiers"/>
    <s v="Hellfire Club"/>
    <m/>
    <s v="Hellfire Soldiers"/>
    <m/>
    <m/>
    <m/>
    <s v="Hellfire Club"/>
    <s v="Hellfire Soldiers"/>
    <m/>
    <s v="C"/>
    <n v="4"/>
    <n v="5"/>
    <n v="20"/>
    <m/>
    <m/>
    <m/>
    <m/>
    <m/>
    <m/>
    <m/>
    <m/>
    <n v="652"/>
    <n v="652"/>
  </r>
  <r>
    <n v="653"/>
    <m/>
    <s v="Hellfire Club - Madelyne Pryor - MN -  - VR"/>
    <s v="Hellfire Club - Madelyne Pryor - MN - OPD - VR"/>
    <s v="MN"/>
    <x v="1"/>
    <x v="0"/>
    <m/>
    <m/>
    <s v="Madelyne Pryor"/>
    <s v="Hellfire Club"/>
    <m/>
    <s v="Madelyne Pryor"/>
    <m/>
    <s v="OPD"/>
    <m/>
    <s v="Hellfire Club"/>
    <s v="Madelyne Pryor (OPD)"/>
    <m/>
    <s v="VR"/>
    <n v="4"/>
    <n v="20"/>
    <n v="80"/>
    <m/>
    <m/>
    <m/>
    <m/>
    <m/>
    <m/>
    <m/>
    <m/>
    <n v="653"/>
    <n v="653"/>
  </r>
  <r>
    <n v="654"/>
    <m/>
    <s v="Hellfire Club - Sebastian Shaw - MN - U"/>
    <s v="Hellfire Club - Sebastian Shaw - MN - U"/>
    <s v="MN"/>
    <x v="1"/>
    <x v="0"/>
    <m/>
    <m/>
    <s v="Sebastian Shaw"/>
    <s v="Hellfire Club"/>
    <m/>
    <s v="Sebastian Shaw"/>
    <m/>
    <m/>
    <m/>
    <s v="Hellfire Club"/>
    <s v="Sebastian Shaw"/>
    <m/>
    <s v="U"/>
    <n v="4"/>
    <n v="10"/>
    <n v="40"/>
    <m/>
    <m/>
    <m/>
    <m/>
    <m/>
    <m/>
    <m/>
    <m/>
    <n v="654"/>
    <n v="654"/>
  </r>
  <r>
    <n v="655"/>
    <m/>
    <s v="Hellfire Club - Selene - MN - OPD - VR"/>
    <s v="Hellfire Club - Selene - MN - OPD - VR"/>
    <s v="MN"/>
    <x v="1"/>
    <x v="0"/>
    <m/>
    <m/>
    <s v="Selene"/>
    <s v="Hellfire Club"/>
    <m/>
    <s v="Selene"/>
    <m/>
    <s v="OPD"/>
    <m/>
    <s v="Hellfire Club"/>
    <s v="Selene (OPD)"/>
    <m/>
    <s v="VR"/>
    <n v="4"/>
    <n v="20"/>
    <n v="80"/>
    <m/>
    <m/>
    <m/>
    <m/>
    <m/>
    <m/>
    <m/>
    <m/>
    <n v="655"/>
    <n v="655"/>
  </r>
  <r>
    <n v="656"/>
    <m/>
    <s v="Hellfire Club - Tessa - MN -  - VR"/>
    <s v="Hellfire Club - Tessa - MN - OPD - VR"/>
    <s v="MN"/>
    <x v="1"/>
    <x v="0"/>
    <m/>
    <m/>
    <s v="Tessa"/>
    <s v="Hellfire Club"/>
    <m/>
    <s v="Tessa"/>
    <m/>
    <s v="OPD"/>
    <m/>
    <s v="Hellfire Club"/>
    <s v="Tessa (OPD)"/>
    <m/>
    <s v="VR"/>
    <n v="4"/>
    <n v="20"/>
    <n v="80"/>
    <m/>
    <m/>
    <m/>
    <m/>
    <m/>
    <m/>
    <m/>
    <m/>
    <n v="656"/>
    <n v="656"/>
  </r>
  <r>
    <n v="657"/>
    <m/>
    <s v="Hellfire Club - Trevor Fitzroy - MN - U"/>
    <s v="Hellfire Club - Trevor Fitzroy - MN - U"/>
    <s v="MN"/>
    <x v="1"/>
    <x v="0"/>
    <m/>
    <m/>
    <s v="Trevor Fitzroy"/>
    <s v="Hellfire Club"/>
    <m/>
    <s v="Trevor Fitzroy"/>
    <m/>
    <m/>
    <m/>
    <s v="Hellfire Club"/>
    <s v="Trevor Fitzroy"/>
    <m/>
    <s v="U"/>
    <n v="4"/>
    <n v="10"/>
    <n v="40"/>
    <m/>
    <m/>
    <m/>
    <m/>
    <m/>
    <m/>
    <m/>
    <m/>
    <n v="657"/>
    <n v="657"/>
  </r>
  <r>
    <n v="658"/>
    <m/>
    <s v="Hellfire Club - Von Roehm - XM -  - R"/>
    <s v="Hellfire Club - Von Roehm - XM - OPD - R"/>
    <s v="XM"/>
    <x v="1"/>
    <x v="0"/>
    <m/>
    <m/>
    <s v="Von Roehm"/>
    <s v="Hellfire Club"/>
    <m/>
    <s v="Von Roehm"/>
    <m/>
    <s v="OPD"/>
    <m/>
    <s v="Hellfire Club"/>
    <s v="Von Roehm (OPD)"/>
    <m/>
    <s v="R"/>
    <n v="5"/>
    <n v="15"/>
    <n v="75"/>
    <m/>
    <m/>
    <m/>
    <m/>
    <m/>
    <m/>
    <m/>
    <m/>
    <n v="658"/>
    <n v="658"/>
  </r>
  <r>
    <n v="659"/>
    <m/>
    <s v="Henry Pym - 4-Grid Character Card - IQ - R"/>
    <s v="Henry Pym IQ HERO - R"/>
    <s v="IQ"/>
    <x v="0"/>
    <x v="0"/>
    <m/>
    <m/>
    <s v="Henry Pym"/>
    <s v="Henry Pym"/>
    <m/>
    <s v="4-Grid Character Card"/>
    <m/>
    <m/>
    <m/>
    <s v="Henry Pym"/>
    <s v="4-Grid Character Card"/>
    <m/>
    <s v="R"/>
    <n v="12"/>
    <n v="15"/>
    <n v="180"/>
    <n v="3"/>
    <n v="4"/>
    <n v="3"/>
    <n v="7"/>
    <n v="17"/>
    <n v="17"/>
    <n v="4.25"/>
    <s v="M Power cards +2 for defense"/>
    <n v="659"/>
    <n v="659"/>
  </r>
  <r>
    <n v="660"/>
    <m/>
    <s v="Henry Pym - Ant-Man - IQ - C"/>
    <s v="Henry Pym - Ant-Man - IQ - C"/>
    <s v="IQ"/>
    <x v="1"/>
    <x v="0"/>
    <m/>
    <m/>
    <s v="Henry Pym"/>
    <s v="Henry Pym"/>
    <m/>
    <s v="Ant-Man"/>
    <m/>
    <m/>
    <m/>
    <s v="Henry Pym"/>
    <s v="Ant-Man"/>
    <m/>
    <s v="C"/>
    <n v="12"/>
    <n v="5"/>
    <n v="60"/>
    <m/>
    <m/>
    <m/>
    <m/>
    <m/>
    <m/>
    <m/>
    <m/>
    <n v="660"/>
    <n v="660"/>
  </r>
  <r>
    <n v="661"/>
    <m/>
    <s v="Henry Pym - Founding Avenger - CL - C"/>
    <s v="Henry Pym - Founding Avenger - CL - C"/>
    <s v="CL"/>
    <x v="1"/>
    <x v="0"/>
    <m/>
    <m/>
    <s v="Henry Pym"/>
    <s v="Henry Pym"/>
    <m/>
    <s v="Founding Avenger"/>
    <m/>
    <m/>
    <m/>
    <s v="Henry Pym"/>
    <s v="Founding Avenger"/>
    <m/>
    <s v="C"/>
    <n v="13"/>
    <n v="5"/>
    <n v="65"/>
    <m/>
    <m/>
    <m/>
    <m/>
    <m/>
    <m/>
    <m/>
    <m/>
    <n v="661"/>
    <n v="661"/>
  </r>
  <r>
    <n v="662"/>
    <m/>
    <s v="Henry Pym - Giant-Man - IQ -  - C"/>
    <s v="Henry Pym - Giant-Man - IQ - OPD - C"/>
    <s v="IQ"/>
    <x v="1"/>
    <x v="0"/>
    <m/>
    <m/>
    <s v="Henry Pym"/>
    <s v="Henry Pym"/>
    <m/>
    <s v="Giant-Man"/>
    <m/>
    <s v="OPD"/>
    <m/>
    <s v="Henry Pym"/>
    <s v="Giant-Man (OPD)"/>
    <m/>
    <s v="C"/>
    <n v="12"/>
    <n v="5"/>
    <n v="60"/>
    <m/>
    <m/>
    <m/>
    <m/>
    <m/>
    <m/>
    <m/>
    <m/>
    <n v="662"/>
    <n v="662"/>
  </r>
  <r>
    <n v="663"/>
    <m/>
    <s v="Henry Pym - Goliath - IQ - C"/>
    <s v="Henry Pym - Goliath - IQ - C"/>
    <s v="IQ"/>
    <x v="1"/>
    <x v="0"/>
    <m/>
    <m/>
    <s v="Henry Pym"/>
    <s v="Henry Pym"/>
    <m/>
    <s v="Goliath"/>
    <m/>
    <m/>
    <m/>
    <s v="Henry Pym"/>
    <s v="Goliath"/>
    <m/>
    <s v="C"/>
    <n v="12"/>
    <n v="5"/>
    <n v="60"/>
    <m/>
    <m/>
    <m/>
    <m/>
    <m/>
    <m/>
    <m/>
    <m/>
    <n v="663"/>
    <n v="663"/>
  </r>
  <r>
    <n v="664"/>
    <m/>
    <s v="Henry Pym - Medical Knowledge - IQ - U"/>
    <s v="Henry Pym - Medical Knowledge - IQ - U"/>
    <s v="IQ"/>
    <x v="1"/>
    <x v="0"/>
    <m/>
    <m/>
    <s v="Henry Pym"/>
    <s v="Henry Pym"/>
    <m/>
    <s v="Medical Knowledge"/>
    <m/>
    <m/>
    <m/>
    <s v="Henry Pym"/>
    <s v="Medical Knowledge"/>
    <m/>
    <s v="U"/>
    <n v="12"/>
    <n v="10"/>
    <n v="120"/>
    <m/>
    <m/>
    <m/>
    <m/>
    <m/>
    <m/>
    <m/>
    <m/>
    <n v="664"/>
    <n v="664"/>
  </r>
  <r>
    <n v="665"/>
    <m/>
    <s v="Henry Pym - Ultron 1 - MN - U"/>
    <s v="Henry Pym - Ultron 1 - MN - U"/>
    <s v="MN"/>
    <x v="1"/>
    <x v="0"/>
    <m/>
    <m/>
    <s v="Henry Pym"/>
    <s v="Henry Pym"/>
    <m/>
    <s v="Ultron 1"/>
    <m/>
    <m/>
    <m/>
    <s v="Henry Pym"/>
    <s v="Ultron 1"/>
    <m/>
    <s v="U"/>
    <n v="4"/>
    <n v="10"/>
    <n v="40"/>
    <m/>
    <m/>
    <m/>
    <m/>
    <m/>
    <m/>
    <m/>
    <m/>
    <n v="665"/>
    <n v="665"/>
  </r>
  <r>
    <n v="666"/>
    <m/>
    <s v="Henry Pym - Yellowjacket - IQ - C"/>
    <s v="Henry Pym - Yellowjacket - IQ - C"/>
    <s v="IQ"/>
    <x v="1"/>
    <x v="0"/>
    <m/>
    <m/>
    <s v="Henry Pym"/>
    <s v="Henry Pym"/>
    <m/>
    <s v="Yellowjacket"/>
    <m/>
    <m/>
    <m/>
    <s v="Henry Pym"/>
    <s v="Yellowjacket"/>
    <m/>
    <s v="C"/>
    <n v="12"/>
    <n v="5"/>
    <n v="60"/>
    <m/>
    <m/>
    <m/>
    <m/>
    <m/>
    <m/>
    <m/>
    <m/>
    <n v="666"/>
    <n v="666"/>
  </r>
  <r>
    <n v="667"/>
    <m/>
    <s v="Heroes for Hire - 4-Grid Character Card - CL - R"/>
    <s v="Heroes for Hire CL HERO - R"/>
    <s v="CL"/>
    <x v="0"/>
    <x v="0"/>
    <m/>
    <m/>
    <s v="Heroes for Hire"/>
    <s v="Heroes for Hire"/>
    <m/>
    <s v="4-Grid Character Card"/>
    <m/>
    <m/>
    <m/>
    <s v="Heroes for Hire"/>
    <s v="4-Grid Character Card"/>
    <m/>
    <s v="R"/>
    <n v="13"/>
    <n v="15"/>
    <n v="195"/>
    <n v="2"/>
    <n v="7"/>
    <n v="8"/>
    <n v="4"/>
    <n v="21"/>
    <n v="21"/>
    <n v="5.25"/>
    <m/>
    <n v="667"/>
    <n v="667"/>
  </r>
  <r>
    <n v="668"/>
    <m/>
    <s v="Heroes for Hire - Black Knight - CL - C"/>
    <s v="Heroes for Hire - Black Knight - CL - C"/>
    <s v="CL"/>
    <x v="1"/>
    <x v="0"/>
    <m/>
    <m/>
    <s v="Black Knight"/>
    <s v="Heroes for Hire"/>
    <m/>
    <s v="Black Knight"/>
    <m/>
    <m/>
    <m/>
    <s v="Heroes for Hire"/>
    <s v="Black Knight"/>
    <m/>
    <s v="C"/>
    <n v="13"/>
    <n v="5"/>
    <n v="65"/>
    <m/>
    <m/>
    <m/>
    <m/>
    <m/>
    <m/>
    <m/>
    <m/>
    <n v="668"/>
    <n v="668"/>
  </r>
  <r>
    <n v="669"/>
    <m/>
    <s v="Heroes for Hire - Hercules - CL - C"/>
    <s v="Heroes for Hire - Hercules - CL - C"/>
    <s v="CL"/>
    <x v="1"/>
    <x v="0"/>
    <m/>
    <m/>
    <s v="Hercules"/>
    <s v="Heroes for Hire"/>
    <m/>
    <s v="Hercules"/>
    <m/>
    <m/>
    <m/>
    <s v="Heroes for Hire"/>
    <s v="Hercules"/>
    <m/>
    <s v="C"/>
    <n v="13"/>
    <n v="5"/>
    <n v="65"/>
    <m/>
    <m/>
    <m/>
    <m/>
    <m/>
    <m/>
    <m/>
    <m/>
    <n v="669"/>
    <n v="669"/>
  </r>
  <r>
    <n v="670"/>
    <m/>
    <s v="Heroes for Hire - Hulk, The - CL - U"/>
    <s v="Heroes for Hire - Hulk, The - CL - U"/>
    <s v="CL"/>
    <x v="1"/>
    <x v="0"/>
    <m/>
    <m/>
    <s v="Hulk, The"/>
    <s v="Heroes for Hire"/>
    <m/>
    <s v="Hulk, The"/>
    <m/>
    <m/>
    <m/>
    <s v="Heroes for Hire"/>
    <s v="Hulk, The"/>
    <m/>
    <s v="U"/>
    <n v="13"/>
    <n v="10"/>
    <n v="130"/>
    <m/>
    <m/>
    <m/>
    <m/>
    <m/>
    <m/>
    <m/>
    <m/>
    <n v="670"/>
    <n v="670"/>
  </r>
  <r>
    <n v="671"/>
    <m/>
    <s v="Heroes for Hire - Iron Fist - CL -  - R"/>
    <s v="Heroes for Hire - Iron Fist - CL - OPD - R"/>
    <s v="CL"/>
    <x v="1"/>
    <x v="0"/>
    <m/>
    <m/>
    <s v="Iron Fist"/>
    <s v="Heroes for Hire"/>
    <m/>
    <s v="Iron Fist"/>
    <m/>
    <s v="OPD"/>
    <m/>
    <s v="Heroes for Hire"/>
    <s v="Iron Fist (OPD)"/>
    <m/>
    <s v="R"/>
    <n v="13"/>
    <n v="15"/>
    <n v="195"/>
    <m/>
    <m/>
    <m/>
    <m/>
    <m/>
    <m/>
    <m/>
    <m/>
    <n v="671"/>
    <n v="671"/>
  </r>
  <r>
    <n v="672"/>
    <m/>
    <s v="Heroes for Hire - Power Man - CL - U"/>
    <s v="Heroes for Hire - Power Man - CL - U"/>
    <s v="CL"/>
    <x v="1"/>
    <x v="0"/>
    <m/>
    <m/>
    <s v="Power Man"/>
    <s v="Heroes for Hire"/>
    <m/>
    <s v="Power Man"/>
    <m/>
    <m/>
    <m/>
    <s v="Heroes for Hire"/>
    <s v="Power Man"/>
    <m/>
    <s v="U"/>
    <n v="13"/>
    <n v="10"/>
    <n v="130"/>
    <m/>
    <m/>
    <m/>
    <m/>
    <m/>
    <m/>
    <m/>
    <m/>
    <n v="672"/>
    <n v="672"/>
  </r>
  <r>
    <n v="673"/>
    <m/>
    <s v="Heroes for Hire - White Tiger - CL - C"/>
    <s v="Heroes for Hire - White Tiger - CL - C"/>
    <s v="CL"/>
    <x v="1"/>
    <x v="0"/>
    <m/>
    <m/>
    <s v="White Tiger"/>
    <s v="Heroes for Hire"/>
    <m/>
    <s v="White Tiger"/>
    <m/>
    <m/>
    <m/>
    <s v="Heroes for Hire"/>
    <s v="White Tiger"/>
    <m/>
    <s v="C"/>
    <n v="13"/>
    <n v="5"/>
    <n v="65"/>
    <m/>
    <m/>
    <m/>
    <m/>
    <m/>
    <m/>
    <m/>
    <m/>
    <n v="673"/>
    <n v="673"/>
  </r>
  <r>
    <n v="674"/>
    <m/>
    <s v="Hobgoblin - 3-Grid Character Card - OP - C"/>
    <s v="Hobgoblin OP HERO - C"/>
    <s v="OP"/>
    <x v="0"/>
    <x v="0"/>
    <m/>
    <m/>
    <s v="Hobgoblin"/>
    <s v="Hobgoblin"/>
    <m/>
    <s v="3-Grid Character Card"/>
    <m/>
    <m/>
    <m/>
    <s v="Hobgoblin"/>
    <s v="3-Grid Character Card"/>
    <m/>
    <s v="C"/>
    <n v="2"/>
    <n v="5"/>
    <n v="10"/>
    <n v="2"/>
    <n v="6"/>
    <n v="3"/>
    <m/>
    <n v="11"/>
    <n v="11"/>
    <n v="3.6666666666666665"/>
    <m/>
    <n v="674"/>
    <n v="674"/>
  </r>
  <r>
    <n v="675"/>
    <m/>
    <s v="Hobgoblin - 4-Grid Character Card - IQ - U"/>
    <s v="Hobgoblin IQ HERO - U"/>
    <s v="IQ"/>
    <x v="0"/>
    <x v="0"/>
    <m/>
    <m/>
    <s v="Hobgoblin"/>
    <s v="Hobgoblin"/>
    <m/>
    <s v="4-Grid Character Card"/>
    <m/>
    <m/>
    <m/>
    <s v="Hobgoblin"/>
    <s v="4-Grid Character Card"/>
    <m/>
    <s v="U"/>
    <n v="12"/>
    <n v="10"/>
    <n v="120"/>
    <n v="4"/>
    <n v="6"/>
    <n v="6"/>
    <n v="3"/>
    <n v="19"/>
    <n v="19"/>
    <n v="4.75"/>
    <s v="S Power cards +1 to attack"/>
    <n v="675"/>
    <n v="675"/>
  </r>
  <r>
    <n v="676"/>
    <m/>
    <s v="Hobgoblin - Concussion Grenade - OP - C"/>
    <s v="Hobgoblin - Concussion Grenade - OP - C"/>
    <s v="OP"/>
    <x v="1"/>
    <x v="0"/>
    <m/>
    <m/>
    <s v="Hobgoblin"/>
    <s v="Hobgoblin"/>
    <m/>
    <s v="Concussion Grenade"/>
    <m/>
    <m/>
    <m/>
    <s v="Hobgoblin"/>
    <s v="Concussion Grenade"/>
    <m/>
    <s v="C"/>
    <n v="2"/>
    <n v="5"/>
    <n v="10"/>
    <m/>
    <m/>
    <m/>
    <m/>
    <m/>
    <m/>
    <m/>
    <m/>
    <n v="676"/>
    <n v="676"/>
  </r>
  <r>
    <n v="677"/>
    <m/>
    <s v="Hobgoblin - Cybernetic Upgrade - IQ - U"/>
    <s v="Hobgoblin - Cybernetic Upgrade - IQ - U"/>
    <s v="IQ"/>
    <x v="1"/>
    <x v="0"/>
    <m/>
    <m/>
    <s v="Hobgoblin"/>
    <s v="Hobgoblin"/>
    <m/>
    <s v="Cybernetic Upgrade"/>
    <m/>
    <m/>
    <m/>
    <s v="Hobgoblin"/>
    <s v="Cybernetic Upgrade"/>
    <m/>
    <s v="U"/>
    <n v="12"/>
    <n v="10"/>
    <n v="120"/>
    <m/>
    <m/>
    <m/>
    <m/>
    <m/>
    <m/>
    <m/>
    <m/>
    <n v="677"/>
    <n v="677"/>
  </r>
  <r>
    <n v="678"/>
    <m/>
    <s v="Hobgoblin - Frightening Visage - HF - X"/>
    <s v="Hobgoblin - Frightening Visage - HF - X"/>
    <s v="HF"/>
    <x v="1"/>
    <x v="0"/>
    <m/>
    <m/>
    <s v="Hobgoblin"/>
    <s v="Hobgoblin"/>
    <m/>
    <s v="Frightening Visage"/>
    <m/>
    <m/>
    <m/>
    <s v="Hobgoblin"/>
    <s v="Frightening Visage"/>
    <m/>
    <s v="X"/>
    <n v="15"/>
    <n v="25"/>
    <n v="375"/>
    <m/>
    <m/>
    <m/>
    <m/>
    <m/>
    <m/>
    <m/>
    <m/>
    <n v="678"/>
    <n v="678"/>
  </r>
  <r>
    <n v="679"/>
    <m/>
    <s v="Hobgoblin - Goblin Cache - IQ - U"/>
    <s v="Hobgoblin - Goblin Cache - IQ - U"/>
    <s v="IQ"/>
    <x v="1"/>
    <x v="0"/>
    <m/>
    <m/>
    <s v="Hobgoblin"/>
    <s v="Hobgoblin"/>
    <m/>
    <s v="Goblin Cache"/>
    <m/>
    <m/>
    <m/>
    <s v="Hobgoblin"/>
    <s v="Goblin Cache"/>
    <m/>
    <s v="U"/>
    <n v="12"/>
    <n v="10"/>
    <n v="120"/>
    <m/>
    <m/>
    <m/>
    <m/>
    <m/>
    <m/>
    <m/>
    <m/>
    <n v="679"/>
    <n v="679"/>
  </r>
  <r>
    <n v="680"/>
    <m/>
    <s v="Hobgoblin - Goblin Glider - OP - U"/>
    <s v="Hobgoblin - Goblin Glider - OP - U"/>
    <s v="OP"/>
    <x v="1"/>
    <x v="0"/>
    <m/>
    <m/>
    <s v="Hobgoblin"/>
    <s v="Hobgoblin"/>
    <m/>
    <s v="Goblin Glider"/>
    <m/>
    <m/>
    <m/>
    <s v="Hobgoblin"/>
    <s v="Goblin Glider"/>
    <m/>
    <s v="U"/>
    <n v="2"/>
    <n v="10"/>
    <n v="20"/>
    <m/>
    <m/>
    <m/>
    <m/>
    <m/>
    <m/>
    <m/>
    <m/>
    <n v="680"/>
    <n v="680"/>
  </r>
  <r>
    <n v="681"/>
    <m/>
    <s v="Hobgoblin - Pumpkin Bomb - OP - C"/>
    <s v="Hobgoblin - Pumpkin Bomb - OP - C"/>
    <s v="OP"/>
    <x v="1"/>
    <x v="0"/>
    <m/>
    <m/>
    <s v="Hobgoblin"/>
    <s v="Hobgoblin"/>
    <m/>
    <s v="Pumpkin Bomb"/>
    <m/>
    <m/>
    <m/>
    <s v="Hobgoblin"/>
    <s v="Pumpkin Bomb"/>
    <m/>
    <s v="C"/>
    <n v="2"/>
    <n v="5"/>
    <n v="10"/>
    <m/>
    <m/>
    <m/>
    <m/>
    <m/>
    <m/>
    <m/>
    <m/>
    <n v="681"/>
    <n v="681"/>
  </r>
  <r>
    <n v="682"/>
    <m/>
    <s v="Hobgoblin - Razor Bats - OP - C"/>
    <s v="Hobgoblin - Razor Bats - OP - C"/>
    <s v="OP"/>
    <x v="1"/>
    <x v="0"/>
    <m/>
    <m/>
    <s v="Hobgoblin"/>
    <s v="Hobgoblin"/>
    <m/>
    <s v="Razor Bats"/>
    <m/>
    <m/>
    <m/>
    <s v="Hobgoblin"/>
    <s v="Razor Bats"/>
    <m/>
    <s v="C"/>
    <n v="2"/>
    <n v="5"/>
    <n v="10"/>
    <m/>
    <m/>
    <m/>
    <m/>
    <m/>
    <m/>
    <m/>
    <m/>
    <n v="682"/>
    <n v="682"/>
  </r>
  <r>
    <n v="683"/>
    <m/>
    <s v="Hobgoblin - Secret Pouches - PS - OPD - VR"/>
    <s v="Hobgoblin - Secret Pouches - PS - OPD - VR"/>
    <s v="PS"/>
    <x v="1"/>
    <x v="0"/>
    <m/>
    <m/>
    <s v="Hobgoblin"/>
    <s v="Hobgoblin"/>
    <m/>
    <s v="Secret Pouches"/>
    <m/>
    <s v="OPD"/>
    <m/>
    <s v="Hobgoblin"/>
    <s v="Secret Pouches (OPD)"/>
    <m/>
    <s v="VR"/>
    <n v="7"/>
    <n v="20"/>
    <n v="140"/>
    <m/>
    <m/>
    <m/>
    <m/>
    <m/>
    <m/>
    <m/>
    <m/>
    <n v="683"/>
    <n v="683"/>
  </r>
  <r>
    <n v="684"/>
    <m/>
    <s v="Hobgoblin - Stun Gas - OP -  - R"/>
    <s v="Hobgoblin - Stun Gas - OP - OPD - R"/>
    <s v="OP"/>
    <x v="1"/>
    <x v="0"/>
    <m/>
    <m/>
    <s v="Hobgoblin"/>
    <s v="Hobgoblin"/>
    <m/>
    <s v="Stun Gas"/>
    <m/>
    <s v="OPD"/>
    <m/>
    <s v="Hobgoblin"/>
    <s v="Stun Gas (OPD)"/>
    <m/>
    <s v="R"/>
    <n v="2"/>
    <n v="15"/>
    <n v="30"/>
    <m/>
    <m/>
    <m/>
    <m/>
    <m/>
    <m/>
    <m/>
    <m/>
    <n v="684"/>
    <n v="684"/>
  </r>
  <r>
    <n v="685"/>
    <m/>
    <s v="Holocaust - 4-Grid Character Card - MN - R"/>
    <s v="Holocaust MN HERO - R"/>
    <s v="MN"/>
    <x v="0"/>
    <x v="0"/>
    <m/>
    <m/>
    <s v="Holocaust"/>
    <s v="Holocaust"/>
    <m/>
    <s v="4-Grid Character Card"/>
    <m/>
    <m/>
    <m/>
    <s v="Holocaust"/>
    <s v="4-Grid Character Card"/>
    <m/>
    <s v="R"/>
    <n v="4"/>
    <n v="15"/>
    <n v="60"/>
    <n v="7"/>
    <n v="2"/>
    <n v="6"/>
    <n v="2"/>
    <n v="17"/>
    <n v="17"/>
    <n v="4.25"/>
    <m/>
    <n v="685"/>
    <n v="685"/>
  </r>
  <r>
    <n v="686"/>
    <m/>
    <s v="Holocaust - 4-Grid Character Card (Promo) - OS - R"/>
    <s v="Holocaust OS HERO - R"/>
    <s v="OS"/>
    <x v="0"/>
    <x v="0"/>
    <m/>
    <m/>
    <s v="Holocaust"/>
    <s v="Holocaust"/>
    <m/>
    <s v="4-Grid Character Card (Promo)"/>
    <m/>
    <m/>
    <m/>
    <s v="Holocaust"/>
    <s v="4-Grid Character Card (Promo)"/>
    <m/>
    <s v="R"/>
    <n v="18"/>
    <n v="15"/>
    <n v="270"/>
    <n v="7"/>
    <n v="2"/>
    <n v="6"/>
    <n v="2"/>
    <n v="17"/>
    <n v="17"/>
    <n v="4.25"/>
    <m/>
    <n v="686"/>
    <n v="686"/>
  </r>
  <r>
    <n v="687"/>
    <m/>
    <s v="Holocaust - Apocalyptic Minion - OS - VR"/>
    <s v="Holocaust - Apocalyptic Minion - OS - VR"/>
    <s v="OS"/>
    <x v="1"/>
    <x v="0"/>
    <m/>
    <m/>
    <s v="Holocaust"/>
    <s v="Holocaust"/>
    <m/>
    <s v="Apocalyptic Minion"/>
    <m/>
    <m/>
    <m/>
    <s v="Holocaust"/>
    <s v="Apocalyptic Minion"/>
    <m/>
    <s v="VR"/>
    <n v="18"/>
    <n v="20"/>
    <n v="360"/>
    <m/>
    <m/>
    <m/>
    <m/>
    <m/>
    <m/>
    <m/>
    <m/>
    <n v="687"/>
    <n v="687"/>
  </r>
  <r>
    <n v="688"/>
    <m/>
    <s v="Holocaust - Consume Lifeforce - OS - VR"/>
    <s v="Holocaust - Consume Lifeforce - OS - VR"/>
    <s v="OS"/>
    <x v="1"/>
    <x v="0"/>
    <m/>
    <m/>
    <s v="Holocaust"/>
    <s v="Holocaust"/>
    <m/>
    <s v="Consume Lifeforce"/>
    <m/>
    <m/>
    <m/>
    <s v="Holocaust"/>
    <s v="Consume Lifeforce"/>
    <m/>
    <s v="VR"/>
    <n v="18"/>
    <n v="20"/>
    <n v="360"/>
    <m/>
    <m/>
    <m/>
    <m/>
    <m/>
    <m/>
    <m/>
    <m/>
    <n v="688"/>
    <n v="688"/>
  </r>
  <r>
    <n v="689"/>
    <m/>
    <s v="Holocaust - Death Cannon - OS - OPD - VR"/>
    <s v="Holocaust - Death Cannon - OS - OPD - VR"/>
    <s v="OS"/>
    <x v="1"/>
    <x v="0"/>
    <m/>
    <m/>
    <s v="Holocaust"/>
    <s v="Holocaust"/>
    <m/>
    <s v="Death Cannon"/>
    <m/>
    <s v="OPD"/>
    <m/>
    <s v="Holocaust"/>
    <s v="Death Cannon (OPD)"/>
    <m/>
    <s v="VR"/>
    <n v="18"/>
    <n v="20"/>
    <n v="360"/>
    <m/>
    <m/>
    <m/>
    <m/>
    <m/>
    <m/>
    <m/>
    <m/>
    <n v="689"/>
    <n v="689"/>
  </r>
  <r>
    <n v="690"/>
    <m/>
    <s v="Holocaust - Devastate - OS -  - VR"/>
    <s v="Holocaust - Devastate - OS - OPD - VR"/>
    <s v="OS"/>
    <x v="1"/>
    <x v="0"/>
    <m/>
    <m/>
    <s v="Holocaust"/>
    <s v="Holocaust"/>
    <m/>
    <s v="Devastate"/>
    <m/>
    <s v="OPD"/>
    <m/>
    <s v="Holocaust"/>
    <s v="Devastate (OPD)"/>
    <m/>
    <s v="VR"/>
    <n v="18"/>
    <n v="20"/>
    <n v="360"/>
    <m/>
    <m/>
    <m/>
    <m/>
    <m/>
    <m/>
    <m/>
    <m/>
    <n v="690"/>
    <n v="690"/>
  </r>
  <r>
    <n v="691"/>
    <m/>
    <s v="Holocaust - Horrifying Image - IQ - C"/>
    <s v="Holocaust - Horrifying Image - IQ - C"/>
    <s v="IQ"/>
    <x v="1"/>
    <x v="0"/>
    <m/>
    <m/>
    <s v="Holocaust"/>
    <s v="Holocaust"/>
    <m/>
    <s v="Horrifying Image"/>
    <m/>
    <m/>
    <m/>
    <s v="Holocaust"/>
    <s v="Horrifying Image"/>
    <m/>
    <s v="C"/>
    <n v="12"/>
    <n v="5"/>
    <n v="60"/>
    <m/>
    <m/>
    <m/>
    <m/>
    <m/>
    <m/>
    <m/>
    <m/>
    <n v="691"/>
    <n v="691"/>
  </r>
  <r>
    <n v="692"/>
    <m/>
    <s v="Holocaust - Impervious Crystal - OS - VR"/>
    <s v="Holocaust - Impervious Crystal - OS - VR"/>
    <s v="OS"/>
    <x v="1"/>
    <x v="0"/>
    <m/>
    <m/>
    <s v="Holocaust"/>
    <s v="Holocaust"/>
    <m/>
    <s v="Impervious Crystal"/>
    <m/>
    <m/>
    <m/>
    <s v="Holocaust"/>
    <s v="Impervious Crystal"/>
    <m/>
    <s v="VR"/>
    <n v="18"/>
    <n v="20"/>
    <n v="360"/>
    <m/>
    <m/>
    <m/>
    <m/>
    <m/>
    <m/>
    <m/>
    <m/>
    <n v="692"/>
    <n v="692"/>
  </r>
  <r>
    <n v="693"/>
    <m/>
    <s v="Holocaust - Nemesis - CL - C"/>
    <s v="Holocaust - Nemesis - CL - C"/>
    <s v="CL"/>
    <x v="1"/>
    <x v="0"/>
    <m/>
    <m/>
    <s v="Holocaust"/>
    <s v="Holocaust"/>
    <m/>
    <s v="Nemesis"/>
    <m/>
    <m/>
    <m/>
    <s v="Holocaust"/>
    <s v="Nemesis"/>
    <m/>
    <s v="C"/>
    <n v="13"/>
    <n v="5"/>
    <n v="65"/>
    <m/>
    <m/>
    <m/>
    <m/>
    <m/>
    <m/>
    <m/>
    <m/>
    <n v="693"/>
    <n v="693"/>
  </r>
  <r>
    <n v="694"/>
    <m/>
    <s v="Holocaust - Otherworldly Evil - OS - VR"/>
    <s v="Holocaust - Otherworldly Evil - OS - VR"/>
    <s v="OS"/>
    <x v="1"/>
    <x v="0"/>
    <m/>
    <m/>
    <s v="Holocaust"/>
    <s v="Holocaust"/>
    <m/>
    <s v="Otherworldly Evil"/>
    <m/>
    <m/>
    <m/>
    <s v="Holocaust"/>
    <s v="Otherworldly Evil"/>
    <m/>
    <s v="VR"/>
    <n v="18"/>
    <n v="20"/>
    <n v="360"/>
    <m/>
    <m/>
    <m/>
    <m/>
    <m/>
    <m/>
    <m/>
    <m/>
    <n v="694"/>
    <n v="694"/>
  </r>
  <r>
    <n v="695"/>
    <m/>
    <s v="Hulk - 3-Grid Character Card - OP - U"/>
    <s v="Hulk OP HERO - U"/>
    <s v="OP"/>
    <x v="0"/>
    <x v="0"/>
    <m/>
    <m/>
    <s v="Hulk"/>
    <s v="Hulk"/>
    <m/>
    <s v="3-Grid Character Card"/>
    <m/>
    <m/>
    <m/>
    <s v="Hulk"/>
    <s v="3-Grid Character Card"/>
    <m/>
    <s v="U"/>
    <n v="2"/>
    <n v="10"/>
    <n v="20"/>
    <n v="2"/>
    <n v="4"/>
    <n v="8"/>
    <m/>
    <n v="14"/>
    <n v="14"/>
    <n v="4.666666666666667"/>
    <m/>
    <n v="695"/>
    <n v="695"/>
  </r>
  <r>
    <n v="696"/>
    <m/>
    <s v="Hulk - 4-Grid Character Card - IQ - R"/>
    <s v="Hulk IQ HERO - R"/>
    <s v="IQ"/>
    <x v="0"/>
    <x v="0"/>
    <m/>
    <m/>
    <s v="Hulk"/>
    <s v="Hulk"/>
    <m/>
    <s v="4-Grid Character Card"/>
    <m/>
    <m/>
    <m/>
    <s v="Hulk"/>
    <s v="4-Grid Character Card"/>
    <m/>
    <s v="R"/>
    <n v="12"/>
    <n v="15"/>
    <n v="180"/>
    <n v="1"/>
    <n v="3"/>
    <n v="8"/>
    <n v="6"/>
    <n v="18"/>
    <n v="18"/>
    <n v="4.5"/>
    <m/>
    <n v="696"/>
    <n v="696"/>
  </r>
  <r>
    <n v="697"/>
    <m/>
    <s v="Hulk - Betty Banner - MN - C"/>
    <s v="Hulk - Betty Banner - MN - C"/>
    <s v="MN"/>
    <x v="1"/>
    <x v="0"/>
    <m/>
    <m/>
    <s v="Hulk"/>
    <s v="Hulk"/>
    <m/>
    <s v="Betty Banner"/>
    <m/>
    <m/>
    <m/>
    <s v="Hulk"/>
    <s v="Betty Banner"/>
    <m/>
    <s v="C"/>
    <n v="4"/>
    <n v="5"/>
    <n v="20"/>
    <m/>
    <m/>
    <m/>
    <m/>
    <m/>
    <m/>
    <m/>
    <m/>
    <n v="697"/>
    <n v="697"/>
  </r>
  <r>
    <n v="698"/>
    <m/>
    <s v="Hulk - Enraged - OP - OPD - R"/>
    <s v="Hulk - Enraged - OP - OPD - R"/>
    <s v="OP"/>
    <x v="1"/>
    <x v="0"/>
    <m/>
    <m/>
    <s v="Hulk"/>
    <s v="Hulk"/>
    <m/>
    <s v="Enraged"/>
    <m/>
    <s v="OPD"/>
    <m/>
    <s v="Hulk"/>
    <s v="Enraged (OPD)"/>
    <m/>
    <s v="R"/>
    <n v="2"/>
    <n v="15"/>
    <n v="30"/>
    <m/>
    <m/>
    <m/>
    <m/>
    <m/>
    <m/>
    <m/>
    <m/>
    <n v="698"/>
    <n v="698"/>
  </r>
  <r>
    <n v="699"/>
    <m/>
    <s v="Hulk - Gamma Transfusion - IQ -  - VR"/>
    <s v="Hulk - Gamma Transfusion - IQ - OPD - VR"/>
    <s v="IQ"/>
    <x v="1"/>
    <x v="0"/>
    <m/>
    <m/>
    <s v="Hulk"/>
    <s v="Hulk"/>
    <m/>
    <s v="Gamma Transfusion"/>
    <m/>
    <s v="OPD"/>
    <m/>
    <s v="Hulk"/>
    <s v="Gamma Transfusion (OPD)"/>
    <m/>
    <s v="VR"/>
    <n v="12"/>
    <n v="20"/>
    <n v="240"/>
    <m/>
    <m/>
    <m/>
    <m/>
    <m/>
    <m/>
    <m/>
    <m/>
    <n v="699"/>
    <n v="699"/>
  </r>
  <r>
    <n v="700"/>
    <m/>
    <s v="Hulk - Green Goliath - OP - U"/>
    <s v="Hulk - Green Goliath - OP - U"/>
    <s v="OP"/>
    <x v="1"/>
    <x v="0"/>
    <m/>
    <m/>
    <s v="Hulk"/>
    <s v="Hulk"/>
    <m/>
    <s v="Green Goliath"/>
    <m/>
    <m/>
    <m/>
    <s v="Hulk"/>
    <s v="Green Goliath"/>
    <m/>
    <s v="U"/>
    <n v="2"/>
    <n v="10"/>
    <n v="20"/>
    <m/>
    <m/>
    <m/>
    <m/>
    <m/>
    <m/>
    <m/>
    <m/>
    <n v="700"/>
    <n v="700"/>
  </r>
  <r>
    <n v="701"/>
    <m/>
    <s v="Hulk - Hulk Smash - OP - C"/>
    <s v="Hulk - Hulk Smash - OP - C"/>
    <s v="OP"/>
    <x v="1"/>
    <x v="0"/>
    <m/>
    <m/>
    <s v="Hulk"/>
    <s v="Hulk"/>
    <m/>
    <s v="Hulk Smash"/>
    <m/>
    <m/>
    <m/>
    <s v="Hulk"/>
    <s v="Hulk Smash"/>
    <m/>
    <s v="C"/>
    <n v="2"/>
    <n v="5"/>
    <n v="10"/>
    <m/>
    <m/>
    <m/>
    <m/>
    <m/>
    <m/>
    <m/>
    <m/>
    <n v="701"/>
    <n v="701"/>
  </r>
  <r>
    <n v="702"/>
    <m/>
    <s v="Hulk - Intimidate - OP - OPD - R"/>
    <s v="Hulk - Intimidate - OP - OPD - R"/>
    <s v="OP"/>
    <x v="1"/>
    <x v="0"/>
    <m/>
    <m/>
    <s v="Hulk"/>
    <s v="Hulk"/>
    <m/>
    <s v="Intimidate"/>
    <m/>
    <s v="OPD"/>
    <m/>
    <s v="Hulk"/>
    <s v="Intimidate (OPD)"/>
    <m/>
    <s v="R"/>
    <n v="2"/>
    <n v="15"/>
    <n v="30"/>
    <m/>
    <m/>
    <m/>
    <m/>
    <m/>
    <m/>
    <m/>
    <m/>
    <n v="702"/>
    <n v="702"/>
  </r>
  <r>
    <n v="703"/>
    <m/>
    <s v="Hulk - Power Leap - PS -  - R"/>
    <s v="Hulk - Power Leap - PS - OPD - R"/>
    <s v="PS"/>
    <x v="1"/>
    <x v="0"/>
    <m/>
    <m/>
    <s v="Hulk"/>
    <s v="Hulk"/>
    <m/>
    <s v="Power Leap"/>
    <m/>
    <s v="OPD"/>
    <m/>
    <s v="Hulk"/>
    <s v="Power Leap (OPD)"/>
    <m/>
    <s v="R"/>
    <n v="7"/>
    <n v="15"/>
    <n v="105"/>
    <m/>
    <m/>
    <m/>
    <m/>
    <m/>
    <m/>
    <m/>
    <m/>
    <n v="703"/>
    <n v="703"/>
  </r>
  <r>
    <n v="704"/>
    <m/>
    <s v="Hulk - Shrug Off - OP - C"/>
    <s v="Hulk - Shrug Off - OP - C"/>
    <s v="OP"/>
    <x v="1"/>
    <x v="0"/>
    <m/>
    <m/>
    <s v="Hulk"/>
    <s v="Hulk"/>
    <m/>
    <s v="Shrug Off"/>
    <m/>
    <m/>
    <m/>
    <s v="Hulk"/>
    <s v="Shrug Off"/>
    <m/>
    <s v="C"/>
    <n v="2"/>
    <n v="5"/>
    <n v="10"/>
    <m/>
    <m/>
    <m/>
    <m/>
    <m/>
    <m/>
    <m/>
    <m/>
    <n v="704"/>
    <n v="704"/>
  </r>
  <r>
    <n v="705"/>
    <m/>
    <s v="Hulk: Mr Fix-It - 4-Grid Character Card - CL - R"/>
    <s v="Hulk: Mr Fix-It CL HERO - R"/>
    <s v="CL"/>
    <x v="0"/>
    <x v="0"/>
    <m/>
    <m/>
    <s v="Hulk: Mr Fix-It"/>
    <s v="Hulk: Mr Fix-It"/>
    <m/>
    <s v="4-Grid Character Card"/>
    <m/>
    <m/>
    <m/>
    <s v="Hulk: Mr Fix-It"/>
    <s v="4-Grid Character Card"/>
    <m/>
    <s v="R"/>
    <n v="13"/>
    <n v="15"/>
    <n v="195"/>
    <n v="2"/>
    <n v="6"/>
    <n v="6"/>
    <n v="6"/>
    <n v="20"/>
    <n v="20"/>
    <n v="5"/>
    <s v="+1 attacks vs. Strength 7 or 8"/>
    <n v="705"/>
    <n v="705"/>
  </r>
  <r>
    <n v="706"/>
    <m/>
    <s v="Human Torch - 3-Grid Character Card - OP - R"/>
    <s v="Human Torch OP HERO - R"/>
    <s v="OP"/>
    <x v="0"/>
    <x v="0"/>
    <m/>
    <m/>
    <s v="Human Torch"/>
    <s v="Human Torch"/>
    <m/>
    <s v="3-Grid Character Card"/>
    <m/>
    <m/>
    <m/>
    <s v="Human Torch"/>
    <s v="3-Grid Character Card"/>
    <m/>
    <s v="R"/>
    <n v="2"/>
    <n v="15"/>
    <n v="30"/>
    <n v="6"/>
    <n v="3"/>
    <n v="3"/>
    <m/>
    <n v="12"/>
    <n v="12"/>
    <n v="4"/>
    <m/>
    <n v="706"/>
    <n v="706"/>
  </r>
  <r>
    <n v="707"/>
    <m/>
    <s v="Human Torch - 4-Grid Character Card - IQ - R"/>
    <s v="Human Torch IQ HERO - R"/>
    <s v="IQ"/>
    <x v="0"/>
    <x v="0"/>
    <m/>
    <m/>
    <s v="Human Torch"/>
    <s v="Human Torch"/>
    <m/>
    <s v="4-Grid Character Card"/>
    <m/>
    <m/>
    <m/>
    <s v="Human Torch"/>
    <s v="4-Grid Character Card"/>
    <m/>
    <s v="R"/>
    <n v="12"/>
    <n v="15"/>
    <n v="180"/>
    <n v="7"/>
    <n v="4"/>
    <n v="4"/>
    <n v="4"/>
    <n v="19"/>
    <n v="19"/>
    <n v="4.75"/>
    <s v="Not Cum KO'd w/ E Power cards"/>
    <n v="707"/>
    <n v="707"/>
  </r>
  <r>
    <n v="708"/>
    <m/>
    <s v="Human Torch - Fire Cage - IQ - U"/>
    <s v="Human Torch - Fire Cage - IQ - U"/>
    <s v="IQ"/>
    <x v="1"/>
    <x v="0"/>
    <m/>
    <m/>
    <s v="Human Torch"/>
    <s v="Human Torch"/>
    <m/>
    <s v="Fire Cage"/>
    <m/>
    <m/>
    <m/>
    <s v="Human Torch"/>
    <s v="Fire Cage"/>
    <m/>
    <s v="U"/>
    <n v="12"/>
    <n v="10"/>
    <n v="120"/>
    <m/>
    <m/>
    <m/>
    <m/>
    <m/>
    <m/>
    <m/>
    <m/>
    <n v="708"/>
    <n v="708"/>
  </r>
  <r>
    <n v="709"/>
    <m/>
    <s v="Human Torch - Fire Shield - OP - U"/>
    <s v="Human Torch - Fire Shield - OP - U"/>
    <s v="OP"/>
    <x v="1"/>
    <x v="0"/>
    <m/>
    <m/>
    <s v="Human Torch"/>
    <s v="Human Torch"/>
    <m/>
    <s v="Fire Shield"/>
    <m/>
    <m/>
    <m/>
    <s v="Human Torch"/>
    <s v="Fire Shield"/>
    <m/>
    <s v="U"/>
    <n v="2"/>
    <n v="10"/>
    <n v="20"/>
    <m/>
    <m/>
    <m/>
    <m/>
    <m/>
    <m/>
    <m/>
    <m/>
    <n v="709"/>
    <n v="709"/>
  </r>
  <r>
    <n v="710"/>
    <m/>
    <s v="Human Torch - Fire Storm - OP - C"/>
    <s v="Human Torch - Fire Storm - OP - C"/>
    <s v="OP"/>
    <x v="1"/>
    <x v="0"/>
    <m/>
    <m/>
    <s v="Human Torch"/>
    <s v="Human Torch"/>
    <m/>
    <s v="Fire Storm"/>
    <m/>
    <m/>
    <m/>
    <s v="Human Torch"/>
    <s v="Fire Storm"/>
    <m/>
    <s v="C"/>
    <n v="2"/>
    <n v="5"/>
    <n v="10"/>
    <m/>
    <m/>
    <m/>
    <m/>
    <m/>
    <m/>
    <m/>
    <m/>
    <n v="710"/>
    <n v="710"/>
  </r>
  <r>
    <n v="711"/>
    <m/>
    <s v="Human Torch - Flame On - PS - R"/>
    <s v="Human Torch - Flame On - PS - R"/>
    <s v="PS"/>
    <x v="1"/>
    <x v="0"/>
    <m/>
    <m/>
    <s v="Human Torch"/>
    <s v="Human Torch"/>
    <m/>
    <s v="Flame On"/>
    <m/>
    <m/>
    <m/>
    <s v="Human Torch"/>
    <s v="Flame On"/>
    <m/>
    <s v="R"/>
    <n v="7"/>
    <n v="15"/>
    <n v="105"/>
    <m/>
    <m/>
    <m/>
    <m/>
    <m/>
    <m/>
    <m/>
    <m/>
    <n v="711"/>
    <n v="711"/>
  </r>
  <r>
    <n v="712"/>
    <m/>
    <s v="Human Torch - Hot Head - IQ - U"/>
    <s v="Human Torch - Hot Head - IQ - U"/>
    <s v="IQ"/>
    <x v="1"/>
    <x v="0"/>
    <m/>
    <m/>
    <s v="Human Torch"/>
    <s v="Human Torch"/>
    <m/>
    <s v="Hot Head"/>
    <m/>
    <m/>
    <m/>
    <s v="Human Torch"/>
    <s v="Hot Head"/>
    <m/>
    <s v="U"/>
    <n v="12"/>
    <n v="10"/>
    <n v="120"/>
    <m/>
    <m/>
    <m/>
    <m/>
    <m/>
    <m/>
    <m/>
    <m/>
    <n v="712"/>
    <n v="712"/>
  </r>
  <r>
    <n v="713"/>
    <m/>
    <s v="Human Torch - Inferno - OP - U"/>
    <s v="Human Torch - Inferno - OP - U"/>
    <s v="OP"/>
    <x v="1"/>
    <x v="0"/>
    <m/>
    <m/>
    <s v="Human Torch"/>
    <s v="Human Torch"/>
    <m/>
    <s v="Inferno"/>
    <m/>
    <m/>
    <m/>
    <s v="Human Torch"/>
    <s v="Inferno"/>
    <m/>
    <s v="U"/>
    <n v="2"/>
    <n v="10"/>
    <n v="20"/>
    <m/>
    <m/>
    <m/>
    <m/>
    <m/>
    <m/>
    <m/>
    <m/>
    <n v="713"/>
    <n v="713"/>
  </r>
  <r>
    <n v="714"/>
    <m/>
    <s v="Human Torch - Nova Burst - OP -  - R"/>
    <s v="Human Torch - Nova Burst - OP - OPD - R"/>
    <s v="OP"/>
    <x v="1"/>
    <x v="0"/>
    <m/>
    <m/>
    <s v="Human Torch"/>
    <s v="Human Torch"/>
    <m/>
    <s v="Nova Burst"/>
    <m/>
    <s v="OPD"/>
    <m/>
    <s v="Human Torch"/>
    <s v="Nova Burst (OPD)"/>
    <m/>
    <s v="R"/>
    <n v="2"/>
    <n v="15"/>
    <n v="30"/>
    <m/>
    <m/>
    <m/>
    <m/>
    <m/>
    <m/>
    <m/>
    <m/>
    <n v="714"/>
    <n v="714"/>
  </r>
  <r>
    <n v="715"/>
    <m/>
    <s v="Human Torch - Searing Heat - OP - U"/>
    <s v="Human Torch - Searing Heat - OP - U"/>
    <s v="OP"/>
    <x v="1"/>
    <x v="0"/>
    <m/>
    <m/>
    <s v="Human Torch"/>
    <s v="Human Torch"/>
    <m/>
    <s v="Searing Heat"/>
    <m/>
    <m/>
    <m/>
    <s v="Human Torch"/>
    <s v="Searing Heat"/>
    <m/>
    <s v="U"/>
    <n v="2"/>
    <n v="10"/>
    <n v="20"/>
    <m/>
    <m/>
    <m/>
    <m/>
    <m/>
    <m/>
    <m/>
    <m/>
    <n v="715"/>
    <n v="715"/>
  </r>
  <r>
    <n v="716"/>
    <m/>
    <s v="Human Torch: Invaders - 4-Grid Character Card - CL - U"/>
    <s v="Human Torch: Invaders CL HERO - U"/>
    <s v="CL"/>
    <x v="0"/>
    <x v="0"/>
    <m/>
    <m/>
    <s v="Human Torch: Invaders"/>
    <s v="Human Torch: Invaders"/>
    <m/>
    <s v="4-Grid Character Card"/>
    <m/>
    <m/>
    <m/>
    <s v="Human Torch: Invaders"/>
    <s v="4-Grid Character Card"/>
    <m/>
    <s v="U"/>
    <n v="13"/>
    <n v="10"/>
    <n v="130"/>
    <n v="7"/>
    <n v="6"/>
    <n v="4"/>
    <n v="3"/>
    <n v="20"/>
    <n v="20"/>
    <n v="5"/>
    <m/>
    <n v="716"/>
    <n v="716"/>
  </r>
  <r>
    <n v="717"/>
    <m/>
    <s v="Huntress - 4-Grid Character Card - DC - R"/>
    <s v="Huntress DC HERO - R"/>
    <s v="DC"/>
    <x v="0"/>
    <x v="0"/>
    <m/>
    <m/>
    <s v="Huntress"/>
    <s v="Huntress"/>
    <m/>
    <s v="4-Grid Character Card"/>
    <m/>
    <m/>
    <m/>
    <s v="Huntress"/>
    <s v="4-Grid Character Card"/>
    <s v="H"/>
    <s v="R"/>
    <n v="3"/>
    <n v="15"/>
    <n v="45"/>
    <n v="4"/>
    <n v="6"/>
    <n v="3"/>
    <n v="6"/>
    <n v="19"/>
    <n v="19"/>
    <n v="4.75"/>
    <m/>
    <n v="717"/>
    <n v="717"/>
  </r>
  <r>
    <n v="718"/>
    <m/>
    <s v="Huntress - Crossbow - DC - U"/>
    <s v="Huntress - Crossbow - DC - U"/>
    <s v="DC"/>
    <x v="1"/>
    <x v="0"/>
    <m/>
    <m/>
    <s v="Huntress"/>
    <s v="Huntress"/>
    <m/>
    <s v="Crossbow"/>
    <m/>
    <m/>
    <m/>
    <s v="Huntress"/>
    <s v="Crossbow"/>
    <m/>
    <s v="U"/>
    <n v="3"/>
    <n v="10"/>
    <n v="30"/>
    <m/>
    <m/>
    <m/>
    <m/>
    <m/>
    <m/>
    <m/>
    <m/>
    <n v="718"/>
    <n v="718"/>
  </r>
  <r>
    <n v="719"/>
    <m/>
    <s v="Huntress - Expert Tracker - DC - R"/>
    <s v="Huntress - Expert Tracker - DC - R"/>
    <s v="DC"/>
    <x v="1"/>
    <x v="0"/>
    <m/>
    <m/>
    <s v="Huntress"/>
    <s v="Huntress"/>
    <m/>
    <s v="Expert Tracker"/>
    <m/>
    <m/>
    <m/>
    <s v="Huntress"/>
    <s v="Expert Tracker"/>
    <m/>
    <s v="R"/>
    <n v="3"/>
    <n v="15"/>
    <n v="45"/>
    <m/>
    <m/>
    <m/>
    <m/>
    <m/>
    <m/>
    <m/>
    <m/>
    <n v="719"/>
    <n v="719"/>
  </r>
  <r>
    <n v="720"/>
    <m/>
    <s v="Huntress - Sneak Attack - DC - OPD - VR"/>
    <s v="Huntress - Sneak Attack - DC - OPD - VR"/>
    <s v="DC"/>
    <x v="1"/>
    <x v="0"/>
    <m/>
    <m/>
    <s v="Huntress"/>
    <s v="Huntress"/>
    <m/>
    <s v="Sneak Attack"/>
    <m/>
    <s v="OPD"/>
    <m/>
    <s v="Huntress"/>
    <s v="Sneak Attack (OPD)"/>
    <m/>
    <s v="VR"/>
    <n v="3"/>
    <n v="20"/>
    <n v="60"/>
    <m/>
    <m/>
    <m/>
    <m/>
    <m/>
    <m/>
    <m/>
    <m/>
    <n v="720"/>
    <n v="720"/>
  </r>
  <r>
    <n v="721"/>
    <m/>
    <s v="Huntress - Thrill of the Hunt - JLA -  - R"/>
    <s v="Huntress - Thrill of the Hunt - JLA - OPD - R"/>
    <s v="JLA"/>
    <x v="1"/>
    <x v="0"/>
    <m/>
    <m/>
    <s v="Huntress"/>
    <s v="Huntress"/>
    <m/>
    <s v="Thrill of the Hunt"/>
    <m/>
    <s v="OPD"/>
    <m/>
    <s v="Huntress"/>
    <s v="Thrill of the Hunt (OPD)"/>
    <m/>
    <s v="R"/>
    <n v="6"/>
    <n v="15"/>
    <n v="90"/>
    <m/>
    <m/>
    <m/>
    <m/>
    <m/>
    <m/>
    <m/>
    <m/>
    <n v="721"/>
    <n v="721"/>
  </r>
  <r>
    <n v="722"/>
    <m/>
    <s v="Huntress - Throwing Knives - DC - U"/>
    <s v="Huntress - Throwing Knives - DC - U"/>
    <s v="DC"/>
    <x v="1"/>
    <x v="0"/>
    <m/>
    <m/>
    <s v="Huntress"/>
    <s v="Huntress"/>
    <m/>
    <s v="Throwing Knives"/>
    <m/>
    <m/>
    <m/>
    <s v="Huntress"/>
    <s v="Throwing Knives"/>
    <m/>
    <s v="U"/>
    <n v="3"/>
    <n v="10"/>
    <n v="30"/>
    <m/>
    <m/>
    <m/>
    <m/>
    <m/>
    <m/>
    <m/>
    <m/>
    <n v="722"/>
    <n v="722"/>
  </r>
  <r>
    <n v="723"/>
    <m/>
    <s v="Huntress - Trained Gymnast - DC - R"/>
    <s v="Huntress - Trained Gymnast - DC - R"/>
    <s v="DC"/>
    <x v="1"/>
    <x v="0"/>
    <m/>
    <m/>
    <s v="Huntress"/>
    <s v="Huntress"/>
    <m/>
    <s v="Trained Gymnast"/>
    <m/>
    <m/>
    <m/>
    <s v="Huntress"/>
    <s v="Trained Gymnast"/>
    <m/>
    <s v="R"/>
    <n v="3"/>
    <n v="15"/>
    <n v="45"/>
    <m/>
    <m/>
    <m/>
    <m/>
    <m/>
    <m/>
    <m/>
    <m/>
    <n v="723"/>
    <n v="723"/>
  </r>
  <r>
    <n v="724"/>
    <m/>
    <s v="Hydra - 4-Grid Character Card - MN - R"/>
    <s v="Hydra MN HERO - R"/>
    <s v="MN"/>
    <x v="0"/>
    <x v="0"/>
    <m/>
    <m/>
    <s v="Hydra"/>
    <s v="Hydra"/>
    <m/>
    <s v="4-Grid Character Card"/>
    <m/>
    <m/>
    <m/>
    <s v="Hydra"/>
    <s v="4-Grid Character Card"/>
    <m/>
    <s v="R"/>
    <n v="4"/>
    <n v="15"/>
    <n v="60"/>
    <n v="5"/>
    <n v="6"/>
    <n v="5"/>
    <n v="5"/>
    <n v="17"/>
    <n v="17"/>
    <n v="5.25"/>
    <s v="17-Points for Deckbuilding"/>
    <n v="724"/>
    <n v="724"/>
  </r>
  <r>
    <n v="725"/>
    <m/>
    <s v="Hydra - A.I.M.  - MN - OPD - VR"/>
    <s v="Hydra - A.I.M.  - MN - OPD - VR"/>
    <s v="MN"/>
    <x v="1"/>
    <x v="0"/>
    <m/>
    <m/>
    <s v="A.I.M. "/>
    <s v="Hydra"/>
    <m/>
    <s v="A.I.M. "/>
    <m/>
    <s v="OPD"/>
    <m/>
    <s v="Hydra"/>
    <s v="A.I.M.  (OPD)"/>
    <m/>
    <s v="VR"/>
    <n v="4"/>
    <n v="20"/>
    <n v="80"/>
    <m/>
    <m/>
    <m/>
    <m/>
    <m/>
    <m/>
    <m/>
    <m/>
    <n v="725"/>
    <n v="725"/>
  </r>
  <r>
    <n v="726"/>
    <m/>
    <s v="Hydra - Baron Von Strucker - MN -  - VR"/>
    <s v="Hydra - Baron Von Strucker - MN - OPD - VR"/>
    <s v="MN"/>
    <x v="1"/>
    <x v="0"/>
    <m/>
    <m/>
    <s v="Baron Von Strucker"/>
    <s v="Hydra"/>
    <m/>
    <s v="Baron Von Strucker"/>
    <m/>
    <s v="OPD"/>
    <m/>
    <s v="Hydra"/>
    <s v="Baron Von Strucker (OPD)"/>
    <m/>
    <s v="VR"/>
    <n v="4"/>
    <n v="20"/>
    <n v="80"/>
    <m/>
    <m/>
    <m/>
    <m/>
    <m/>
    <m/>
    <m/>
    <m/>
    <n v="726"/>
    <n v="726"/>
  </r>
  <r>
    <n v="727"/>
    <m/>
    <s v="Hydra - Fenris - MN - U"/>
    <s v="Hydra - Fenris - MN - U"/>
    <s v="MN"/>
    <x v="1"/>
    <x v="0"/>
    <m/>
    <m/>
    <s v="Fenris"/>
    <s v="Hydra"/>
    <m/>
    <s v="Fenris"/>
    <m/>
    <m/>
    <m/>
    <s v="Hydra"/>
    <s v="Fenris"/>
    <m/>
    <s v="U"/>
    <n v="4"/>
    <n v="10"/>
    <n v="40"/>
    <m/>
    <m/>
    <m/>
    <m/>
    <m/>
    <m/>
    <m/>
    <m/>
    <n v="727"/>
    <n v="727"/>
  </r>
  <r>
    <n v="728"/>
    <m/>
    <s v="Hydra - Fortunato - CL -  - R"/>
    <s v="Hydra - Fortunato - CL - OPD - R"/>
    <s v="CL"/>
    <x v="1"/>
    <x v="0"/>
    <m/>
    <m/>
    <s v="Fortunato"/>
    <s v="Hydra"/>
    <m/>
    <s v="Fortunato"/>
    <m/>
    <s v="OPD"/>
    <m/>
    <s v="Hydra"/>
    <s v="Fortunato (OPD)"/>
    <m/>
    <s v="R"/>
    <n v="13"/>
    <n v="15"/>
    <n v="195"/>
    <m/>
    <m/>
    <m/>
    <m/>
    <m/>
    <m/>
    <m/>
    <m/>
    <n v="728"/>
    <n v="728"/>
  </r>
  <r>
    <n v="729"/>
    <m/>
    <s v="Hydra - Hydra Agents - MN - C"/>
    <s v="Hydra - Hydra Agents - MN - C"/>
    <s v="MN"/>
    <x v="1"/>
    <x v="0"/>
    <m/>
    <m/>
    <s v="Hydra Agents"/>
    <s v="Hydra"/>
    <m/>
    <s v="Hydra Agents"/>
    <m/>
    <m/>
    <m/>
    <s v="Hydra"/>
    <s v="Hydra Agents"/>
    <m/>
    <s v="C"/>
    <n v="4"/>
    <n v="5"/>
    <n v="20"/>
    <m/>
    <m/>
    <m/>
    <m/>
    <m/>
    <m/>
    <m/>
    <m/>
    <n v="729"/>
    <n v="729"/>
  </r>
  <r>
    <n v="730"/>
    <m/>
    <s v="Hydra - M.O.D.O.K.  - MN - C"/>
    <s v="Hydra - M.O.D.O.K.  - MN - C"/>
    <s v="MN"/>
    <x v="1"/>
    <x v="0"/>
    <m/>
    <m/>
    <s v="M.O.D.O.K. "/>
    <s v="Hydra"/>
    <m/>
    <s v="M.O.D.O.K. "/>
    <m/>
    <m/>
    <m/>
    <s v="Hydra"/>
    <s v="M.O.D.O.K. "/>
    <m/>
    <s v="C"/>
    <n v="4"/>
    <n v="5"/>
    <n v="20"/>
    <m/>
    <m/>
    <m/>
    <m/>
    <m/>
    <m/>
    <m/>
    <m/>
    <n v="730"/>
    <n v="730"/>
  </r>
  <r>
    <n v="731"/>
    <m/>
    <s v="Hydra - Madame Hydra - MN -  - VR"/>
    <s v="Hydra - Madame Hydra - MN - OPD - VR"/>
    <s v="MN"/>
    <x v="1"/>
    <x v="0"/>
    <m/>
    <m/>
    <s v="Madame Hydra"/>
    <s v="Hydra"/>
    <m/>
    <s v="Madame Hydra"/>
    <m/>
    <s v="OPD"/>
    <m/>
    <s v="Hydra"/>
    <s v="Madame Hydra (OPD)"/>
    <m/>
    <s v="VR"/>
    <n v="4"/>
    <n v="20"/>
    <n v="80"/>
    <m/>
    <m/>
    <m/>
    <m/>
    <m/>
    <m/>
    <m/>
    <m/>
    <n v="731"/>
    <n v="731"/>
  </r>
  <r>
    <n v="732"/>
    <m/>
    <s v="Iceman - 3-Grid Character Card - PS - VR"/>
    <s v="Iceman PS HERO - VR"/>
    <s v="PS"/>
    <x v="0"/>
    <x v="0"/>
    <m/>
    <m/>
    <s v="Iceman"/>
    <s v="Iceman"/>
    <m/>
    <s v="3-Grid Character Card"/>
    <m/>
    <m/>
    <m/>
    <s v="Iceman"/>
    <s v="3-Grid Character Card"/>
    <m/>
    <s v="VR"/>
    <n v="7"/>
    <n v="20"/>
    <n v="140"/>
    <n v="7"/>
    <n v="3"/>
    <n v="4"/>
    <m/>
    <n v="14"/>
    <n v="14"/>
    <n v="4.666666666666667"/>
    <m/>
    <n v="732"/>
    <n v="732"/>
  </r>
  <r>
    <n v="733"/>
    <m/>
    <s v="Iceman - 4-Grid Character Card - IQ - R"/>
    <s v="Iceman IQ HERO - R"/>
    <s v="IQ"/>
    <x v="0"/>
    <x v="0"/>
    <m/>
    <m/>
    <s v="Iceman"/>
    <s v="Iceman"/>
    <m/>
    <s v="4-Grid Character Card"/>
    <m/>
    <m/>
    <m/>
    <s v="Iceman"/>
    <s v="4-Grid Character Card"/>
    <m/>
    <s v="R"/>
    <n v="12"/>
    <n v="15"/>
    <n v="180"/>
    <n v="7"/>
    <n v="4"/>
    <n v="4"/>
    <n v="3"/>
    <n v="18"/>
    <n v="18"/>
    <n v="4.5"/>
    <s v="May have dup &quot;Snow Blind&quot;"/>
    <n v="733"/>
    <n v="733"/>
  </r>
  <r>
    <n v="734"/>
    <m/>
    <s v="Iceman - Blood Chill - PS -  - VR"/>
    <s v="Iceman - Blood Chill - PS - OPD - VR"/>
    <s v="PS"/>
    <x v="1"/>
    <x v="0"/>
    <m/>
    <m/>
    <s v="Iceman"/>
    <s v="Iceman"/>
    <m/>
    <s v="Blood Chill"/>
    <m/>
    <s v="OPD"/>
    <m/>
    <s v="Iceman"/>
    <s v="Blood Chill (OPD)"/>
    <m/>
    <s v="VR"/>
    <n v="7"/>
    <n v="20"/>
    <n v="140"/>
    <m/>
    <m/>
    <m/>
    <m/>
    <m/>
    <m/>
    <m/>
    <m/>
    <n v="734"/>
    <n v="734"/>
  </r>
  <r>
    <n v="735"/>
    <m/>
    <s v="Iceman - Frostbite - PS - R"/>
    <s v="Iceman - Frostbite - PS - R"/>
    <s v="PS"/>
    <x v="1"/>
    <x v="0"/>
    <m/>
    <m/>
    <s v="Iceman"/>
    <s v="Iceman"/>
    <m/>
    <s v="Frostbite"/>
    <m/>
    <m/>
    <m/>
    <s v="Iceman"/>
    <s v="Frostbite"/>
    <m/>
    <s v="R"/>
    <n v="7"/>
    <n v="15"/>
    <n v="105"/>
    <m/>
    <m/>
    <m/>
    <m/>
    <m/>
    <m/>
    <m/>
    <m/>
    <n v="735"/>
    <n v="735"/>
  </r>
  <r>
    <n v="736"/>
    <m/>
    <s v="Iceman - Hail Storm - PS - U"/>
    <s v="Iceman - Hail Storm - PS - U"/>
    <s v="PS"/>
    <x v="1"/>
    <x v="0"/>
    <m/>
    <m/>
    <s v="Iceman"/>
    <s v="Iceman"/>
    <m/>
    <s v="Hail Storm"/>
    <m/>
    <m/>
    <m/>
    <s v="Iceman"/>
    <s v="Hail Storm"/>
    <m/>
    <s v="U"/>
    <n v="7"/>
    <n v="10"/>
    <n v="70"/>
    <m/>
    <m/>
    <m/>
    <m/>
    <m/>
    <m/>
    <m/>
    <m/>
    <n v="736"/>
    <n v="736"/>
  </r>
  <r>
    <n v="737"/>
    <m/>
    <s v="Iceman - Ice Armor - PS - VR"/>
    <s v="Iceman - Ice Armor - PS - VR"/>
    <s v="PS"/>
    <x v="1"/>
    <x v="0"/>
    <m/>
    <m/>
    <s v="Iceman"/>
    <s v="Iceman"/>
    <m/>
    <s v="Ice Armor"/>
    <m/>
    <m/>
    <m/>
    <s v="Iceman"/>
    <s v="Ice Armor"/>
    <m/>
    <s v="VR"/>
    <n v="7"/>
    <n v="20"/>
    <n v="140"/>
    <m/>
    <m/>
    <m/>
    <m/>
    <m/>
    <m/>
    <m/>
    <m/>
    <n v="737"/>
    <n v="737"/>
  </r>
  <r>
    <n v="738"/>
    <m/>
    <s v="Iceman - Ice Tactics - IQ - C"/>
    <s v="Iceman - Ice Tactics - IQ - C"/>
    <s v="IQ"/>
    <x v="1"/>
    <x v="0"/>
    <m/>
    <m/>
    <s v="Iceman"/>
    <s v="Iceman"/>
    <m/>
    <s v="Ice Tactics"/>
    <m/>
    <m/>
    <m/>
    <s v="Iceman"/>
    <s v="Ice Tactics"/>
    <m/>
    <s v="C"/>
    <n v="12"/>
    <n v="5"/>
    <n v="60"/>
    <m/>
    <m/>
    <m/>
    <m/>
    <m/>
    <m/>
    <m/>
    <m/>
    <n v="738"/>
    <n v="738"/>
  </r>
  <r>
    <n v="739"/>
    <m/>
    <s v="Iceman - Opal Tanaka - MN - U"/>
    <s v="Iceman - Opal Tanaka - MN - U"/>
    <s v="MN"/>
    <x v="1"/>
    <x v="0"/>
    <m/>
    <m/>
    <s v="Iceman"/>
    <s v="Iceman"/>
    <m/>
    <s v="Opal Tanaka"/>
    <m/>
    <m/>
    <m/>
    <s v="Iceman"/>
    <s v="Opal Tanaka"/>
    <m/>
    <s v="U"/>
    <n v="4"/>
    <n v="10"/>
    <n v="40"/>
    <m/>
    <m/>
    <m/>
    <m/>
    <m/>
    <m/>
    <m/>
    <m/>
    <n v="739"/>
    <n v="739"/>
  </r>
  <r>
    <n v="740"/>
    <m/>
    <s v="Iceman - Snowblind - PS - R"/>
    <s v="Iceman - Snowblind - PS - R"/>
    <s v="PS"/>
    <x v="1"/>
    <x v="0"/>
    <m/>
    <m/>
    <s v="Iceman"/>
    <s v="Iceman"/>
    <m/>
    <s v="Snowblind"/>
    <m/>
    <m/>
    <m/>
    <s v="Iceman"/>
    <s v="Snowblind"/>
    <m/>
    <s v="R"/>
    <n v="7"/>
    <n v="15"/>
    <n v="105"/>
    <m/>
    <m/>
    <m/>
    <m/>
    <m/>
    <m/>
    <m/>
    <m/>
    <n v="740"/>
    <n v="740"/>
  </r>
  <r>
    <n v="741"/>
    <m/>
    <s v="Iceman - Sub-Zero - PS - VR"/>
    <s v="Iceman - Sub-Zero - PS - VR"/>
    <s v="PS"/>
    <x v="1"/>
    <x v="0"/>
    <m/>
    <m/>
    <s v="Iceman"/>
    <s v="Iceman"/>
    <m/>
    <s v="Sub-Zero"/>
    <m/>
    <m/>
    <m/>
    <s v="Iceman"/>
    <s v="Sub-Zero"/>
    <m/>
    <s v="VR"/>
    <n v="7"/>
    <n v="20"/>
    <n v="140"/>
    <m/>
    <m/>
    <m/>
    <m/>
    <m/>
    <m/>
    <m/>
    <m/>
    <n v="741"/>
    <n v="741"/>
  </r>
  <r>
    <n v="742"/>
    <m/>
    <s v="Iceman: The Ice-Man  - 4-Grid Character Card - XM - U"/>
    <s v="Iceman: The Ice-Man  XM HERO - U"/>
    <s v="XM"/>
    <x v="0"/>
    <x v="0"/>
    <m/>
    <m/>
    <s v="Iceman: The Ice-Man "/>
    <s v="Iceman: The Ice-Man "/>
    <m/>
    <s v="4-Grid Character Card"/>
    <m/>
    <m/>
    <m/>
    <s v="Iceman: The Ice-Man "/>
    <s v="4-Grid Character Card"/>
    <m/>
    <s v="U"/>
    <n v="5"/>
    <n v="10"/>
    <n v="50"/>
    <n v="7"/>
    <n v="5"/>
    <n v="3"/>
    <n v="3"/>
    <n v="18"/>
    <n v="18"/>
    <n v="4.5"/>
    <s v="+1 VT each Hit Current Battle"/>
    <n v="742"/>
    <n v="742"/>
  </r>
  <r>
    <n v="743"/>
    <m/>
    <s v="Inhumans - 4-Grid Character Card - MN - R"/>
    <s v="Inhumans MN HERO - R"/>
    <s v="MN"/>
    <x v="0"/>
    <x v="0"/>
    <m/>
    <m/>
    <s v="Inhumans"/>
    <s v="Inhumans"/>
    <m/>
    <s v="4-Grid Character Card"/>
    <m/>
    <m/>
    <m/>
    <s v="Inhumans"/>
    <s v="4-Grid Character Card"/>
    <m/>
    <s v="R"/>
    <n v="4"/>
    <n v="15"/>
    <n v="60"/>
    <n v="8"/>
    <n v="4"/>
    <n v="5"/>
    <n v="4"/>
    <n v="21"/>
    <n v="21"/>
    <n v="5.25"/>
    <m/>
    <n v="743"/>
    <n v="743"/>
  </r>
  <r>
    <n v="744"/>
    <m/>
    <s v="Inhumans - Black Bolt - MN - OPD - VR"/>
    <s v="Inhumans - Black Bolt - MN - OPD - VR"/>
    <s v="MN"/>
    <x v="1"/>
    <x v="0"/>
    <m/>
    <m/>
    <s v="Black Bolt"/>
    <s v="Inhumans"/>
    <m/>
    <s v="Black Bolt"/>
    <m/>
    <s v="OPD"/>
    <m/>
    <s v="Inhumans"/>
    <s v="Black Bolt (OPD)"/>
    <m/>
    <s v="VR"/>
    <n v="4"/>
    <n v="20"/>
    <n v="80"/>
    <m/>
    <m/>
    <m/>
    <m/>
    <m/>
    <m/>
    <m/>
    <m/>
    <n v="744"/>
    <n v="744"/>
  </r>
  <r>
    <n v="745"/>
    <m/>
    <s v="Inhumans - Gorgon - MN -  - VR"/>
    <s v="Inhumans - Gorgon - MN - OPD - VR"/>
    <s v="MN"/>
    <x v="1"/>
    <x v="0"/>
    <m/>
    <m/>
    <s v="Gorgon"/>
    <s v="Inhumans"/>
    <m/>
    <s v="Gorgon"/>
    <m/>
    <s v="OPD"/>
    <m/>
    <s v="Inhumans"/>
    <s v="Gorgon (OPD)"/>
    <m/>
    <s v="VR"/>
    <n v="4"/>
    <n v="20"/>
    <n v="80"/>
    <m/>
    <m/>
    <m/>
    <m/>
    <m/>
    <m/>
    <m/>
    <m/>
    <n v="745"/>
    <n v="745"/>
  </r>
  <r>
    <n v="746"/>
    <m/>
    <s v="Inhumans - Karnak - MN - U"/>
    <s v="Inhumans - Karnak - MN - U"/>
    <s v="MN"/>
    <x v="1"/>
    <x v="0"/>
    <m/>
    <m/>
    <s v="Karnak"/>
    <s v="Inhumans"/>
    <m/>
    <s v="Karnak"/>
    <m/>
    <m/>
    <m/>
    <s v="Inhumans"/>
    <s v="Karnak"/>
    <m/>
    <s v="U"/>
    <n v="4"/>
    <n v="10"/>
    <n v="40"/>
    <m/>
    <m/>
    <m/>
    <m/>
    <m/>
    <m/>
    <m/>
    <m/>
    <n v="746"/>
    <n v="746"/>
  </r>
  <r>
    <n v="747"/>
    <m/>
    <s v="Inhumans - Lockjaw - MN - U"/>
    <s v="Inhumans - Lockjaw - MN - U"/>
    <s v="MN"/>
    <x v="1"/>
    <x v="0"/>
    <m/>
    <m/>
    <s v="Lockjaw"/>
    <s v="Inhumans"/>
    <m/>
    <s v="Lockjaw"/>
    <m/>
    <m/>
    <m/>
    <s v="Inhumans"/>
    <s v="Lockjaw"/>
    <m/>
    <s v="U"/>
    <n v="4"/>
    <n v="10"/>
    <n v="40"/>
    <m/>
    <m/>
    <m/>
    <m/>
    <m/>
    <m/>
    <m/>
    <m/>
    <n v="747"/>
    <n v="747"/>
  </r>
  <r>
    <n v="748"/>
    <m/>
    <s v="Inhumans - Maximus the Mad - CL - OPD - C"/>
    <s v="Inhumans - Maximus the Mad - CL - OPD - C"/>
    <s v="CL"/>
    <x v="1"/>
    <x v="0"/>
    <m/>
    <m/>
    <s v="Inhumans"/>
    <s v="Inhumans"/>
    <m/>
    <s v="Maximus the Mad"/>
    <m/>
    <s v="OPD"/>
    <m/>
    <s v="Inhumans"/>
    <s v="Maximus the Mad (OPD)"/>
    <m/>
    <s v="C"/>
    <n v="13"/>
    <n v="5"/>
    <n v="65"/>
    <m/>
    <m/>
    <m/>
    <m/>
    <m/>
    <m/>
    <m/>
    <m/>
    <n v="748"/>
    <n v="748"/>
  </r>
  <r>
    <n v="749"/>
    <m/>
    <s v="Inhumans - Medusa - MN -  - VR"/>
    <s v="Inhumans - Medusa - MN - OPD - VR"/>
    <s v="MN"/>
    <x v="1"/>
    <x v="0"/>
    <m/>
    <m/>
    <s v="Medusa"/>
    <s v="Inhumans"/>
    <m/>
    <s v="Medusa"/>
    <m/>
    <s v="OPD"/>
    <m/>
    <s v="Inhumans"/>
    <s v="Medusa (OPD)"/>
    <m/>
    <s v="VR"/>
    <n v="4"/>
    <n v="20"/>
    <n v="80"/>
    <m/>
    <m/>
    <m/>
    <m/>
    <m/>
    <m/>
    <m/>
    <m/>
    <n v="749"/>
    <n v="749"/>
  </r>
  <r>
    <n v="750"/>
    <m/>
    <s v="Inhumans - Triton - MN - U"/>
    <s v="Inhumans - Triton - MN - U"/>
    <s v="MN"/>
    <x v="1"/>
    <x v="0"/>
    <m/>
    <m/>
    <s v="Triton"/>
    <s v="Inhumans"/>
    <m/>
    <s v="Triton"/>
    <m/>
    <m/>
    <m/>
    <s v="Inhumans"/>
    <s v="Triton"/>
    <m/>
    <s v="U"/>
    <n v="4"/>
    <n v="10"/>
    <n v="40"/>
    <m/>
    <m/>
    <m/>
    <m/>
    <m/>
    <m/>
    <m/>
    <m/>
    <n v="750"/>
    <n v="750"/>
  </r>
  <r>
    <n v="751"/>
    <m/>
    <s v="Invisible Woman - 3-Grid Character Card - OP - R"/>
    <s v="Invisible Woman OP HERO - R"/>
    <s v="OP"/>
    <x v="0"/>
    <x v="0"/>
    <m/>
    <m/>
    <s v="Invisible Woman"/>
    <s v="Invisible Woman"/>
    <m/>
    <s v="3-Grid Character Card"/>
    <m/>
    <m/>
    <m/>
    <s v="Invisible Woman"/>
    <s v="3-Grid Character Card"/>
    <m/>
    <s v="R"/>
    <n v="2"/>
    <n v="15"/>
    <n v="30"/>
    <n v="6"/>
    <n v="3"/>
    <n v="3"/>
    <m/>
    <n v="12"/>
    <n v="12"/>
    <n v="4"/>
    <m/>
    <n v="751"/>
    <n v="751"/>
  </r>
  <r>
    <n v="752"/>
    <m/>
    <s v="Invisible Woman - 4-Grid Character Card - IQ - R"/>
    <s v="Invisible Woman IQ HERO - R"/>
    <s v="IQ"/>
    <x v="0"/>
    <x v="0"/>
    <m/>
    <m/>
    <s v="Invisible Woman"/>
    <s v="Invisible Woman"/>
    <m/>
    <s v="4-Grid Character Card"/>
    <m/>
    <m/>
    <m/>
    <s v="Invisible Woman"/>
    <s v="4-Grid Character Card"/>
    <m/>
    <s v="R"/>
    <n v="12"/>
    <n v="15"/>
    <n v="180"/>
    <n v="6"/>
    <n v="4"/>
    <n v="3"/>
    <n v="6"/>
    <n v="19"/>
    <n v="19"/>
    <n v="4.75"/>
    <s v="Team +2 to Venture Total"/>
    <n v="752"/>
    <n v="752"/>
  </r>
  <r>
    <n v="753"/>
    <m/>
    <s v="Invisible Woman - Bubble Shield - OP -  - U"/>
    <s v="Invisible Woman - Bubble Shield - OP - OPD - U"/>
    <s v="OP"/>
    <x v="1"/>
    <x v="0"/>
    <m/>
    <m/>
    <s v="Invisible Woman"/>
    <s v="Invisible Woman"/>
    <m/>
    <s v="Bubble Shield"/>
    <m/>
    <s v="OPD"/>
    <m/>
    <s v="Invisible Woman"/>
    <s v="Bubble Shield (OPD)"/>
    <m/>
    <s v="U"/>
    <n v="2"/>
    <n v="10"/>
    <n v="20"/>
    <m/>
    <m/>
    <m/>
    <m/>
    <m/>
    <m/>
    <m/>
    <m/>
    <n v="753"/>
    <n v="753"/>
  </r>
  <r>
    <n v="754"/>
    <m/>
    <s v="Invisible Woman - Force Field - OP - U"/>
    <s v="Invisible Woman - Force Field - OP - U"/>
    <s v="OP"/>
    <x v="1"/>
    <x v="0"/>
    <m/>
    <m/>
    <s v="Invisible Woman"/>
    <s v="Invisible Woman"/>
    <m/>
    <s v="Force Field"/>
    <m/>
    <m/>
    <m/>
    <s v="Invisible Woman"/>
    <s v="Force Field"/>
    <m/>
    <s v="U"/>
    <n v="2"/>
    <n v="10"/>
    <n v="20"/>
    <m/>
    <m/>
    <m/>
    <m/>
    <m/>
    <m/>
    <m/>
    <m/>
    <n v="754"/>
    <n v="754"/>
  </r>
  <r>
    <n v="755"/>
    <m/>
    <s v="Invisible Woman - Invisibility - OP - U"/>
    <s v="Invisible Woman - Invisibility - OP - U"/>
    <s v="OP"/>
    <x v="1"/>
    <x v="0"/>
    <m/>
    <m/>
    <s v="Invisible Woman"/>
    <s v="Invisible Woman"/>
    <m/>
    <s v="Invisibility"/>
    <m/>
    <m/>
    <m/>
    <s v="Invisible Woman"/>
    <s v="Invisibility"/>
    <m/>
    <s v="U"/>
    <n v="2"/>
    <n v="10"/>
    <n v="20"/>
    <m/>
    <m/>
    <m/>
    <m/>
    <m/>
    <m/>
    <m/>
    <m/>
    <n v="755"/>
    <n v="755"/>
  </r>
  <r>
    <n v="756"/>
    <m/>
    <s v="Invisible Woman - Invisible Ram - OP -  - R"/>
    <s v="Invisible Woman - Invisible Ram - OP - OPD - R"/>
    <s v="OP"/>
    <x v="1"/>
    <x v="0"/>
    <m/>
    <m/>
    <s v="Invisible Woman"/>
    <s v="Invisible Woman"/>
    <m/>
    <s v="Invisible Ram"/>
    <m/>
    <s v="OPD"/>
    <m/>
    <s v="Invisible Woman"/>
    <s v="Invisible Ram (OPD)"/>
    <m/>
    <s v="R"/>
    <n v="2"/>
    <n v="15"/>
    <n v="30"/>
    <m/>
    <m/>
    <m/>
    <m/>
    <m/>
    <m/>
    <m/>
    <m/>
    <n v="756"/>
    <n v="756"/>
  </r>
  <r>
    <n v="757"/>
    <m/>
    <s v="Invisible Woman - Invisible Saboteur - PS - U"/>
    <s v="Invisible Woman - Invisible Saboteur - PS - U"/>
    <s v="PS"/>
    <x v="1"/>
    <x v="0"/>
    <m/>
    <m/>
    <s v="Invisible Woman"/>
    <s v="Invisible Woman"/>
    <m/>
    <s v="Invisible Saboteur"/>
    <m/>
    <m/>
    <m/>
    <s v="Invisible Woman"/>
    <s v="Invisible Saboteur"/>
    <m/>
    <s v="U"/>
    <n v="7"/>
    <n v="10"/>
    <n v="70"/>
    <m/>
    <m/>
    <m/>
    <m/>
    <m/>
    <m/>
    <m/>
    <m/>
    <n v="757"/>
    <n v="757"/>
  </r>
  <r>
    <n v="758"/>
    <m/>
    <s v="Invisible Woman - Protective Wall - IQ - U"/>
    <s v="Invisible Woman - Protective Wall - IQ - U"/>
    <s v="IQ"/>
    <x v="1"/>
    <x v="0"/>
    <m/>
    <m/>
    <s v="Invisible Woman"/>
    <s v="Invisible Woman"/>
    <m/>
    <s v="Protective Wall"/>
    <m/>
    <m/>
    <m/>
    <s v="Invisible Woman"/>
    <s v="Protective Wall"/>
    <m/>
    <s v="U"/>
    <n v="12"/>
    <n v="10"/>
    <n v="120"/>
    <m/>
    <m/>
    <m/>
    <m/>
    <m/>
    <m/>
    <m/>
    <m/>
    <n v="758"/>
    <n v="758"/>
  </r>
  <r>
    <n v="759"/>
    <m/>
    <s v="Invisible Woman - Team Coordination - IQ - U"/>
    <s v="Invisible Woman - Team Coordination - IQ - U"/>
    <s v="IQ"/>
    <x v="1"/>
    <x v="0"/>
    <m/>
    <m/>
    <s v="Invisible Woman"/>
    <s v="Invisible Woman"/>
    <m/>
    <s v="Team Coordination"/>
    <m/>
    <m/>
    <m/>
    <s v="Invisible Woman"/>
    <s v="Team Coordination"/>
    <m/>
    <s v="U"/>
    <n v="12"/>
    <n v="10"/>
    <n v="120"/>
    <m/>
    <m/>
    <m/>
    <m/>
    <m/>
    <m/>
    <m/>
    <m/>
    <n v="759"/>
    <n v="759"/>
  </r>
  <r>
    <n v="760"/>
    <m/>
    <s v="Invisible Woman - Unseen Assailant - OP - U"/>
    <s v="Invisible Woman - Unseen Assailant - OP - U"/>
    <s v="OP"/>
    <x v="1"/>
    <x v="0"/>
    <m/>
    <m/>
    <s v="Invisible Woman"/>
    <s v="Invisible Woman"/>
    <m/>
    <s v="Unseen Assailant"/>
    <m/>
    <m/>
    <m/>
    <s v="Invisible Woman"/>
    <s v="Unseen Assailant"/>
    <m/>
    <s v="U"/>
    <n v="2"/>
    <n v="10"/>
    <n v="20"/>
    <m/>
    <m/>
    <m/>
    <m/>
    <m/>
    <m/>
    <m/>
    <m/>
    <n v="760"/>
    <n v="760"/>
  </r>
  <r>
    <n v="761"/>
    <m/>
    <s v="Invisible Woman: Malice - 4-Grid Character Card - CL - U"/>
    <s v="Invisible Woman: Malice CL HERO - U"/>
    <s v="CL"/>
    <x v="0"/>
    <x v="0"/>
    <m/>
    <m/>
    <s v="Invisible Woman: Malice"/>
    <s v="Invisible Woman: Malice"/>
    <m/>
    <s v="4-Grid Character Card"/>
    <m/>
    <m/>
    <m/>
    <s v="Invisible Woman: Malice"/>
    <s v="4-Grid Character Card"/>
    <m/>
    <s v="U"/>
    <n v="13"/>
    <n v="10"/>
    <n v="130"/>
    <n v="7"/>
    <n v="6"/>
    <n v="4"/>
    <n v="2"/>
    <n v="19"/>
    <n v="19"/>
    <n v="4.75"/>
    <m/>
    <n v="761"/>
    <n v="761"/>
  </r>
  <r>
    <n v="762"/>
    <m/>
    <s v="Iron Man - 3-Grid Character Card - OP - R"/>
    <s v="Iron Man OP HERO - R"/>
    <s v="OP"/>
    <x v="0"/>
    <x v="0"/>
    <m/>
    <m/>
    <s v="Iron Man"/>
    <s v="Iron Man"/>
    <m/>
    <s v="3-Grid Character Card"/>
    <m/>
    <m/>
    <m/>
    <s v="Iron Man"/>
    <s v="3-Grid Character Card"/>
    <m/>
    <s v="R"/>
    <n v="2"/>
    <n v="15"/>
    <n v="30"/>
    <n v="7"/>
    <n v="6"/>
    <n v="6"/>
    <m/>
    <n v="19"/>
    <n v="19"/>
    <n v="6.333333333333333"/>
    <m/>
    <n v="762"/>
    <n v="762"/>
  </r>
  <r>
    <n v="763"/>
    <m/>
    <s v="Iron Man - 4-Grid Character Card - IQ - VR"/>
    <s v="Iron Man IQ HERO - VR"/>
    <s v="IQ"/>
    <x v="0"/>
    <x v="0"/>
    <m/>
    <m/>
    <s v="Iron Man"/>
    <s v="Iron Man"/>
    <m/>
    <s v="4-Grid Character Card"/>
    <m/>
    <m/>
    <m/>
    <s v="Iron Man"/>
    <s v="4-Grid Character Card"/>
    <m/>
    <s v="VR"/>
    <n v="12"/>
    <n v="20"/>
    <n v="240"/>
    <n v="5"/>
    <n v="3"/>
    <n v="7"/>
    <n v="7"/>
    <n v="22"/>
    <n v="22"/>
    <n v="5.5"/>
    <m/>
    <n v="763"/>
    <n v="763"/>
  </r>
  <r>
    <n v="764"/>
    <m/>
    <s v="Iron Man - Concealed Arsenal - OP - U"/>
    <s v="Iron Man - Concealed Arsenal - OP - U"/>
    <s v="OP"/>
    <x v="1"/>
    <x v="0"/>
    <m/>
    <m/>
    <s v="Iron Man"/>
    <s v="Iron Man"/>
    <m/>
    <s v="Concealed Arsenal"/>
    <m/>
    <m/>
    <m/>
    <s v="Iron Man"/>
    <s v="Concealed Arsenal"/>
    <m/>
    <s v="U"/>
    <n v="2"/>
    <n v="10"/>
    <n v="20"/>
    <m/>
    <m/>
    <m/>
    <m/>
    <m/>
    <m/>
    <m/>
    <m/>
    <n v="764"/>
    <n v="764"/>
  </r>
  <r>
    <n v="765"/>
    <m/>
    <s v="Iron Man - Heat Seeking Missile - OP -  - R"/>
    <s v="Iron Man - Heat Seeking Missile - OP - OPD - R"/>
    <s v="OP"/>
    <x v="1"/>
    <x v="0"/>
    <m/>
    <m/>
    <s v="Iron Man"/>
    <s v="Iron Man"/>
    <m/>
    <s v="Heat Seeking Missile"/>
    <m/>
    <s v="OPD"/>
    <m/>
    <s v="Iron Man"/>
    <s v="Heat-Seeking Missile (OPD)"/>
    <m/>
    <s v="R"/>
    <n v="2"/>
    <n v="15"/>
    <n v="30"/>
    <m/>
    <m/>
    <m/>
    <m/>
    <m/>
    <m/>
    <m/>
    <m/>
    <n v="765"/>
    <n v="765"/>
  </r>
  <r>
    <n v="766"/>
    <m/>
    <s v="Iron Man - In the Line of Fire - OP - U"/>
    <s v="Iron Man - In the Line of Fire - OP - U"/>
    <s v="OP"/>
    <x v="1"/>
    <x v="0"/>
    <m/>
    <m/>
    <s v="Iron Man"/>
    <s v="Iron Man"/>
    <m/>
    <s v="In the Line of Fire"/>
    <m/>
    <m/>
    <m/>
    <s v="Iron Man"/>
    <s v="In the Line of Fire"/>
    <m/>
    <s v="U"/>
    <n v="2"/>
    <n v="10"/>
    <n v="20"/>
    <m/>
    <m/>
    <m/>
    <m/>
    <m/>
    <m/>
    <m/>
    <m/>
    <n v="766"/>
    <n v="766"/>
  </r>
  <r>
    <n v="767"/>
    <m/>
    <s v="Iron Man - Industrial Waste - PS -  - R"/>
    <s v="Iron Man - Industrial Waste - PS - OPD - R"/>
    <s v="PS"/>
    <x v="1"/>
    <x v="0"/>
    <m/>
    <m/>
    <s v="Iron Man"/>
    <s v="Iron Man"/>
    <m/>
    <s v="Industrial Waste"/>
    <m/>
    <s v="OPD"/>
    <m/>
    <s v="Iron Man"/>
    <s v="Industrial Waste (OPD)"/>
    <m/>
    <s v="R"/>
    <n v="7"/>
    <n v="15"/>
    <n v="105"/>
    <m/>
    <m/>
    <m/>
    <m/>
    <m/>
    <m/>
    <m/>
    <m/>
    <n v="767"/>
    <n v="767"/>
  </r>
  <r>
    <n v="768"/>
    <m/>
    <s v="Iron Man - Radar Warning - OP - U"/>
    <s v="Iron Man - Radar Warning - OP - U"/>
    <s v="OP"/>
    <x v="1"/>
    <x v="0"/>
    <m/>
    <m/>
    <s v="Iron Man"/>
    <s v="Iron Man"/>
    <m/>
    <s v="Radar Warning"/>
    <m/>
    <m/>
    <m/>
    <s v="Iron Man"/>
    <s v="Radar Warning"/>
    <m/>
    <s v="U"/>
    <n v="2"/>
    <n v="10"/>
    <n v="20"/>
    <m/>
    <m/>
    <m/>
    <m/>
    <m/>
    <m/>
    <m/>
    <m/>
    <n v="768"/>
    <n v="768"/>
  </r>
  <r>
    <n v="769"/>
    <m/>
    <s v="Iron Man - Stealth Armor - IQ - C"/>
    <s v="Iron Man - Stealth Armor - IQ - C"/>
    <s v="IQ"/>
    <x v="1"/>
    <x v="0"/>
    <m/>
    <m/>
    <s v="Iron Man"/>
    <s v="Iron Man"/>
    <m/>
    <s v="Stealth Armor"/>
    <m/>
    <m/>
    <m/>
    <s v="Iron Man"/>
    <s v="Stealth Armor"/>
    <m/>
    <s v="C"/>
    <n v="12"/>
    <n v="5"/>
    <n v="60"/>
    <m/>
    <m/>
    <m/>
    <m/>
    <m/>
    <m/>
    <m/>
    <m/>
    <n v="769"/>
    <n v="769"/>
  </r>
  <r>
    <n v="770"/>
    <m/>
    <s v="Iron Man - Tactical Computer - OP -  - R"/>
    <s v="Iron Man - Tactical Computer - OP - OPD - R"/>
    <s v="OP"/>
    <x v="1"/>
    <x v="0"/>
    <m/>
    <m/>
    <s v="Iron Man"/>
    <s v="Iron Man"/>
    <m/>
    <s v="Tactical Computer"/>
    <m/>
    <s v="OPD"/>
    <m/>
    <s v="Iron Man"/>
    <s v="Tactical Computer (OPD)"/>
    <m/>
    <s v="R"/>
    <n v="2"/>
    <n v="15"/>
    <n v="30"/>
    <m/>
    <m/>
    <m/>
    <m/>
    <m/>
    <m/>
    <m/>
    <m/>
    <n v="770"/>
    <n v="770"/>
  </r>
  <r>
    <n v="771"/>
    <m/>
    <s v="Iron Man - Weapons Inventor - IQ - U"/>
    <s v="Iron Man - Weapons Inventor - IQ - U"/>
    <s v="IQ"/>
    <x v="1"/>
    <x v="0"/>
    <m/>
    <m/>
    <s v="Iron Man"/>
    <s v="Iron Man"/>
    <m/>
    <s v="Weapons Inventor"/>
    <m/>
    <m/>
    <m/>
    <s v="Iron Man"/>
    <s v="Weapons Inventor"/>
    <m/>
    <s v="U"/>
    <n v="12"/>
    <n v="10"/>
    <n v="120"/>
    <m/>
    <m/>
    <m/>
    <m/>
    <m/>
    <m/>
    <m/>
    <m/>
    <n v="771"/>
    <n v="771"/>
  </r>
  <r>
    <n v="772"/>
    <m/>
    <s v="Iron Man: Original Armor - 4-Grid Character Card - CL - C"/>
    <s v="Iron Man: Original Armor CL HERO - C"/>
    <s v="CL"/>
    <x v="0"/>
    <x v="0"/>
    <m/>
    <m/>
    <s v="Iron Man: Original Armor"/>
    <s v="Iron Man: Original Armor"/>
    <m/>
    <s v="4-Grid Character Card"/>
    <m/>
    <m/>
    <m/>
    <s v="Iron Man: Original Armor"/>
    <s v="4-Grid Character Card"/>
    <m/>
    <s v="C"/>
    <n v="13"/>
    <n v="5"/>
    <n v="65"/>
    <n v="4"/>
    <n v="3"/>
    <n v="5"/>
    <n v="7"/>
    <n v="19"/>
    <n v="19"/>
    <n v="4.75"/>
    <s v="May have dup &quot;Radar Warning&quot;"/>
    <n v="772"/>
    <n v="772"/>
  </r>
  <r>
    <n v="773"/>
    <m/>
    <s v="Jean Grey - 3-Grid Character Card - OP - C"/>
    <s v="Jean Grey OP HERO - C"/>
    <s v="OP"/>
    <x v="0"/>
    <x v="0"/>
    <m/>
    <m/>
    <s v="Jean Grey"/>
    <s v="Jean Grey"/>
    <m/>
    <s v="3-Grid Character Card"/>
    <m/>
    <m/>
    <m/>
    <s v="Jean Grey"/>
    <s v="3-Grid Character Card"/>
    <m/>
    <s v="C"/>
    <n v="2"/>
    <n v="5"/>
    <n v="10"/>
    <n v="7"/>
    <n v="4"/>
    <n v="3"/>
    <m/>
    <n v="14"/>
    <n v="14"/>
    <n v="4.666666666666667"/>
    <m/>
    <n v="773"/>
    <n v="773"/>
  </r>
  <r>
    <n v="774"/>
    <m/>
    <s v="Jean Grey - 4-Grid Character Card - IQ - R"/>
    <s v="Jean Grey IQ HERO - R"/>
    <s v="IQ"/>
    <x v="0"/>
    <x v="0"/>
    <m/>
    <m/>
    <s v="Jean Grey"/>
    <s v="Jean Grey"/>
    <m/>
    <s v="4-Grid Character Card"/>
    <m/>
    <m/>
    <m/>
    <s v="Jean Grey"/>
    <s v="4-Grid Character Card"/>
    <m/>
    <s v="R"/>
    <n v="12"/>
    <n v="15"/>
    <n v="180"/>
    <n v="7"/>
    <n v="3"/>
    <n v="2"/>
    <n v="4"/>
    <n v="16"/>
    <n v="16"/>
    <n v="4"/>
    <s v="&quot;Telepathic Unity&quot; from Resrv"/>
    <n v="774"/>
    <n v="774"/>
  </r>
  <r>
    <n v="775"/>
    <m/>
    <s v="Jean Grey - Mental Deflection - OP - C"/>
    <s v="Jean Grey - Mental Deflection - OP - C"/>
    <s v="OP"/>
    <x v="1"/>
    <x v="0"/>
    <m/>
    <m/>
    <s v="Jean Grey"/>
    <s v="Jean Grey"/>
    <m/>
    <s v="Mental Deflection"/>
    <m/>
    <m/>
    <m/>
    <s v="Jean Grey"/>
    <s v="Mental Deflection"/>
    <m/>
    <s v="C"/>
    <n v="2"/>
    <n v="5"/>
    <n v="10"/>
    <m/>
    <m/>
    <m/>
    <m/>
    <m/>
    <m/>
    <m/>
    <m/>
    <n v="775"/>
    <n v="775"/>
  </r>
  <r>
    <n v="776"/>
    <m/>
    <s v="Jean Grey - Mind Over Matter - OP - U"/>
    <s v="Jean Grey - Mind Over Matter - OP - U"/>
    <s v="OP"/>
    <x v="1"/>
    <x v="0"/>
    <m/>
    <m/>
    <s v="Jean Grey"/>
    <s v="Jean Grey"/>
    <m/>
    <s v="Mind Over Matter"/>
    <m/>
    <m/>
    <m/>
    <s v="Jean Grey"/>
    <s v="Mind Over Matter"/>
    <m/>
    <s v="U"/>
    <n v="2"/>
    <n v="10"/>
    <n v="20"/>
    <m/>
    <m/>
    <m/>
    <m/>
    <m/>
    <m/>
    <m/>
    <m/>
    <n v="776"/>
    <n v="776"/>
  </r>
  <r>
    <n v="777"/>
    <m/>
    <s v="Jean Grey - Mind Scan - OP - C"/>
    <s v="Jean Grey - Mind Scan - OP - C"/>
    <s v="OP"/>
    <x v="1"/>
    <x v="0"/>
    <m/>
    <m/>
    <s v="Jean Grey"/>
    <s v="Jean Grey"/>
    <m/>
    <s v="Mind Scan"/>
    <m/>
    <m/>
    <m/>
    <s v="Jean Grey"/>
    <s v="Mind Scan"/>
    <m/>
    <s v="C"/>
    <n v="2"/>
    <n v="5"/>
    <n v="10"/>
    <m/>
    <m/>
    <m/>
    <m/>
    <m/>
    <m/>
    <m/>
    <m/>
    <n v="777"/>
    <n v="777"/>
  </r>
  <r>
    <n v="778"/>
    <m/>
    <s v="Jean Grey - Mutant Motivation - PS - U"/>
    <s v="Jean Grey - Mutant Motivation - PS - U"/>
    <s v="PS"/>
    <x v="1"/>
    <x v="0"/>
    <m/>
    <m/>
    <s v="Jean Grey"/>
    <s v="Jean Grey"/>
    <m/>
    <s v="Mutant Motivation"/>
    <m/>
    <m/>
    <m/>
    <s v="Jean Grey"/>
    <s v="Mutant Motivation"/>
    <m/>
    <s v="U"/>
    <n v="7"/>
    <n v="10"/>
    <n v="70"/>
    <m/>
    <m/>
    <m/>
    <m/>
    <m/>
    <m/>
    <m/>
    <m/>
    <n v="778"/>
    <n v="778"/>
  </r>
  <r>
    <n v="779"/>
    <m/>
    <s v="Jean Grey - Phoenix Effect - IQ - U"/>
    <s v="Jean Grey - Phoenix Effect - IQ - U"/>
    <s v="IQ"/>
    <x v="1"/>
    <x v="0"/>
    <m/>
    <m/>
    <s v="Jean Grey"/>
    <s v="Jean Grey"/>
    <m/>
    <s v="Phoenix Effect"/>
    <m/>
    <m/>
    <m/>
    <s v="Jean Grey"/>
    <s v="Phoenix Effect"/>
    <m/>
    <s v="U"/>
    <n v="12"/>
    <n v="10"/>
    <n v="120"/>
    <m/>
    <m/>
    <m/>
    <m/>
    <m/>
    <m/>
    <m/>
    <m/>
    <n v="779"/>
    <n v="779"/>
  </r>
  <r>
    <n v="780"/>
    <m/>
    <s v="Jean Grey - Psychic Soothing - IQ - U"/>
    <s v="Jean Grey - Psychic Soothing - IQ - U"/>
    <s v="IQ"/>
    <x v="1"/>
    <x v="0"/>
    <m/>
    <m/>
    <s v="Jean Grey"/>
    <s v="Jean Grey"/>
    <m/>
    <s v="Psychic Soothing"/>
    <m/>
    <m/>
    <m/>
    <s v="Jean Grey"/>
    <s v="Psychic Soothing"/>
    <m/>
    <s v="U"/>
    <n v="12"/>
    <n v="10"/>
    <n v="120"/>
    <m/>
    <m/>
    <m/>
    <m/>
    <m/>
    <m/>
    <m/>
    <m/>
    <n v="780"/>
    <n v="780"/>
  </r>
  <r>
    <n v="781"/>
    <m/>
    <s v="Jean Grey - Telekinesis - OP - OPD - C"/>
    <s v="Jean Grey - Telekinesis - OP - OPD - C"/>
    <s v="OP"/>
    <x v="1"/>
    <x v="0"/>
    <m/>
    <m/>
    <s v="Jean Grey"/>
    <s v="Jean Grey"/>
    <m/>
    <s v="Telekinesis"/>
    <m/>
    <s v="OPD"/>
    <m/>
    <s v="Jean Grey"/>
    <s v="Telekinesis (OPD)"/>
    <m/>
    <s v="C"/>
    <n v="2"/>
    <n v="5"/>
    <n v="10"/>
    <m/>
    <m/>
    <m/>
    <m/>
    <m/>
    <m/>
    <m/>
    <m/>
    <n v="781"/>
    <n v="781"/>
  </r>
  <r>
    <n v="782"/>
    <m/>
    <s v="Jean Grey - Telepathic Unity - OP -  - R"/>
    <s v="Jean Grey - Telepathic Unity - OP - OPD - R"/>
    <s v="OP"/>
    <x v="1"/>
    <x v="0"/>
    <m/>
    <m/>
    <s v="Jean Grey"/>
    <s v="Jean Grey"/>
    <m/>
    <s v="Telepathic Unity"/>
    <m/>
    <s v="OPD"/>
    <m/>
    <s v="Jean Grey"/>
    <s v="Telepathic Unity (OPD)"/>
    <m/>
    <s v="R"/>
    <n v="2"/>
    <n v="15"/>
    <n v="30"/>
    <m/>
    <m/>
    <m/>
    <m/>
    <m/>
    <m/>
    <m/>
    <m/>
    <n v="782"/>
    <n v="782"/>
  </r>
  <r>
    <n v="783"/>
    <m/>
    <s v="Jean Grey: Dark Phoenix  - 4-Grid Character Card - XM - R"/>
    <s v="Jean Grey: Dark Phoenix  XM HERO - R"/>
    <s v="XM"/>
    <x v="0"/>
    <x v="0"/>
    <m/>
    <m/>
    <s v="Jean Grey: Dark Phoenix "/>
    <s v="Jean Grey: Dark Phoenix "/>
    <m/>
    <s v="4-Grid Character Card"/>
    <m/>
    <m/>
    <m/>
    <s v="Jean Grey: Dark Phoenix "/>
    <s v="4-Grid Character Card"/>
    <m/>
    <s v="R"/>
    <n v="5"/>
    <n v="15"/>
    <n v="75"/>
    <n v="8"/>
    <n v="4"/>
    <n v="6"/>
    <n v="3"/>
    <n v="21"/>
    <n v="21"/>
    <n v="5.25"/>
    <m/>
    <n v="783"/>
    <n v="783"/>
  </r>
  <r>
    <n v="784"/>
    <m/>
    <s v="Joker - 4-Grid Character Card - DC - R"/>
    <s v="Joker DC HERO - R"/>
    <s v="DC"/>
    <x v="0"/>
    <x v="0"/>
    <m/>
    <m/>
    <s v="Joker"/>
    <s v="Joker"/>
    <m/>
    <s v="4-Grid Character Card"/>
    <m/>
    <m/>
    <m/>
    <s v="Joker"/>
    <s v="4-Grid Character Card"/>
    <s v="V"/>
    <s v="R"/>
    <n v="3"/>
    <n v="15"/>
    <n v="45"/>
    <n v="4"/>
    <n v="5"/>
    <n v="2"/>
    <n v="7"/>
    <n v="18"/>
    <n v="18"/>
    <n v="4.5"/>
    <m/>
    <n v="784"/>
    <n v="784"/>
  </r>
  <r>
    <n v="785"/>
    <m/>
    <s v="Joker - Acid-Spray Flower - DC - R"/>
    <s v="Joker - Acid-Spray Flower - DC - R"/>
    <s v="DC"/>
    <x v="1"/>
    <x v="0"/>
    <m/>
    <m/>
    <s v="Joker"/>
    <s v="Joker"/>
    <m/>
    <s v="Acid-Spray Flower"/>
    <m/>
    <m/>
    <m/>
    <s v="Joker"/>
    <s v="Acid-Spray Flower"/>
    <m/>
    <s v="R"/>
    <n v="3"/>
    <n v="15"/>
    <n v="45"/>
    <m/>
    <m/>
    <m/>
    <m/>
    <m/>
    <m/>
    <m/>
    <m/>
    <n v="785"/>
    <n v="785"/>
  </r>
  <r>
    <n v="786"/>
    <m/>
    <s v="Joker - Double Cross - DC - U"/>
    <s v="Joker - Double Cross - DC - U"/>
    <s v="DC"/>
    <x v="1"/>
    <x v="0"/>
    <m/>
    <m/>
    <s v="Joker"/>
    <s v="Joker"/>
    <m/>
    <s v="Double Cross"/>
    <m/>
    <m/>
    <m/>
    <s v="Joker"/>
    <s v="Double Cross"/>
    <m/>
    <s v="U"/>
    <n v="3"/>
    <n v="10"/>
    <n v="30"/>
    <m/>
    <m/>
    <m/>
    <m/>
    <m/>
    <m/>
    <m/>
    <m/>
    <n v="786"/>
    <n v="786"/>
  </r>
  <r>
    <n v="787"/>
    <m/>
    <s v="Joker - High-Voltage Joy Buzzer - DC - R"/>
    <s v="Joker - High-Voltage Joy Buzzer - DC - R"/>
    <s v="DC"/>
    <x v="1"/>
    <x v="0"/>
    <m/>
    <m/>
    <s v="Joker"/>
    <s v="Joker"/>
    <m/>
    <s v="High-Voltage Joy Buzzer"/>
    <m/>
    <m/>
    <m/>
    <s v="Joker"/>
    <s v="High-Voltage Joy Buzzer"/>
    <m/>
    <s v="R"/>
    <n v="3"/>
    <n v="15"/>
    <n v="45"/>
    <m/>
    <m/>
    <m/>
    <m/>
    <m/>
    <m/>
    <m/>
    <m/>
    <n v="787"/>
    <n v="787"/>
  </r>
  <r>
    <n v="788"/>
    <m/>
    <s v="Joker - Joker Venom - DC -  - VR"/>
    <s v="Joker - Joker Venom - DC - OPD - VR"/>
    <s v="DC"/>
    <x v="1"/>
    <x v="0"/>
    <m/>
    <m/>
    <s v="Joker"/>
    <s v="Joker"/>
    <m/>
    <s v="Joker Venom"/>
    <m/>
    <s v="OPD"/>
    <m/>
    <s v="Joker"/>
    <s v="Joker Venom (OPD)"/>
    <m/>
    <s v="VR"/>
    <n v="3"/>
    <n v="20"/>
    <n v="60"/>
    <m/>
    <m/>
    <m/>
    <m/>
    <m/>
    <m/>
    <m/>
    <m/>
    <n v="788"/>
    <n v="788"/>
  </r>
  <r>
    <n v="789"/>
    <m/>
    <s v="Joker - Keys to the Kingdom - JLA - R"/>
    <s v="Joker - Keys to the Kingdom - JLA - R"/>
    <s v="JLA"/>
    <x v="1"/>
    <x v="0"/>
    <m/>
    <m/>
    <s v="Joker"/>
    <s v="Joker"/>
    <m/>
    <s v="Keys to the Kingdom"/>
    <m/>
    <m/>
    <m/>
    <s v="Joker"/>
    <s v="Keys to the Kingdom"/>
    <m/>
    <s v="R"/>
    <n v="6"/>
    <n v="15"/>
    <n v="90"/>
    <m/>
    <m/>
    <m/>
    <m/>
    <m/>
    <m/>
    <m/>
    <m/>
    <n v="789"/>
    <n v="789"/>
  </r>
  <r>
    <n v="790"/>
    <m/>
    <s v="Joker - Maniacal Genius - DC - C"/>
    <s v="Joker - Maniacal Genius - DC - C"/>
    <s v="DC"/>
    <x v="1"/>
    <x v="0"/>
    <m/>
    <m/>
    <s v="Joker"/>
    <s v="Joker"/>
    <m/>
    <s v="Maniacal Genius"/>
    <m/>
    <m/>
    <m/>
    <s v="Joker"/>
    <s v="Maniacal Genius"/>
    <m/>
    <s v="C"/>
    <n v="3"/>
    <n v="5"/>
    <n v="15"/>
    <m/>
    <m/>
    <m/>
    <m/>
    <m/>
    <m/>
    <m/>
    <m/>
    <n v="790"/>
    <n v="790"/>
  </r>
  <r>
    <n v="791"/>
    <m/>
    <s v="Jubilee - 3-Grid Character Card - OP - C"/>
    <s v="Jubilee OP HERO - C"/>
    <s v="OP"/>
    <x v="0"/>
    <x v="0"/>
    <m/>
    <m/>
    <s v="Jubilee"/>
    <s v="Jubilee"/>
    <m/>
    <s v="3-Grid Character Card"/>
    <m/>
    <m/>
    <m/>
    <s v="Jubilee"/>
    <s v="3-Grid Character Card"/>
    <m/>
    <s v="C"/>
    <n v="2"/>
    <n v="5"/>
    <n v="10"/>
    <n v="6"/>
    <n v="3"/>
    <n v="1"/>
    <m/>
    <n v="10"/>
    <n v="10"/>
    <n v="3.3333333333333335"/>
    <m/>
    <n v="791"/>
    <n v="791"/>
  </r>
  <r>
    <n v="792"/>
    <m/>
    <s v="Jubilee - 4-Grid Character Card - IQ - R"/>
    <s v="Jubilee IQ HERO - R"/>
    <s v="IQ"/>
    <x v="0"/>
    <x v="0"/>
    <m/>
    <m/>
    <s v="Jubilee"/>
    <s v="Jubilee"/>
    <m/>
    <s v="4-Grid Character Card"/>
    <m/>
    <m/>
    <m/>
    <s v="Jubilee"/>
    <s v="4-Grid Character Card"/>
    <m/>
    <s v="R"/>
    <n v="12"/>
    <n v="15"/>
    <n v="180"/>
    <n v="6"/>
    <n v="4"/>
    <n v="2"/>
    <n v="4"/>
    <n v="16"/>
    <n v="16"/>
    <n v="4"/>
    <s v="May have dup &quot;Blinding Flare&quot;"/>
    <n v="792"/>
    <n v="792"/>
  </r>
  <r>
    <n v="793"/>
    <m/>
    <s v="Jubilee - Blinding Flare - OP - C"/>
    <s v="Jubilee - Blinding Flare - OP - C"/>
    <s v="OP"/>
    <x v="1"/>
    <x v="0"/>
    <m/>
    <m/>
    <s v="Jubilee"/>
    <s v="Jubilee"/>
    <m/>
    <s v="Blinding Flare"/>
    <m/>
    <m/>
    <m/>
    <s v="Jubilee"/>
    <s v="Blinding Flare"/>
    <m/>
    <s v="C"/>
    <n v="2"/>
    <n v="5"/>
    <n v="10"/>
    <m/>
    <m/>
    <m/>
    <m/>
    <m/>
    <m/>
    <m/>
    <m/>
    <n v="793"/>
    <n v="793"/>
  </r>
  <r>
    <n v="794"/>
    <m/>
    <s v="Jubilee - Distracting Burst - OP - C"/>
    <s v="Jubilee - Distracting Burst - OP - C"/>
    <s v="OP"/>
    <x v="1"/>
    <x v="0"/>
    <m/>
    <m/>
    <s v="Jubilee"/>
    <s v="Jubilee"/>
    <m/>
    <s v="Distracting Burst"/>
    <m/>
    <m/>
    <m/>
    <s v="Jubilee"/>
    <s v="Distracting Burst"/>
    <m/>
    <s v="C"/>
    <n v="2"/>
    <n v="5"/>
    <n v="10"/>
    <m/>
    <m/>
    <m/>
    <m/>
    <m/>
    <m/>
    <m/>
    <m/>
    <n v="794"/>
    <n v="794"/>
  </r>
  <r>
    <n v="795"/>
    <m/>
    <s v="Jubilee - Fireworks - OP - C"/>
    <s v="Jubilee - Fireworks - OP - C"/>
    <s v="OP"/>
    <x v="1"/>
    <x v="0"/>
    <m/>
    <m/>
    <s v="Jubilee"/>
    <s v="Jubilee"/>
    <m/>
    <s v="Fireworks"/>
    <m/>
    <m/>
    <m/>
    <s v="Jubilee"/>
    <s v="Fireworks"/>
    <m/>
    <s v="C"/>
    <n v="2"/>
    <n v="5"/>
    <n v="10"/>
    <m/>
    <m/>
    <m/>
    <m/>
    <m/>
    <m/>
    <m/>
    <m/>
    <n v="795"/>
    <n v="795"/>
  </r>
  <r>
    <n v="796"/>
    <m/>
    <s v="Jubilee - Plasmoid Flash - OP - OPD - R"/>
    <s v="Jubilee - Plasmoid Flash - OP - OPD - R"/>
    <s v="OP"/>
    <x v="1"/>
    <x v="0"/>
    <m/>
    <m/>
    <s v="Jubilee"/>
    <s v="Jubilee"/>
    <m/>
    <s v="Plasmoid Flash"/>
    <m/>
    <s v="OPD"/>
    <m/>
    <s v="Jubilee"/>
    <s v="Plasmoid Flash (OPD)"/>
    <m/>
    <s v="R"/>
    <n v="2"/>
    <n v="15"/>
    <n v="30"/>
    <m/>
    <m/>
    <m/>
    <m/>
    <m/>
    <m/>
    <m/>
    <m/>
    <n v="796"/>
    <n v="796"/>
  </r>
  <r>
    <n v="797"/>
    <m/>
    <s v="Jubilee - Prismatic Flare - PS -  - VR"/>
    <s v="Jubilee - Prismatic Flare - PS - OPD - VR"/>
    <s v="PS"/>
    <x v="1"/>
    <x v="0"/>
    <m/>
    <m/>
    <s v="Jubilee"/>
    <s v="Jubilee"/>
    <m/>
    <s v="Prismatic Flare"/>
    <m/>
    <s v="OPD"/>
    <m/>
    <s v="Jubilee"/>
    <s v="Prismatic Flare (OPD)"/>
    <m/>
    <s v="VR"/>
    <n v="7"/>
    <n v="20"/>
    <n v="140"/>
    <m/>
    <m/>
    <m/>
    <m/>
    <m/>
    <m/>
    <m/>
    <m/>
    <n v="797"/>
    <n v="797"/>
  </r>
  <r>
    <n v="798"/>
    <m/>
    <s v="Jubilee - Spectrum Tease - OP - C"/>
    <s v="Jubilee - Spectrum Tease - OP - C"/>
    <s v="OP"/>
    <x v="1"/>
    <x v="0"/>
    <m/>
    <m/>
    <s v="Jubilee"/>
    <s v="Jubilee"/>
    <m/>
    <s v="Spectrum Tease"/>
    <m/>
    <m/>
    <m/>
    <s v="Jubilee"/>
    <s v="Spectrum Tease"/>
    <m/>
    <s v="C"/>
    <n v="2"/>
    <n v="5"/>
    <n v="10"/>
    <m/>
    <m/>
    <m/>
    <m/>
    <m/>
    <m/>
    <m/>
    <m/>
    <n v="798"/>
    <n v="798"/>
  </r>
  <r>
    <n v="799"/>
    <m/>
    <s v="Jubilee - Troublemaker - IQ - U"/>
    <s v="Jubilee - Troublemaker - IQ - U"/>
    <s v="IQ"/>
    <x v="1"/>
    <x v="0"/>
    <m/>
    <m/>
    <s v="Jubilee"/>
    <s v="Jubilee"/>
    <m/>
    <s v="Troublemaker"/>
    <m/>
    <m/>
    <m/>
    <s v="Jubilee"/>
    <s v="Troublemaker"/>
    <m/>
    <s v="U"/>
    <n v="12"/>
    <n v="10"/>
    <n v="120"/>
    <m/>
    <m/>
    <m/>
    <m/>
    <m/>
    <m/>
    <m/>
    <m/>
    <n v="799"/>
    <n v="799"/>
  </r>
  <r>
    <n v="800"/>
    <m/>
    <s v="Jubilee - Wisecrack - IQ - U"/>
    <s v="Jubilee - Wisecrack - IQ - U"/>
    <s v="IQ"/>
    <x v="1"/>
    <x v="0"/>
    <m/>
    <m/>
    <s v="Jubilee"/>
    <s v="Jubilee"/>
    <m/>
    <s v="Wisecrack"/>
    <m/>
    <m/>
    <m/>
    <s v="Jubilee"/>
    <s v="Wisecrack"/>
    <m/>
    <s v="U"/>
    <n v="12"/>
    <n v="10"/>
    <n v="120"/>
    <m/>
    <m/>
    <m/>
    <m/>
    <m/>
    <m/>
    <m/>
    <m/>
    <n v="800"/>
    <n v="800"/>
  </r>
  <r>
    <n v="801"/>
    <m/>
    <s v="Juggernaut - 3-Grid Character Card - PS - VR"/>
    <s v="Juggernaut PS HERO - VR"/>
    <s v="PS"/>
    <x v="0"/>
    <x v="0"/>
    <m/>
    <m/>
    <s v="Juggernaut"/>
    <s v="Juggernaut"/>
    <m/>
    <s v="3-Grid Character Card"/>
    <m/>
    <m/>
    <m/>
    <s v="Juggernaut"/>
    <s v="3-Grid Character Card"/>
    <m/>
    <s v="VR"/>
    <n v="7"/>
    <n v="20"/>
    <n v="140"/>
    <n v="3"/>
    <n v="4"/>
    <n v="7"/>
    <m/>
    <n v="14"/>
    <n v="14"/>
    <n v="4.666666666666667"/>
    <m/>
    <n v="801"/>
    <n v="801"/>
  </r>
  <r>
    <n v="802"/>
    <m/>
    <s v="Juggernaut - 4-Grid Character Card - IQ - R"/>
    <s v="Juggernaut IQ HERO - R"/>
    <s v="IQ"/>
    <x v="0"/>
    <x v="0"/>
    <m/>
    <m/>
    <s v="Juggernaut"/>
    <s v="Juggernaut"/>
    <m/>
    <s v="4-Grid Character Card"/>
    <m/>
    <m/>
    <m/>
    <s v="Juggernaut"/>
    <s v="4-Grid Character Card"/>
    <m/>
    <s v="R"/>
    <n v="12"/>
    <n v="15"/>
    <n v="180"/>
    <n v="4"/>
    <n v="5"/>
    <n v="8"/>
    <n v="2"/>
    <n v="19"/>
    <n v="19"/>
    <n v="4.75"/>
    <m/>
    <n v="802"/>
    <n v="802"/>
  </r>
  <r>
    <n v="803"/>
    <m/>
    <s v="Juggernaut - Battering Ram - PS -  - VR"/>
    <s v="Juggernaut - Battering Ram - PS - OPD - VR"/>
    <s v="PS"/>
    <x v="1"/>
    <x v="0"/>
    <m/>
    <m/>
    <s v="Juggernaut"/>
    <s v="Juggernaut"/>
    <m/>
    <s v="Battering Ram"/>
    <m/>
    <s v="OPD"/>
    <m/>
    <s v="Juggernaut"/>
    <s v="Battering Ram (OPD)"/>
    <m/>
    <s v="VR"/>
    <n v="7"/>
    <n v="20"/>
    <n v="140"/>
    <m/>
    <m/>
    <m/>
    <m/>
    <m/>
    <m/>
    <m/>
    <m/>
    <n v="803"/>
    <n v="803"/>
  </r>
  <r>
    <n v="804"/>
    <m/>
    <s v="Juggernaut - Foxfire - MN - U"/>
    <s v="Juggernaut - Foxfire - MN - U"/>
    <s v="MN"/>
    <x v="1"/>
    <x v="0"/>
    <m/>
    <m/>
    <s v="Foxfire"/>
    <s v="Juggernaut"/>
    <m/>
    <s v="Foxfire"/>
    <m/>
    <m/>
    <m/>
    <s v="Juggernaut"/>
    <s v="Foxfire"/>
    <m/>
    <s v="U"/>
    <n v="4"/>
    <n v="10"/>
    <n v="40"/>
    <m/>
    <m/>
    <m/>
    <m/>
    <m/>
    <m/>
    <m/>
    <m/>
    <n v="804"/>
    <n v="804"/>
  </r>
  <r>
    <n v="805"/>
    <m/>
    <s v="Juggernaut - Head Butt - PS - U"/>
    <s v="Juggernaut - Head Butt - PS - U"/>
    <s v="PS"/>
    <x v="1"/>
    <x v="0"/>
    <m/>
    <m/>
    <s v="Juggernaut"/>
    <s v="Juggernaut"/>
    <m/>
    <s v="Head Butt"/>
    <m/>
    <m/>
    <m/>
    <s v="Juggernaut"/>
    <s v="Head Butt"/>
    <m/>
    <s v="U"/>
    <n v="7"/>
    <n v="10"/>
    <n v="70"/>
    <m/>
    <m/>
    <m/>
    <m/>
    <m/>
    <m/>
    <m/>
    <m/>
    <n v="805"/>
    <n v="805"/>
  </r>
  <r>
    <n v="806"/>
    <m/>
    <s v="Juggernaut - Ignore Blow - PS - R"/>
    <s v="Juggernaut - Ignore Blow - PS - R"/>
    <s v="PS"/>
    <x v="1"/>
    <x v="0"/>
    <m/>
    <m/>
    <s v="Juggernaut"/>
    <s v="Juggernaut"/>
    <m/>
    <s v="Ignore Blow"/>
    <m/>
    <m/>
    <m/>
    <s v="Juggernaut"/>
    <s v="Ignore Blow"/>
    <m/>
    <s v="R"/>
    <n v="7"/>
    <n v="15"/>
    <n v="105"/>
    <m/>
    <m/>
    <m/>
    <m/>
    <m/>
    <m/>
    <m/>
    <m/>
    <n v="806"/>
    <n v="806"/>
  </r>
  <r>
    <n v="807"/>
    <m/>
    <s v="Juggernaut - Magic Helm - IQ - C"/>
    <s v="Juggernaut - Magic Helm - IQ - C"/>
    <s v="IQ"/>
    <x v="1"/>
    <x v="0"/>
    <m/>
    <m/>
    <s v="Juggernaut"/>
    <s v="Juggernaut"/>
    <m/>
    <s v="Magic Helm"/>
    <m/>
    <m/>
    <m/>
    <s v="Juggernaut"/>
    <s v="Magic Helm"/>
    <m/>
    <s v="C"/>
    <n v="12"/>
    <n v="5"/>
    <n v="60"/>
    <m/>
    <m/>
    <m/>
    <m/>
    <m/>
    <m/>
    <m/>
    <m/>
    <n v="807"/>
    <n v="807"/>
  </r>
  <r>
    <n v="808"/>
    <m/>
    <s v="Juggernaut - Raze - PS -  - U"/>
    <s v="Juggernaut - Raze - PS - OPD - U"/>
    <s v="PS"/>
    <x v="1"/>
    <x v="0"/>
    <m/>
    <m/>
    <s v="Juggernaut"/>
    <s v="Juggernaut"/>
    <m/>
    <s v="Raze"/>
    <m/>
    <s v="OPD"/>
    <m/>
    <s v="Juggernaut"/>
    <s v="Raze (OPD)"/>
    <m/>
    <s v="U"/>
    <n v="7"/>
    <n v="10"/>
    <n v="70"/>
    <m/>
    <m/>
    <m/>
    <m/>
    <m/>
    <m/>
    <m/>
    <m/>
    <n v="808"/>
    <n v="808"/>
  </r>
  <r>
    <n v="809"/>
    <m/>
    <s v="Juggernaut - Smash Incoming Object - PS - VR"/>
    <s v="Juggernaut - Smash Incoming Object - PS - VR"/>
    <s v="PS"/>
    <x v="1"/>
    <x v="0"/>
    <m/>
    <m/>
    <s v="Juggernaut"/>
    <s v="Juggernaut"/>
    <m/>
    <s v="Smash Incoming Object"/>
    <m/>
    <m/>
    <m/>
    <s v="Juggernaut"/>
    <s v="Smash Incoming Object"/>
    <m/>
    <s v="VR"/>
    <n v="7"/>
    <n v="20"/>
    <n v="140"/>
    <m/>
    <m/>
    <m/>
    <m/>
    <m/>
    <m/>
    <m/>
    <m/>
    <n v="809"/>
    <n v="809"/>
  </r>
  <r>
    <n v="810"/>
    <m/>
    <s v="Juggernaut - Unstoppable Force - PS - VR"/>
    <s v="Juggernaut - Unstoppable Force - PS - VR"/>
    <s v="PS"/>
    <x v="1"/>
    <x v="0"/>
    <m/>
    <m/>
    <s v="Juggernaut"/>
    <s v="Juggernaut"/>
    <m/>
    <s v="Unstoppable Force"/>
    <m/>
    <m/>
    <m/>
    <s v="Juggernaut"/>
    <s v="Unstoppable Force"/>
    <m/>
    <s v="VR"/>
    <n v="7"/>
    <n v="20"/>
    <n v="140"/>
    <m/>
    <m/>
    <m/>
    <m/>
    <m/>
    <m/>
    <m/>
    <m/>
    <n v="810"/>
    <n v="810"/>
  </r>
  <r>
    <n v="811"/>
    <m/>
    <s v="Ka-Zar - 4-Grid Character Card - CL - U"/>
    <s v="Ka-Zar CL HERO - U"/>
    <s v="CL"/>
    <x v="0"/>
    <x v="0"/>
    <m/>
    <m/>
    <s v="Ka-Zar"/>
    <s v="Ka-Zar"/>
    <m/>
    <s v="4-Grid Character Card"/>
    <m/>
    <m/>
    <m/>
    <s v="Ka-Zar"/>
    <s v="4-Grid Character Card"/>
    <m/>
    <s v="U"/>
    <n v="13"/>
    <n v="10"/>
    <n v="130"/>
    <n v="1"/>
    <n v="7"/>
    <n v="5"/>
    <n v="5"/>
    <n v="18"/>
    <n v="18"/>
    <n v="4.5"/>
    <s v="+1 attacks vs. Fighting 7 or 8"/>
    <n v="811"/>
    <n v="811"/>
  </r>
  <r>
    <n v="812"/>
    <m/>
    <s v="Ka-Zar - Jungle Savvy - CL - C"/>
    <s v="Ka-Zar - Jungle Savvy - CL - C"/>
    <s v="CL"/>
    <x v="1"/>
    <x v="0"/>
    <m/>
    <m/>
    <s v="Ka-Zar"/>
    <s v="Ka-Zar"/>
    <m/>
    <s v="Jungle Savvy"/>
    <m/>
    <m/>
    <m/>
    <s v="Ka-Zar"/>
    <s v="Jungle Savvy"/>
    <m/>
    <s v="C"/>
    <n v="13"/>
    <n v="5"/>
    <n v="65"/>
    <m/>
    <m/>
    <m/>
    <m/>
    <m/>
    <m/>
    <m/>
    <m/>
    <n v="812"/>
    <n v="812"/>
  </r>
  <r>
    <n v="813"/>
    <m/>
    <s v="Ka-Zar - King of the Savage Land - CL - R"/>
    <s v="Ka-Zar - King of the Savage Land - CL - R"/>
    <s v="CL"/>
    <x v="1"/>
    <x v="0"/>
    <m/>
    <m/>
    <s v="Ka-Zar"/>
    <s v="Ka-Zar"/>
    <m/>
    <s v="King of the Savage Land"/>
    <m/>
    <m/>
    <m/>
    <s v="Ka-Zar"/>
    <s v="King of the Savage Land"/>
    <m/>
    <s v="R"/>
    <n v="13"/>
    <n v="15"/>
    <n v="195"/>
    <m/>
    <m/>
    <m/>
    <m/>
    <m/>
    <m/>
    <m/>
    <m/>
    <n v="813"/>
    <n v="813"/>
  </r>
  <r>
    <n v="814"/>
    <m/>
    <s v="Ka-Zar - Lord Kevin Plunder - CL - U"/>
    <s v="Ka-Zar - Lord Kevin Plunder - CL - U"/>
    <s v="CL"/>
    <x v="1"/>
    <x v="0"/>
    <m/>
    <m/>
    <s v="Ka-Zar"/>
    <s v="Ka-Zar"/>
    <m/>
    <s v="Lord Kevin Plunder"/>
    <m/>
    <m/>
    <m/>
    <s v="Ka-Zar"/>
    <s v="Lord Kevin Plunder"/>
    <m/>
    <s v="U"/>
    <n v="13"/>
    <n v="10"/>
    <n v="130"/>
    <m/>
    <m/>
    <m/>
    <m/>
    <m/>
    <m/>
    <m/>
    <m/>
    <n v="814"/>
    <n v="814"/>
  </r>
  <r>
    <n v="815"/>
    <m/>
    <s v="Ka-Zar - Primitive Arsenal - CL -  - R"/>
    <s v="Ka-Zar - Primitive Arsenal - CL - OPD - R"/>
    <s v="CL"/>
    <x v="1"/>
    <x v="0"/>
    <m/>
    <m/>
    <s v="Ka-Zar"/>
    <s v="Ka-Zar"/>
    <m/>
    <s v="Primitive Arsenal"/>
    <m/>
    <s v="OPD"/>
    <m/>
    <s v="Ka-Zar"/>
    <s v="Primitive Arsenal (OPD)"/>
    <m/>
    <s v="R"/>
    <n v="13"/>
    <n v="15"/>
    <n v="195"/>
    <m/>
    <m/>
    <m/>
    <m/>
    <m/>
    <m/>
    <m/>
    <m/>
    <n v="815"/>
    <n v="815"/>
  </r>
  <r>
    <n v="816"/>
    <m/>
    <s v="Ka-Zar - Shanna the She-Devil - CL - C"/>
    <s v="Ka-Zar - Shanna the She-Devil - CL - C"/>
    <s v="CL"/>
    <x v="1"/>
    <x v="0"/>
    <m/>
    <m/>
    <s v="Ka-Zar"/>
    <s v="Ka-Zar"/>
    <m/>
    <s v="Shanna the She-Devil"/>
    <m/>
    <m/>
    <m/>
    <s v="Ka-Zar"/>
    <s v="Shanna the She-Devil"/>
    <m/>
    <s v="C"/>
    <n v="13"/>
    <n v="5"/>
    <n v="65"/>
    <m/>
    <m/>
    <m/>
    <m/>
    <m/>
    <m/>
    <m/>
    <m/>
    <n v="816"/>
    <n v="816"/>
  </r>
  <r>
    <n v="817"/>
    <m/>
    <s v="Ka-Zar - Zabu - CL - C"/>
    <s v="Ka-Zar - Zabu - CL - C"/>
    <s v="CL"/>
    <x v="1"/>
    <x v="0"/>
    <m/>
    <m/>
    <s v="Ka-Zar"/>
    <s v="Ka-Zar"/>
    <m/>
    <s v="Zabu"/>
    <m/>
    <m/>
    <m/>
    <s v="Ka-Zar"/>
    <s v="Zabu"/>
    <m/>
    <s v="C"/>
    <n v="13"/>
    <n v="5"/>
    <n v="65"/>
    <m/>
    <m/>
    <m/>
    <m/>
    <m/>
    <m/>
    <m/>
    <m/>
    <n v="817"/>
    <n v="817"/>
  </r>
  <r>
    <n v="818"/>
    <m/>
    <s v="Killer Croc - 4-Grid Character Card - DC - U"/>
    <s v="Killer Croc DC HERO - U"/>
    <s v="DC"/>
    <x v="0"/>
    <x v="0"/>
    <m/>
    <m/>
    <s v="Killer Croc"/>
    <s v="Killer Croc"/>
    <m/>
    <s v="4-Grid Character Card"/>
    <m/>
    <m/>
    <m/>
    <s v="Killer Croc"/>
    <s v="4-Grid Character Card"/>
    <s v="V"/>
    <s v="U"/>
    <n v="3"/>
    <n v="10"/>
    <n v="30"/>
    <n v="4"/>
    <n v="5"/>
    <n v="6"/>
    <n v="1"/>
    <n v="16"/>
    <n v="16"/>
    <n v="4"/>
    <m/>
    <n v="818"/>
    <n v="818"/>
  </r>
  <r>
    <n v="819"/>
    <m/>
    <s v="Killer Croc - Brute Force - DC - R"/>
    <s v="Killer Croc - Brute Force - DC - R"/>
    <s v="DC"/>
    <x v="1"/>
    <x v="0"/>
    <m/>
    <m/>
    <s v="Killer Croc"/>
    <s v="Killer Croc"/>
    <m/>
    <s v="Brute Force"/>
    <m/>
    <m/>
    <m/>
    <s v="Killer Croc"/>
    <s v="Brute Force"/>
    <m/>
    <s v="R"/>
    <n v="3"/>
    <n v="15"/>
    <n v="45"/>
    <m/>
    <m/>
    <m/>
    <m/>
    <m/>
    <m/>
    <m/>
    <m/>
    <n v="819"/>
    <n v="819"/>
  </r>
  <r>
    <n v="820"/>
    <m/>
    <s v="Killer Croc - Dumb Luck - JLA - R"/>
    <s v="Killer Croc - Dumb Luck - JLA - R"/>
    <s v="JLA"/>
    <x v="1"/>
    <x v="0"/>
    <m/>
    <m/>
    <s v="Killer Croc"/>
    <s v="Killer Croc"/>
    <m/>
    <s v="Dumb Luck"/>
    <m/>
    <m/>
    <m/>
    <s v="Killer Croc"/>
    <s v="Dumb Luck"/>
    <m/>
    <s v="R"/>
    <n v="6"/>
    <n v="15"/>
    <n v="90"/>
    <m/>
    <m/>
    <m/>
    <m/>
    <m/>
    <m/>
    <m/>
    <m/>
    <n v="820"/>
    <n v="820"/>
  </r>
  <r>
    <n v="821"/>
    <m/>
    <s v="Killer Croc - Rampage - DC - U"/>
    <s v="Killer Croc - Rampage - DC - U"/>
    <s v="DC"/>
    <x v="1"/>
    <x v="0"/>
    <m/>
    <m/>
    <s v="Killer Croc"/>
    <s v="Killer Croc"/>
    <m/>
    <s v="Rampage"/>
    <m/>
    <m/>
    <m/>
    <s v="Killer Croc"/>
    <s v="Rampage"/>
    <m/>
    <s v="U"/>
    <n v="3"/>
    <n v="10"/>
    <n v="30"/>
    <m/>
    <m/>
    <m/>
    <m/>
    <m/>
    <m/>
    <m/>
    <m/>
    <n v="821"/>
    <n v="821"/>
  </r>
  <r>
    <n v="822"/>
    <m/>
    <s v="Killer Croc - Scaly Skin - DC - U"/>
    <s v="Killer Croc - Scaly Skin - DC - U"/>
    <s v="DC"/>
    <x v="1"/>
    <x v="0"/>
    <m/>
    <m/>
    <s v="Killer Croc"/>
    <s v="Killer Croc"/>
    <m/>
    <s v="Scaly Skin"/>
    <m/>
    <m/>
    <m/>
    <s v="Killer Croc"/>
    <s v="Scaly Skin"/>
    <m/>
    <s v="U"/>
    <n v="3"/>
    <n v="10"/>
    <n v="30"/>
    <m/>
    <m/>
    <m/>
    <m/>
    <m/>
    <m/>
    <m/>
    <m/>
    <n v="822"/>
    <n v="822"/>
  </r>
  <r>
    <n v="823"/>
    <m/>
    <s v="Killer Croc - Slippery Escape - DC - R"/>
    <s v="Killer Croc - Slippery Escape - DC - R"/>
    <s v="DC"/>
    <x v="1"/>
    <x v="0"/>
    <m/>
    <m/>
    <s v="Killer Croc"/>
    <s v="Killer Croc"/>
    <m/>
    <s v="Slippery Escape"/>
    <m/>
    <m/>
    <m/>
    <s v="Killer Croc"/>
    <s v="Slippery Escape"/>
    <m/>
    <s v="R"/>
    <n v="3"/>
    <n v="15"/>
    <n v="45"/>
    <m/>
    <m/>
    <m/>
    <m/>
    <m/>
    <m/>
    <m/>
    <m/>
    <n v="823"/>
    <n v="823"/>
  </r>
  <r>
    <n v="824"/>
    <m/>
    <s v="Killer Croc - Wrestling Hold - DC -  - VR"/>
    <s v="Killer Croc - Wrestling Hold - DC - OPD - VR"/>
    <s v="DC"/>
    <x v="1"/>
    <x v="0"/>
    <m/>
    <m/>
    <s v="Killer Croc"/>
    <s v="Killer Croc"/>
    <m/>
    <s v="Wrestling Hold"/>
    <m/>
    <s v="OPD"/>
    <m/>
    <s v="Killer Croc"/>
    <s v="Wrestling Hold (OPD)"/>
    <m/>
    <s v="VR"/>
    <n v="3"/>
    <n v="20"/>
    <n v="60"/>
    <m/>
    <m/>
    <m/>
    <m/>
    <m/>
    <m/>
    <m/>
    <m/>
    <n v="824"/>
    <n v="824"/>
  </r>
  <r>
    <n v="825"/>
    <m/>
    <s v="Killrazor - 4-Grid Character Card - IM - C"/>
    <s v="Killrazor IM HERO - C"/>
    <s v="IM"/>
    <x v="0"/>
    <x v="0"/>
    <m/>
    <m/>
    <s v="Killrazor"/>
    <s v="Killrazor"/>
    <m/>
    <s v="4-Grid Character Card"/>
    <m/>
    <m/>
    <m/>
    <s v="Killrazor"/>
    <s v="4-Grid Character Card"/>
    <m/>
    <s v="C"/>
    <n v="16"/>
    <n v="5"/>
    <n v="80"/>
    <n v="3"/>
    <n v="7"/>
    <n v="5"/>
    <n v="4"/>
    <n v="19"/>
    <n v="19"/>
    <n v="4.75"/>
    <s v="S Power cards +2 for defense"/>
    <n v="825"/>
    <n v="825"/>
  </r>
  <r>
    <n v="826"/>
    <m/>
    <s v="Killrazor - Biomorphic Blades - IM - U"/>
    <s v="Killrazor - Biomorphic Blades - IM - U"/>
    <s v="IM"/>
    <x v="1"/>
    <x v="0"/>
    <m/>
    <m/>
    <s v="Killrazor"/>
    <s v="Killrazor"/>
    <m/>
    <s v="Biomorphic Blades"/>
    <m/>
    <m/>
    <m/>
    <s v="Killrazor"/>
    <s v="Biomorphic Blades"/>
    <m/>
    <s v="U"/>
    <n v="16"/>
    <n v="10"/>
    <n v="160"/>
    <m/>
    <m/>
    <m/>
    <m/>
    <m/>
    <m/>
    <m/>
    <m/>
    <n v="826"/>
    <n v="826"/>
  </r>
  <r>
    <n v="827"/>
    <m/>
    <s v="Killrazor - Deadly Mutation - IM - C"/>
    <s v="Killrazor - Deadly Mutation - IM - C"/>
    <s v="IM"/>
    <x v="1"/>
    <x v="0"/>
    <m/>
    <m/>
    <s v="Killrazor"/>
    <s v="Killrazor"/>
    <m/>
    <s v="Deadly Mutation"/>
    <m/>
    <m/>
    <m/>
    <s v="Killrazor"/>
    <s v="Deadly Mutation"/>
    <m/>
    <s v="C"/>
    <n v="16"/>
    <n v="5"/>
    <n v="80"/>
    <m/>
    <m/>
    <m/>
    <m/>
    <m/>
    <m/>
    <m/>
    <m/>
    <n v="827"/>
    <n v="827"/>
  </r>
  <r>
    <n v="828"/>
    <m/>
    <s v="Killrazor - Inner Peace - IM - OPD - R"/>
    <s v="Killrazor - Inner Peace - IM - OPD - R"/>
    <s v="IM"/>
    <x v="1"/>
    <x v="0"/>
    <m/>
    <m/>
    <s v="Killrazor"/>
    <s v="Killrazor"/>
    <m/>
    <s v="Inner Peace"/>
    <m/>
    <s v="OPD"/>
    <m/>
    <s v="Killrazor"/>
    <s v="Inner Peace (OPD)"/>
    <m/>
    <s v="R"/>
    <n v="16"/>
    <n v="15"/>
    <n v="240"/>
    <m/>
    <m/>
    <m/>
    <m/>
    <m/>
    <m/>
    <m/>
    <m/>
    <n v="828"/>
    <n v="828"/>
  </r>
  <r>
    <n v="829"/>
    <m/>
    <s v="Killrazor - Outer Fury - IM -  - R"/>
    <s v="Killrazor - Outer Fury - IM - OPD - R"/>
    <s v="IM"/>
    <x v="1"/>
    <x v="0"/>
    <m/>
    <m/>
    <s v="Killrazor"/>
    <s v="Killrazor"/>
    <m/>
    <s v="Outer Fury"/>
    <m/>
    <s v="OPD"/>
    <m/>
    <s v="Killrazor"/>
    <s v="Outer Fury (OPD)"/>
    <m/>
    <s v="R"/>
    <n v="16"/>
    <n v="15"/>
    <n v="240"/>
    <m/>
    <m/>
    <m/>
    <m/>
    <m/>
    <m/>
    <m/>
    <m/>
    <n v="829"/>
    <n v="829"/>
  </r>
  <r>
    <n v="830"/>
    <m/>
    <s v="Killrazor - Strykeforce - IM - C"/>
    <s v="Killrazor - Strykeforce - IM - C"/>
    <s v="IM"/>
    <x v="1"/>
    <x v="0"/>
    <m/>
    <m/>
    <s v="Killrazor"/>
    <s v="Killrazor"/>
    <m/>
    <s v="Strykeforce"/>
    <m/>
    <m/>
    <m/>
    <s v="Killrazor"/>
    <s v="Strykeforce"/>
    <m/>
    <s v="C"/>
    <n v="16"/>
    <n v="5"/>
    <n v="80"/>
    <m/>
    <m/>
    <m/>
    <m/>
    <m/>
    <m/>
    <m/>
    <m/>
    <n v="830"/>
    <n v="830"/>
  </r>
  <r>
    <n v="831"/>
    <m/>
    <s v="Killrazor - Willpower - IM - C"/>
    <s v="Killrazor - Willpower - IM - C"/>
    <s v="IM"/>
    <x v="1"/>
    <x v="0"/>
    <m/>
    <m/>
    <s v="Killrazor"/>
    <s v="Killrazor"/>
    <m/>
    <s v="Willpower"/>
    <m/>
    <m/>
    <m/>
    <s v="Killrazor"/>
    <s v="Willpower"/>
    <m/>
    <s v="C"/>
    <n v="16"/>
    <n v="5"/>
    <n v="80"/>
    <m/>
    <m/>
    <m/>
    <m/>
    <m/>
    <m/>
    <m/>
    <m/>
    <n v="831"/>
    <n v="831"/>
  </r>
  <r>
    <n v="832"/>
    <m/>
    <s v="Kingpin - 4-Grid Character Card - IQ - R"/>
    <s v="Kingpin IQ HERO - R"/>
    <s v="IQ"/>
    <x v="0"/>
    <x v="0"/>
    <m/>
    <m/>
    <s v="Kingpin"/>
    <s v="Kingpin"/>
    <m/>
    <s v="4-Grid Character Card"/>
    <m/>
    <m/>
    <m/>
    <s v="Kingpin"/>
    <s v="4-Grid Character Card"/>
    <m/>
    <s v="R"/>
    <n v="12"/>
    <n v="15"/>
    <n v="180"/>
    <n v="2"/>
    <n v="4"/>
    <n v="5"/>
    <n v="6"/>
    <n v="17"/>
    <n v="17"/>
    <n v="4.25"/>
    <s v="Teamworks from Reserve"/>
    <n v="832"/>
    <n v="832"/>
  </r>
  <r>
    <n v="833"/>
    <m/>
    <s v="Kingpin - Asian Connections - CL -  - R"/>
    <s v="Kingpin - Asian Connections - CL - OPD - R"/>
    <s v="CL"/>
    <x v="1"/>
    <x v="0"/>
    <m/>
    <m/>
    <s v="Kingpin"/>
    <s v="Kingpin"/>
    <m/>
    <s v="Asian Connections"/>
    <m/>
    <s v="OPD"/>
    <m/>
    <s v="Kingpin"/>
    <s v="Asian Connections (OPD)"/>
    <m/>
    <s v="R"/>
    <n v="13"/>
    <n v="15"/>
    <n v="195"/>
    <m/>
    <m/>
    <m/>
    <m/>
    <m/>
    <m/>
    <m/>
    <m/>
    <n v="833"/>
    <n v="833"/>
  </r>
  <r>
    <n v="834"/>
    <m/>
    <s v="Kingpin - Business Savvy - IQ - U"/>
    <s v="Kingpin - Business Savvy - IQ - U"/>
    <s v="IQ"/>
    <x v="1"/>
    <x v="0"/>
    <m/>
    <m/>
    <s v="Kingpin"/>
    <s v="Kingpin"/>
    <m/>
    <s v="Business Savvy"/>
    <m/>
    <m/>
    <m/>
    <s v="Kingpin"/>
    <s v="Business Savvy"/>
    <m/>
    <s v="U"/>
    <n v="12"/>
    <n v="10"/>
    <n v="120"/>
    <m/>
    <m/>
    <m/>
    <m/>
    <m/>
    <m/>
    <m/>
    <m/>
    <n v="834"/>
    <n v="834"/>
  </r>
  <r>
    <n v="835"/>
    <m/>
    <s v="Kingpin - Crime Magnate - IQ -  - VR"/>
    <s v="Kingpin - Crime Magnate - IQ - OPD - VR"/>
    <s v="IQ"/>
    <x v="1"/>
    <x v="0"/>
    <m/>
    <m/>
    <s v="Kingpin"/>
    <s v="Kingpin"/>
    <m/>
    <s v="Crime Magnate"/>
    <m/>
    <s v="OPD"/>
    <m/>
    <s v="Kingpin"/>
    <s v="Crime Magnate (OPD)"/>
    <m/>
    <s v="VR"/>
    <n v="12"/>
    <n v="20"/>
    <n v="240"/>
    <m/>
    <m/>
    <m/>
    <m/>
    <m/>
    <m/>
    <m/>
    <m/>
    <n v="835"/>
    <n v="835"/>
  </r>
  <r>
    <n v="836"/>
    <m/>
    <s v="Kingpin - Rose, The - MN - U"/>
    <s v="Kingpin - Rose, The - MN - U"/>
    <s v="MN"/>
    <x v="1"/>
    <x v="0"/>
    <m/>
    <m/>
    <s v="Rose, The"/>
    <s v="Kingpin"/>
    <m/>
    <s v="Rose, The"/>
    <m/>
    <m/>
    <m/>
    <s v="Kingpin"/>
    <s v="Rose, The"/>
    <m/>
    <s v="U"/>
    <n v="4"/>
    <n v="10"/>
    <n v="40"/>
    <m/>
    <m/>
    <m/>
    <m/>
    <m/>
    <m/>
    <m/>
    <m/>
    <n v="836"/>
    <n v="836"/>
  </r>
  <r>
    <n v="837"/>
    <m/>
    <s v="Kingpin - Sumo Knowledge - IQ -  - VR"/>
    <s v="Kingpin - Sumo Knowledge - IQ - OPD - VR"/>
    <s v="IQ"/>
    <x v="1"/>
    <x v="0"/>
    <m/>
    <m/>
    <s v="Kingpin"/>
    <s v="Kingpin"/>
    <m/>
    <s v="Sumo Knowledge"/>
    <m/>
    <s v="OPD"/>
    <m/>
    <s v="Kingpin"/>
    <s v="Sumo Knowledge (OPD)"/>
    <m/>
    <s v="VR"/>
    <n v="12"/>
    <n v="20"/>
    <n v="240"/>
    <m/>
    <m/>
    <m/>
    <m/>
    <m/>
    <m/>
    <m/>
    <m/>
    <n v="837"/>
    <n v="837"/>
  </r>
  <r>
    <n v="838"/>
    <m/>
    <s v="Kingpin - Underworld Henchman - IQ - C"/>
    <s v="Kingpin - Underworld Henchman - IQ - C"/>
    <s v="IQ"/>
    <x v="1"/>
    <x v="0"/>
    <m/>
    <m/>
    <s v="Kingpin"/>
    <s v="Kingpin"/>
    <m/>
    <s v="Underworld Henchman"/>
    <m/>
    <m/>
    <m/>
    <s v="Kingpin"/>
    <s v="Underworld Henchman"/>
    <m/>
    <s v="C"/>
    <n v="12"/>
    <n v="5"/>
    <n v="60"/>
    <m/>
    <m/>
    <m/>
    <m/>
    <m/>
    <m/>
    <m/>
    <m/>
    <n v="838"/>
    <n v="838"/>
  </r>
  <r>
    <n v="839"/>
    <m/>
    <s v="Kingpin - Walking Stick - IQ - C"/>
    <s v="Kingpin - Walking Stick - IQ - C"/>
    <s v="IQ"/>
    <x v="1"/>
    <x v="0"/>
    <m/>
    <m/>
    <s v="Kingpin"/>
    <s v="Kingpin"/>
    <m/>
    <s v="Walking Stick"/>
    <m/>
    <m/>
    <m/>
    <s v="Kingpin"/>
    <s v="Walking Stick"/>
    <m/>
    <s v="C"/>
    <n v="12"/>
    <n v="5"/>
    <n v="60"/>
    <m/>
    <m/>
    <m/>
    <m/>
    <m/>
    <m/>
    <m/>
    <m/>
    <n v="839"/>
    <n v="839"/>
  </r>
  <r>
    <n v="840"/>
    <m/>
    <s v="Knockout - ...8...9...10! You're Out!  - JLA -  - R"/>
    <s v="Knockout - ...8...9...10! You're Out!  - JLA - OPD - R"/>
    <s v="JLA"/>
    <x v="1"/>
    <x v="0"/>
    <m/>
    <m/>
    <s v="Knockout"/>
    <s v="Knockout"/>
    <m/>
    <s v="...8...9...10! You're Out! "/>
    <m/>
    <s v="OPD"/>
    <m/>
    <s v="Knockout"/>
    <s v="...8...9...10! You're Out! (OPD) "/>
    <m/>
    <s v="R"/>
    <n v="6"/>
    <n v="15"/>
    <n v="90"/>
    <m/>
    <m/>
    <m/>
    <m/>
    <m/>
    <m/>
    <m/>
    <m/>
    <n v="840"/>
    <n v="840"/>
  </r>
  <r>
    <n v="841"/>
    <m/>
    <s v="Knockout - 4-Grid Character Card - DC - U"/>
    <s v="Knockout DC HERO - U"/>
    <s v="DC"/>
    <x v="0"/>
    <x v="0"/>
    <m/>
    <m/>
    <s v="Knockout"/>
    <s v="Knockout"/>
    <m/>
    <s v="4-Grid Character Card"/>
    <m/>
    <m/>
    <m/>
    <s v="Knockout"/>
    <s v="4-Grid Character Card"/>
    <s v="V"/>
    <s v="U"/>
    <n v="3"/>
    <n v="10"/>
    <n v="30"/>
    <n v="2"/>
    <n v="6"/>
    <n v="7"/>
    <n v="3"/>
    <n v="18"/>
    <n v="18"/>
    <n v="4.5"/>
    <m/>
    <n v="841"/>
    <n v="841"/>
  </r>
  <r>
    <n v="842"/>
    <m/>
    <s v="Knockout - Female Fury - DC - U"/>
    <s v="Knockout - Female Fury - DC - U"/>
    <s v="DC"/>
    <x v="1"/>
    <x v="0"/>
    <m/>
    <m/>
    <s v="Knockout"/>
    <s v="Knockout"/>
    <m/>
    <s v="Female Fury"/>
    <m/>
    <m/>
    <m/>
    <s v="Knockout"/>
    <s v="Female Fury"/>
    <m/>
    <s v="U"/>
    <n v="3"/>
    <n v="10"/>
    <n v="30"/>
    <m/>
    <m/>
    <m/>
    <m/>
    <m/>
    <m/>
    <m/>
    <m/>
    <n v="842"/>
    <n v="842"/>
  </r>
  <r>
    <n v="843"/>
    <m/>
    <s v="Knockout - Hot Tempered - DC - R"/>
    <s v="Knockout - Hot Tempered - DC - R"/>
    <s v="DC"/>
    <x v="1"/>
    <x v="0"/>
    <m/>
    <m/>
    <s v="Knockout"/>
    <s v="Knockout"/>
    <m/>
    <s v="Hot Tempered"/>
    <m/>
    <m/>
    <m/>
    <s v="Knockout"/>
    <s v="Hot Tempered"/>
    <m/>
    <s v="R"/>
    <n v="3"/>
    <n v="15"/>
    <n v="45"/>
    <m/>
    <m/>
    <m/>
    <m/>
    <m/>
    <m/>
    <m/>
    <m/>
    <n v="843"/>
    <n v="843"/>
  </r>
  <r>
    <n v="844"/>
    <m/>
    <s v="Knockout - Killer Physique - DC - U"/>
    <s v="Knockout - Killer Physique - DC - U"/>
    <s v="DC"/>
    <x v="1"/>
    <x v="0"/>
    <m/>
    <m/>
    <s v="Knockout"/>
    <s v="Knockout"/>
    <m/>
    <s v="Killer Physique"/>
    <m/>
    <m/>
    <m/>
    <s v="Knockout"/>
    <s v="Killer Physique"/>
    <m/>
    <s v="U"/>
    <n v="3"/>
    <n v="10"/>
    <n v="30"/>
    <m/>
    <m/>
    <m/>
    <m/>
    <m/>
    <m/>
    <m/>
    <m/>
    <n v="844"/>
    <n v="844"/>
  </r>
  <r>
    <n v="845"/>
    <m/>
    <s v="Knockout - Mighty Blow - DC - R"/>
    <s v="Knockout - Mighty Blow - DC - R"/>
    <s v="DC"/>
    <x v="1"/>
    <x v="0"/>
    <m/>
    <m/>
    <s v="Knockout"/>
    <s v="Knockout"/>
    <m/>
    <s v="Mighty Blow"/>
    <m/>
    <m/>
    <m/>
    <s v="Knockout"/>
    <s v="Mighty Blow"/>
    <m/>
    <s v="R"/>
    <n v="3"/>
    <n v="15"/>
    <n v="45"/>
    <m/>
    <m/>
    <m/>
    <m/>
    <m/>
    <m/>
    <m/>
    <m/>
    <n v="845"/>
    <n v="845"/>
  </r>
  <r>
    <n v="846"/>
    <m/>
    <s v="Knockout - Picking a Fight - DC -  - VR"/>
    <s v="Knockout - Picking a Fight - DC - OPD - VR"/>
    <s v="DC"/>
    <x v="1"/>
    <x v="0"/>
    <m/>
    <m/>
    <s v="Knockout"/>
    <s v="Knockout"/>
    <m/>
    <s v="Picking a Fight"/>
    <m/>
    <s v="OPD"/>
    <m/>
    <s v="Knockout"/>
    <s v="Picking a Fight (OPD)"/>
    <m/>
    <s v="VR"/>
    <n v="3"/>
    <n v="20"/>
    <n v="60"/>
    <m/>
    <m/>
    <m/>
    <m/>
    <m/>
    <m/>
    <m/>
    <m/>
    <n v="846"/>
    <n v="846"/>
  </r>
  <r>
    <n v="847"/>
    <m/>
    <s v="Kree - 4-Grid Character Card - MN - R"/>
    <s v="Kree MN HERO - R"/>
    <s v="MN"/>
    <x v="0"/>
    <x v="0"/>
    <m/>
    <m/>
    <s v="Kree"/>
    <s v="Kree"/>
    <m/>
    <s v="4-Grid Character Card"/>
    <m/>
    <m/>
    <m/>
    <s v="Kree"/>
    <s v="4-Grid Character Card"/>
    <m/>
    <s v="R"/>
    <n v="4"/>
    <n v="15"/>
    <n v="60"/>
    <n v="6"/>
    <n v="5"/>
    <n v="4"/>
    <n v="7"/>
    <n v="22"/>
    <n v="22"/>
    <n v="5.5"/>
    <m/>
    <n v="847"/>
    <n v="847"/>
  </r>
  <r>
    <n v="848"/>
    <m/>
    <s v="Kree - Colonel Yon-Rogg - MN -  - VR"/>
    <s v="Kree - Colonel Yon-Rogg - MN - OPD - VR"/>
    <s v="MN"/>
    <x v="1"/>
    <x v="0"/>
    <m/>
    <m/>
    <s v="Colonel Yon-Rogg"/>
    <s v="Kree"/>
    <m/>
    <s v="Colonel Yon-Rogg"/>
    <m/>
    <s v="OPD"/>
    <m/>
    <s v="Kree"/>
    <s v="Colonel Yon-Rogg (OPD)"/>
    <m/>
    <s v="VR"/>
    <n v="4"/>
    <n v="20"/>
    <n v="80"/>
    <m/>
    <m/>
    <m/>
    <m/>
    <m/>
    <m/>
    <m/>
    <m/>
    <n v="848"/>
    <n v="848"/>
  </r>
  <r>
    <n v="849"/>
    <m/>
    <s v="Kree - Dr. Minerva - CL - U"/>
    <s v="Kree - Dr. Minerva - CL - U"/>
    <s v="CL"/>
    <x v="1"/>
    <x v="0"/>
    <m/>
    <m/>
    <s v="Dr. Minerva"/>
    <s v="Kree"/>
    <m/>
    <s v="Dr. Minerva"/>
    <m/>
    <m/>
    <m/>
    <s v="Kree"/>
    <s v="Dr. Minerva"/>
    <m/>
    <s v="U"/>
    <n v="13"/>
    <n v="10"/>
    <n v="130"/>
    <m/>
    <m/>
    <m/>
    <m/>
    <m/>
    <m/>
    <m/>
    <m/>
    <n v="849"/>
    <n v="849"/>
  </r>
  <r>
    <n v="850"/>
    <m/>
    <s v="Kree - Interstellar Empire - MN - U"/>
    <s v="Kree - Interstellar Empire - MN - U"/>
    <s v="MN"/>
    <x v="1"/>
    <x v="0"/>
    <m/>
    <m/>
    <s v="Interstellar Empire"/>
    <s v="Kree"/>
    <m/>
    <s v="Interstellar Empire"/>
    <m/>
    <m/>
    <m/>
    <s v="Kree"/>
    <s v="Interstellar Empire"/>
    <m/>
    <s v="U"/>
    <n v="4"/>
    <n v="10"/>
    <n v="40"/>
    <m/>
    <m/>
    <m/>
    <m/>
    <m/>
    <m/>
    <m/>
    <m/>
    <n v="850"/>
    <n v="850"/>
  </r>
  <r>
    <n v="851"/>
    <m/>
    <s v="Kree - Prime Minister Zarek - MN - U"/>
    <s v="Kree - Prime Minister Zarek - MN - U"/>
    <s v="MN"/>
    <x v="1"/>
    <x v="0"/>
    <m/>
    <m/>
    <s v="Prime Minister Zarek"/>
    <s v="Kree"/>
    <m/>
    <s v="Prime Minister Zarek"/>
    <m/>
    <m/>
    <m/>
    <s v="Kree"/>
    <s v="Prime Minister Zarek"/>
    <m/>
    <s v="U"/>
    <n v="4"/>
    <n v="10"/>
    <n v="40"/>
    <m/>
    <m/>
    <m/>
    <m/>
    <m/>
    <m/>
    <m/>
    <m/>
    <n v="851"/>
    <n v="851"/>
  </r>
  <r>
    <n v="852"/>
    <m/>
    <s v="Kree - Ronan the Accuser - MN - OPD - VR"/>
    <s v="Kree - Ronan the Accuser - MN - OPD - VR"/>
    <s v="MN"/>
    <x v="1"/>
    <x v="0"/>
    <m/>
    <m/>
    <s v="Ronan the Accuser"/>
    <s v="Kree"/>
    <m/>
    <s v="Ronan the Accuser"/>
    <m/>
    <s v="OPD"/>
    <m/>
    <s v="Kree"/>
    <s v="Ronan the Accuser (OPD)"/>
    <m/>
    <s v="VR"/>
    <n v="4"/>
    <n v="20"/>
    <n v="80"/>
    <m/>
    <m/>
    <m/>
    <m/>
    <m/>
    <m/>
    <m/>
    <m/>
    <n v="852"/>
    <n v="852"/>
  </r>
  <r>
    <n v="853"/>
    <m/>
    <s v="Kree - Sentry - MN -  - VR"/>
    <s v="Kree - Sentry - MN - OPD - VR"/>
    <s v="MN"/>
    <x v="1"/>
    <x v="0"/>
    <m/>
    <m/>
    <s v="Sentry"/>
    <s v="Kree"/>
    <m/>
    <s v="Sentry"/>
    <m/>
    <s v="OPD"/>
    <m/>
    <s v="Kree"/>
    <s v="Sentry (OPD)"/>
    <m/>
    <s v="VR"/>
    <n v="4"/>
    <n v="20"/>
    <n v="80"/>
    <m/>
    <m/>
    <m/>
    <m/>
    <m/>
    <m/>
    <m/>
    <m/>
    <n v="853"/>
    <n v="853"/>
  </r>
  <r>
    <n v="854"/>
    <m/>
    <s v="Kree - Supreme Intelligence - MN - U"/>
    <s v="Kree - Supreme Intelligence - MN - U"/>
    <s v="MN"/>
    <x v="1"/>
    <x v="0"/>
    <m/>
    <m/>
    <s v="Supreme Intelligence"/>
    <s v="Kree"/>
    <m/>
    <s v="Supreme Intelligence"/>
    <m/>
    <m/>
    <m/>
    <s v="Kree"/>
    <s v="Supreme Intelligence"/>
    <m/>
    <s v="U"/>
    <n v="4"/>
    <n v="10"/>
    <n v="40"/>
    <m/>
    <m/>
    <m/>
    <m/>
    <m/>
    <m/>
    <m/>
    <m/>
    <n v="854"/>
    <n v="854"/>
  </r>
  <r>
    <n v="855"/>
    <m/>
    <s v="Landslide - 4-Grid Character Card - XM - C"/>
    <s v="Landslide XM HERO - C"/>
    <s v="XM"/>
    <x v="0"/>
    <x v="0"/>
    <m/>
    <m/>
    <s v="Landslide"/>
    <s v="Landslide"/>
    <m/>
    <s v="4-Grid Character Card"/>
    <m/>
    <m/>
    <m/>
    <s v="Landslide"/>
    <s v="4-Grid Character Card"/>
    <m/>
    <s v="C"/>
    <n v="5"/>
    <n v="5"/>
    <n v="25"/>
    <n v="6"/>
    <n v="4"/>
    <n v="6"/>
    <n v="2"/>
    <n v="18"/>
    <n v="18"/>
    <n v="4.5"/>
    <s v="Opp -3 VT when L's tmmate KO'd"/>
    <n v="855"/>
    <n v="855"/>
  </r>
  <r>
    <n v="856"/>
    <m/>
    <s v="Landslide - Appetite for Destruction - XM - C"/>
    <s v="Landslide - Appetite for Destruction - XM - C"/>
    <s v="XM"/>
    <x v="1"/>
    <x v="0"/>
    <m/>
    <m/>
    <s v="Landslide"/>
    <s v="Landslide"/>
    <m/>
    <s v="Appetite for Destruction"/>
    <m/>
    <m/>
    <m/>
    <s v="Landslide"/>
    <s v="Appetite for Destruction"/>
    <m/>
    <s v="C"/>
    <n v="5"/>
    <n v="5"/>
    <n v="25"/>
    <m/>
    <m/>
    <m/>
    <m/>
    <m/>
    <m/>
    <m/>
    <m/>
    <n v="856"/>
    <n v="856"/>
  </r>
  <r>
    <n v="857"/>
    <m/>
    <s v="Landslide - Big Bully - XM - U"/>
    <s v="Landslide - Big Bully - XM - U"/>
    <s v="XM"/>
    <x v="1"/>
    <x v="0"/>
    <m/>
    <m/>
    <s v="Landslide"/>
    <s v="Landslide"/>
    <m/>
    <s v="Big Bully"/>
    <m/>
    <m/>
    <m/>
    <s v="Landslide"/>
    <s v="Big Bully"/>
    <m/>
    <s v="U"/>
    <n v="5"/>
    <n v="10"/>
    <n v="50"/>
    <m/>
    <m/>
    <m/>
    <m/>
    <m/>
    <m/>
    <m/>
    <m/>
    <n v="857"/>
    <n v="857"/>
  </r>
  <r>
    <n v="858"/>
    <m/>
    <s v="Landslide - Massive Speed - XM - C"/>
    <s v="Landslide - Massive Speed - XM - C"/>
    <s v="XM"/>
    <x v="1"/>
    <x v="0"/>
    <m/>
    <m/>
    <s v="Landslide"/>
    <s v="Landslide"/>
    <m/>
    <s v="Massive Speed"/>
    <m/>
    <m/>
    <m/>
    <s v="Landslide"/>
    <s v="Massive Speed"/>
    <m/>
    <s v="C"/>
    <n v="5"/>
    <n v="5"/>
    <n v="25"/>
    <m/>
    <m/>
    <m/>
    <m/>
    <m/>
    <m/>
    <m/>
    <m/>
    <n v="858"/>
    <n v="858"/>
  </r>
  <r>
    <n v="859"/>
    <m/>
    <s v="Landslide - Short Fuse - XM - R"/>
    <s v="Landslide - Short Fuse - XM - R"/>
    <s v="XM"/>
    <x v="1"/>
    <x v="0"/>
    <m/>
    <m/>
    <s v="Landslide"/>
    <s v="Landslide"/>
    <m/>
    <s v="Short Fuse"/>
    <m/>
    <m/>
    <m/>
    <s v="Landslide"/>
    <s v="Short Fuse"/>
    <m/>
    <s v="R"/>
    <n v="5"/>
    <n v="15"/>
    <n v="75"/>
    <m/>
    <m/>
    <m/>
    <m/>
    <m/>
    <m/>
    <m/>
    <m/>
    <n v="859"/>
    <n v="859"/>
  </r>
  <r>
    <n v="860"/>
    <m/>
    <s v="Landslide - Wallop - XM - C"/>
    <s v="Landslide - Wallop - XM - C"/>
    <s v="XM"/>
    <x v="1"/>
    <x v="0"/>
    <m/>
    <m/>
    <s v="Landslide"/>
    <s v="Landslide"/>
    <m/>
    <s v="Wallop"/>
    <m/>
    <m/>
    <m/>
    <s v="Landslide"/>
    <s v="Wallop"/>
    <m/>
    <s v="C"/>
    <n v="5"/>
    <n v="5"/>
    <n v="25"/>
    <m/>
    <m/>
    <m/>
    <m/>
    <m/>
    <m/>
    <m/>
    <m/>
    <n v="860"/>
    <n v="860"/>
  </r>
  <r>
    <n v="861"/>
    <m/>
    <s v="Leader - 4-Grid Character Card - CL - U"/>
    <s v="Leader CL HERO - U"/>
    <s v="CL"/>
    <x v="0"/>
    <x v="0"/>
    <m/>
    <m/>
    <s v="Leader"/>
    <s v="Leader"/>
    <m/>
    <s v="4-Grid Character Card"/>
    <m/>
    <m/>
    <m/>
    <s v="Leader"/>
    <s v="4-Grid Character Card"/>
    <m/>
    <s v="U"/>
    <n v="13"/>
    <n v="10"/>
    <n v="130"/>
    <n v="3"/>
    <n v="4"/>
    <n v="2"/>
    <n v="7"/>
    <n v="16"/>
    <n v="16"/>
    <n v="4"/>
    <s v="+2 defense &quot;Twisted Mentality&quot;"/>
    <n v="861"/>
    <n v="861"/>
  </r>
  <r>
    <n v="862"/>
    <m/>
    <s v="Leader - Freehold - CL - C"/>
    <s v="Leader - Freehold - CL - C"/>
    <s v="CL"/>
    <x v="1"/>
    <x v="0"/>
    <m/>
    <m/>
    <s v="Leader"/>
    <s v="Leader"/>
    <m/>
    <s v="Freehold"/>
    <m/>
    <m/>
    <m/>
    <s v="Leader"/>
    <s v="Freehold"/>
    <m/>
    <s v="C"/>
    <n v="13"/>
    <n v="5"/>
    <n v="65"/>
    <m/>
    <m/>
    <m/>
    <m/>
    <m/>
    <m/>
    <m/>
    <m/>
    <n v="862"/>
    <n v="862"/>
  </r>
  <r>
    <n v="863"/>
    <m/>
    <s v="Leader - Green 'N Mean - CL - C"/>
    <s v="Leader - Green 'N Mean - CL - C"/>
    <s v="CL"/>
    <x v="1"/>
    <x v="0"/>
    <m/>
    <m/>
    <s v="Leader"/>
    <s v="Leader"/>
    <m/>
    <s v="Green 'N Mean"/>
    <m/>
    <m/>
    <m/>
    <s v="Leader"/>
    <s v="Green 'N Mean"/>
    <m/>
    <s v="C"/>
    <n v="13"/>
    <n v="5"/>
    <n v="65"/>
    <m/>
    <m/>
    <m/>
    <m/>
    <m/>
    <m/>
    <m/>
    <m/>
    <n v="863"/>
    <n v="863"/>
  </r>
  <r>
    <n v="864"/>
    <m/>
    <s v="Leader - Omnibus - CL - OPD - R"/>
    <s v="Leader - Omnibus - CL - OPD - R"/>
    <s v="CL"/>
    <x v="1"/>
    <x v="0"/>
    <m/>
    <m/>
    <s v="Leader"/>
    <s v="Leader"/>
    <m/>
    <s v="Omnibus"/>
    <m/>
    <s v="OPD"/>
    <m/>
    <s v="Leader"/>
    <s v="Omnibus (OPD)"/>
    <m/>
    <s v="R"/>
    <n v="13"/>
    <n v="15"/>
    <n v="195"/>
    <m/>
    <m/>
    <m/>
    <m/>
    <m/>
    <m/>
    <m/>
    <m/>
    <n v="864"/>
    <n v="864"/>
  </r>
  <r>
    <n v="865"/>
    <m/>
    <s v="Leader - Regeneration Crystal, The - CL -  - R"/>
    <s v="Leader - Regeneration Crystal, The - CL - OPD - R"/>
    <s v="CL"/>
    <x v="1"/>
    <x v="0"/>
    <m/>
    <m/>
    <s v="Leader"/>
    <s v="Leader"/>
    <m/>
    <s v="Regeneration Crystal, The"/>
    <m/>
    <s v="OPD"/>
    <m/>
    <s v="Leader"/>
    <s v="Regeneration Crystal, The (OPD)"/>
    <m/>
    <s v="R"/>
    <n v="13"/>
    <n v="15"/>
    <n v="195"/>
    <m/>
    <m/>
    <m/>
    <m/>
    <m/>
    <m/>
    <m/>
    <m/>
    <n v="865"/>
    <n v="865"/>
  </r>
  <r>
    <n v="866"/>
    <m/>
    <s v="Leader - Techno-Arsenal - CL - U"/>
    <s v="Leader - Techno-Arsenal - CL - U"/>
    <s v="CL"/>
    <x v="1"/>
    <x v="0"/>
    <m/>
    <m/>
    <s v="Leader"/>
    <s v="Leader"/>
    <m/>
    <s v="Techno-Arsenal"/>
    <m/>
    <m/>
    <m/>
    <s v="Leader"/>
    <s v="Techno-Arsenal"/>
    <m/>
    <s v="U"/>
    <n v="13"/>
    <n v="10"/>
    <n v="130"/>
    <m/>
    <m/>
    <m/>
    <m/>
    <m/>
    <m/>
    <m/>
    <m/>
    <n v="866"/>
    <n v="866"/>
  </r>
  <r>
    <n v="867"/>
    <m/>
    <s v="Leader - Twisted Mentality - CL - C"/>
    <s v="Leader - Twisted Mentality - CL - C"/>
    <s v="CL"/>
    <x v="1"/>
    <x v="0"/>
    <m/>
    <m/>
    <s v="Leader"/>
    <s v="Leader"/>
    <m/>
    <s v="Twisted Mentality"/>
    <m/>
    <m/>
    <m/>
    <s v="Leader"/>
    <s v="Twisted Mentality"/>
    <m/>
    <s v="C"/>
    <n v="13"/>
    <n v="5"/>
    <n v="65"/>
    <m/>
    <m/>
    <m/>
    <m/>
    <m/>
    <m/>
    <m/>
    <m/>
    <n v="867"/>
    <n v="867"/>
  </r>
  <r>
    <n v="868"/>
    <m/>
    <s v="Lex Luthor - 4-Grid Character Card - DC - U"/>
    <s v="Lex Luthor DC HERO - U"/>
    <s v="DC"/>
    <x v="0"/>
    <x v="0"/>
    <m/>
    <m/>
    <s v="Lex Luthor"/>
    <s v="Lex Luthor"/>
    <m/>
    <s v="4-Grid Character Card"/>
    <m/>
    <m/>
    <m/>
    <s v="Lex Luthor"/>
    <s v="4-Grid Character Card"/>
    <s v="V"/>
    <s v="U"/>
    <n v="3"/>
    <n v="10"/>
    <n v="30"/>
    <n v="3"/>
    <n v="4"/>
    <n v="3"/>
    <n v="8"/>
    <n v="18"/>
    <n v="18"/>
    <n v="4.5"/>
    <m/>
    <n v="868"/>
    <n v="868"/>
  </r>
  <r>
    <n v="869"/>
    <m/>
    <s v="Lex Luthor - Art of the Deal - JLA -  - R"/>
    <s v="Lex Luthor - Art of the Deal - JLA - OPD - R"/>
    <s v="JLA"/>
    <x v="1"/>
    <x v="0"/>
    <m/>
    <m/>
    <s v="Lex Luthor"/>
    <s v="Lex Luthor"/>
    <m/>
    <s v="Art of the Deal"/>
    <m/>
    <s v="OPD"/>
    <m/>
    <s v="Lex Luthor"/>
    <s v="Art of the Deal (OPD)"/>
    <m/>
    <s v="R"/>
    <n v="6"/>
    <n v="15"/>
    <n v="90"/>
    <m/>
    <m/>
    <m/>
    <m/>
    <m/>
    <m/>
    <m/>
    <m/>
    <n v="869"/>
    <n v="869"/>
  </r>
  <r>
    <n v="870"/>
    <m/>
    <s v="Lex Luthor - Global Resources - DC - R"/>
    <s v="Lex Luthor - Global Resources - DC - R"/>
    <s v="DC"/>
    <x v="1"/>
    <x v="0"/>
    <m/>
    <m/>
    <s v="Lex Luthor"/>
    <s v="Lex Luthor"/>
    <m/>
    <s v="Global Resources"/>
    <m/>
    <m/>
    <m/>
    <s v="Lex Luthor"/>
    <s v="Global Resources"/>
    <m/>
    <s v="R"/>
    <n v="3"/>
    <n v="15"/>
    <n v="45"/>
    <m/>
    <m/>
    <m/>
    <m/>
    <m/>
    <m/>
    <m/>
    <m/>
    <n v="870"/>
    <n v="870"/>
  </r>
  <r>
    <n v="871"/>
    <m/>
    <s v="Lex Luthor - Power Hungry - DC - C"/>
    <s v="Lex Luthor - Power Hungry - DC - C"/>
    <s v="DC"/>
    <x v="1"/>
    <x v="0"/>
    <m/>
    <m/>
    <s v="Lex Luthor"/>
    <s v="Lex Luthor"/>
    <m/>
    <s v="Power Hungry"/>
    <m/>
    <m/>
    <m/>
    <s v="Lex Luthor"/>
    <s v="Power Hungry"/>
    <m/>
    <s v="C"/>
    <n v="3"/>
    <n v="5"/>
    <n v="15"/>
    <m/>
    <m/>
    <m/>
    <m/>
    <m/>
    <m/>
    <m/>
    <m/>
    <n v="871"/>
    <n v="871"/>
  </r>
  <r>
    <n v="872"/>
    <m/>
    <s v="Lex Luthor - Prototype Blaster - DC - R"/>
    <s v="Lex Luthor - Prototype Blaster - DC - R"/>
    <s v="DC"/>
    <x v="1"/>
    <x v="0"/>
    <m/>
    <m/>
    <s v="Lex Luthor"/>
    <s v="Lex Luthor"/>
    <m/>
    <s v="Prototype Blaster"/>
    <m/>
    <m/>
    <m/>
    <s v="Lex Luthor"/>
    <s v="Prototype Blaster"/>
    <m/>
    <s v="R"/>
    <n v="3"/>
    <n v="15"/>
    <n v="45"/>
    <m/>
    <m/>
    <m/>
    <m/>
    <m/>
    <m/>
    <m/>
    <m/>
    <n v="872"/>
    <n v="872"/>
  </r>
  <r>
    <n v="873"/>
    <m/>
    <s v="Lex Luthor - Ruthless Adversary - DC -  - VR"/>
    <s v="Lex Luthor - Ruthless Adversary - DC - OPD - VR"/>
    <s v="DC"/>
    <x v="1"/>
    <x v="0"/>
    <m/>
    <m/>
    <s v="Lex Luthor"/>
    <s v="Lex Luthor"/>
    <m/>
    <s v="Ruthless Adversary"/>
    <m/>
    <s v="OPD"/>
    <m/>
    <s v="Lex Luthor"/>
    <s v="Ruthless Adversary (OPD)"/>
    <m/>
    <s v="VR"/>
    <n v="3"/>
    <n v="20"/>
    <n v="60"/>
    <m/>
    <m/>
    <m/>
    <m/>
    <m/>
    <m/>
    <m/>
    <m/>
    <n v="873"/>
    <n v="873"/>
  </r>
  <r>
    <n v="874"/>
    <m/>
    <s v="Lex Luthor - Skilled Martial Artist - DC - U"/>
    <s v="Lex Luthor - Skilled Martial Artist - DC - U"/>
    <s v="DC"/>
    <x v="1"/>
    <x v="0"/>
    <m/>
    <m/>
    <s v="Lex Luthor"/>
    <s v="Lex Luthor"/>
    <m/>
    <s v="Skilled Martial Artist"/>
    <m/>
    <m/>
    <m/>
    <s v="Lex Luthor"/>
    <s v="Skilled Martial Artist"/>
    <m/>
    <s v="U"/>
    <n v="3"/>
    <n v="10"/>
    <n v="30"/>
    <m/>
    <m/>
    <m/>
    <m/>
    <m/>
    <m/>
    <m/>
    <m/>
    <n v="874"/>
    <n v="874"/>
  </r>
  <r>
    <n v="875"/>
    <m/>
    <s v=" - Age of Apocalypse - CL - R"/>
    <s v=" - Age of Apocalypse - CL - R"/>
    <s v="CL"/>
    <x v="2"/>
    <x v="1"/>
    <m/>
    <m/>
    <m/>
    <m/>
    <m/>
    <s v="Age of Apocalypse"/>
    <m/>
    <m/>
    <m/>
    <s v="Location"/>
    <s v="Age of Apocalypse"/>
    <m/>
    <s v="R"/>
    <n v="13"/>
    <n v="15"/>
    <n v="195"/>
    <m/>
    <m/>
    <m/>
    <m/>
    <m/>
    <m/>
    <m/>
    <m/>
    <n v="875"/>
    <n v="875"/>
  </r>
  <r>
    <n v="876"/>
    <m/>
    <s v=" - Asteroid 'M' - MN - U"/>
    <s v=" - Asteroid 'M' - MN - U"/>
    <s v="MN"/>
    <x v="2"/>
    <x v="2"/>
    <m/>
    <m/>
    <m/>
    <m/>
    <m/>
    <s v="Asteroid 'M'"/>
    <m/>
    <m/>
    <m/>
    <s v="Location"/>
    <s v="Asteroid 'M'"/>
    <m/>
    <s v="U"/>
    <n v="4"/>
    <n v="10"/>
    <n v="40"/>
    <m/>
    <m/>
    <m/>
    <m/>
    <m/>
    <m/>
    <m/>
    <m/>
    <n v="876"/>
    <n v="876"/>
  </r>
  <r>
    <n v="877"/>
    <m/>
    <s v=" - Avalon - MN - VR"/>
    <s v=" - Avalon - MN - VR"/>
    <s v="MN"/>
    <x v="2"/>
    <x v="3"/>
    <m/>
    <m/>
    <m/>
    <m/>
    <m/>
    <s v="Avalon"/>
    <m/>
    <m/>
    <m/>
    <s v="Location"/>
    <s v="Avalon"/>
    <m/>
    <s v="VR"/>
    <n v="4"/>
    <n v="20"/>
    <n v="80"/>
    <m/>
    <m/>
    <m/>
    <m/>
    <m/>
    <m/>
    <m/>
    <m/>
    <n v="877"/>
    <n v="877"/>
  </r>
  <r>
    <n v="878"/>
    <m/>
    <s v=" - Avengers Mansion - MN - U"/>
    <s v=" - Avengers Mansion - MN - U"/>
    <s v="MN"/>
    <x v="2"/>
    <x v="4"/>
    <m/>
    <m/>
    <m/>
    <m/>
    <m/>
    <s v="Avengers Mansion"/>
    <m/>
    <m/>
    <m/>
    <s v="Location"/>
    <s v="Avengers Mansion"/>
    <m/>
    <s v="U"/>
    <n v="4"/>
    <n v="10"/>
    <n v="40"/>
    <m/>
    <m/>
    <m/>
    <m/>
    <m/>
    <m/>
    <m/>
    <m/>
    <n v="878"/>
    <n v="878"/>
  </r>
  <r>
    <n v="879"/>
    <m/>
    <s v=" - Big Apple, The - CL - C"/>
    <s v=" - Big Apple, The - CL - C"/>
    <s v="CL"/>
    <x v="2"/>
    <x v="5"/>
    <m/>
    <m/>
    <m/>
    <m/>
    <m/>
    <s v="Big Apple, The"/>
    <m/>
    <m/>
    <m/>
    <s v="Location"/>
    <s v="Big Apple, The"/>
    <m/>
    <s v="C"/>
    <n v="13"/>
    <n v="5"/>
    <n v="65"/>
    <m/>
    <m/>
    <m/>
    <m/>
    <m/>
    <m/>
    <m/>
    <m/>
    <n v="879"/>
    <n v="879"/>
  </r>
  <r>
    <n v="880"/>
    <m/>
    <s v=" - Blue Area of the Moon - MN - U"/>
    <s v=" - Blue Area of the Moon - MN - U"/>
    <s v="MN"/>
    <x v="2"/>
    <x v="6"/>
    <m/>
    <m/>
    <m/>
    <m/>
    <m/>
    <s v="Blue Area of the Moon"/>
    <m/>
    <m/>
    <m/>
    <s v="Location"/>
    <s v="Blue Area of the Moon"/>
    <m/>
    <s v="U"/>
    <n v="4"/>
    <n v="10"/>
    <n v="40"/>
    <m/>
    <m/>
    <m/>
    <m/>
    <m/>
    <m/>
    <m/>
    <m/>
    <n v="880"/>
    <n v="880"/>
  </r>
  <r>
    <n v="881"/>
    <m/>
    <s v=" - Cape citadel - XM - U"/>
    <s v=" - Cape citadel - XM - U"/>
    <s v="XM"/>
    <x v="2"/>
    <x v="7"/>
    <m/>
    <m/>
    <m/>
    <m/>
    <m/>
    <s v="Cape citadel"/>
    <m/>
    <m/>
    <m/>
    <s v="Location"/>
    <s v="Cape citadel"/>
    <m/>
    <s v="U"/>
    <n v="5"/>
    <n v="10"/>
    <n v="50"/>
    <m/>
    <m/>
    <m/>
    <m/>
    <m/>
    <m/>
    <m/>
    <m/>
    <n v="881"/>
    <n v="881"/>
  </r>
  <r>
    <n v="882"/>
    <m/>
    <s v=" - Coda Island - IM - U"/>
    <s v=" - Coda Island - IM - U"/>
    <s v="IM"/>
    <x v="2"/>
    <x v="8"/>
    <m/>
    <m/>
    <m/>
    <m/>
    <m/>
    <s v="Coda Island"/>
    <m/>
    <m/>
    <m/>
    <s v="Location"/>
    <s v="Coda Island"/>
    <m/>
    <s v="U"/>
    <n v="16"/>
    <n v="10"/>
    <n v="160"/>
    <m/>
    <m/>
    <m/>
    <m/>
    <m/>
    <m/>
    <m/>
    <m/>
    <n v="882"/>
    <n v="882"/>
  </r>
  <r>
    <n v="883"/>
    <m/>
    <s v=" - Concrete Jungle, The - MN - U"/>
    <s v=" - Concrete Jungle, The - MN - U"/>
    <s v="MN"/>
    <x v="2"/>
    <x v="9"/>
    <m/>
    <m/>
    <m/>
    <m/>
    <m/>
    <s v="Concrete Jungle, The"/>
    <m/>
    <m/>
    <m/>
    <s v="Location"/>
    <s v="Concrete Jungle, The"/>
    <m/>
    <s v="U"/>
    <n v="4"/>
    <n v="10"/>
    <n v="40"/>
    <m/>
    <m/>
    <m/>
    <m/>
    <m/>
    <m/>
    <m/>
    <m/>
    <n v="883"/>
    <n v="883"/>
  </r>
  <r>
    <n v="884"/>
    <m/>
    <s v=" - Daily Bugle, The - MN - R"/>
    <s v=" - Daily Bugle, The - MN - R"/>
    <s v="MN"/>
    <x v="2"/>
    <x v="10"/>
    <m/>
    <m/>
    <m/>
    <m/>
    <m/>
    <s v="Daily Bugle, The"/>
    <m/>
    <m/>
    <m/>
    <s v="Location"/>
    <s v="Daily Bugle, The"/>
    <m/>
    <s v="R"/>
    <n v="4"/>
    <n v="15"/>
    <n v="60"/>
    <m/>
    <m/>
    <m/>
    <m/>
    <m/>
    <m/>
    <m/>
    <m/>
    <n v="884"/>
    <n v="884"/>
  </r>
  <r>
    <n v="885"/>
    <m/>
    <s v=" - Danger Room, The - MN - U"/>
    <s v=" - Danger Room, The - MN - U"/>
    <s v="MN"/>
    <x v="2"/>
    <x v="11"/>
    <m/>
    <m/>
    <m/>
    <m/>
    <m/>
    <s v="Danger Room, The"/>
    <m/>
    <m/>
    <m/>
    <s v="Location"/>
    <s v="Danger Room, The"/>
    <m/>
    <s v="U"/>
    <n v="4"/>
    <n v="10"/>
    <n v="40"/>
    <m/>
    <m/>
    <m/>
    <m/>
    <m/>
    <m/>
    <m/>
    <m/>
    <n v="885"/>
    <n v="885"/>
  </r>
  <r>
    <n v="886"/>
    <m/>
    <s v=" - Department H - MN - U"/>
    <s v=" - Department H - MN - U"/>
    <s v="MN"/>
    <x v="2"/>
    <x v="12"/>
    <m/>
    <m/>
    <m/>
    <m/>
    <m/>
    <s v="Department H"/>
    <m/>
    <m/>
    <m/>
    <s v="Location"/>
    <s v="Department H"/>
    <m/>
    <s v="U"/>
    <n v="4"/>
    <n v="10"/>
    <n v="40"/>
    <m/>
    <m/>
    <m/>
    <m/>
    <m/>
    <m/>
    <m/>
    <m/>
    <n v="886"/>
    <n v="886"/>
  </r>
  <r>
    <n v="887"/>
    <m/>
    <s v=" - Fall's Edge Compound - MN - R"/>
    <s v=" - Fall's Edge Compound - MN - R"/>
    <s v="MN"/>
    <x v="2"/>
    <x v="13"/>
    <m/>
    <m/>
    <m/>
    <m/>
    <m/>
    <s v="Fall's Edge Compound"/>
    <m/>
    <m/>
    <m/>
    <s v="Location"/>
    <s v="Fall's Edge Compound"/>
    <m/>
    <s v="R"/>
    <n v="4"/>
    <n v="15"/>
    <n v="60"/>
    <m/>
    <m/>
    <m/>
    <m/>
    <m/>
    <m/>
    <m/>
    <m/>
    <n v="887"/>
    <n v="887"/>
  </r>
  <r>
    <n v="888"/>
    <m/>
    <s v=" - Four Freedoms Plaza - MN - C"/>
    <s v=" - Four Freedoms Plaza - MN - C"/>
    <s v="MN"/>
    <x v="2"/>
    <x v="14"/>
    <m/>
    <m/>
    <m/>
    <m/>
    <m/>
    <s v="Four Freedoms Plaza"/>
    <m/>
    <m/>
    <m/>
    <s v="Location"/>
    <s v="Four Freedoms Plaza"/>
    <m/>
    <s v="C"/>
    <n v="4"/>
    <n v="5"/>
    <n v="20"/>
    <m/>
    <m/>
    <m/>
    <m/>
    <m/>
    <m/>
    <m/>
    <m/>
    <n v="888"/>
    <n v="888"/>
  </r>
  <r>
    <n v="889"/>
    <m/>
    <s v=" - Gamma Base - CL - C"/>
    <s v=" - Gamma Base - CL - C"/>
    <s v="CL"/>
    <x v="2"/>
    <x v="15"/>
    <m/>
    <m/>
    <m/>
    <m/>
    <m/>
    <s v="Gamma Base"/>
    <m/>
    <m/>
    <m/>
    <s v="Location"/>
    <s v="Gamma Base"/>
    <m/>
    <s v="C"/>
    <n v="13"/>
    <n v="5"/>
    <n v="65"/>
    <m/>
    <m/>
    <m/>
    <m/>
    <m/>
    <m/>
    <m/>
    <m/>
    <n v="889"/>
    <n v="889"/>
  </r>
  <r>
    <n v="890"/>
    <m/>
    <s v=" - Hellicarrier, The - MN - U"/>
    <s v=" - Hellicarrier, The - MN - U"/>
    <s v="MN"/>
    <x v="2"/>
    <x v="16"/>
    <m/>
    <m/>
    <m/>
    <m/>
    <m/>
    <s v="Hellicarrier, The"/>
    <m/>
    <m/>
    <m/>
    <s v="Location"/>
    <s v="Hellicarrier, The"/>
    <m/>
    <s v="U"/>
    <n v="4"/>
    <n v="10"/>
    <n v="40"/>
    <m/>
    <m/>
    <m/>
    <m/>
    <m/>
    <m/>
    <m/>
    <m/>
    <n v="890"/>
    <n v="890"/>
  </r>
  <r>
    <n v="891"/>
    <m/>
    <s v=" - Hell's Kitchen - MN - C"/>
    <s v=" - Hell's Kitchen - MN - C"/>
    <s v="MN"/>
    <x v="2"/>
    <x v="17"/>
    <m/>
    <m/>
    <m/>
    <m/>
    <m/>
    <s v="Hell's Kitchen"/>
    <m/>
    <m/>
    <m/>
    <s v="Location"/>
    <s v="Hell's Kitchen"/>
    <m/>
    <s v="C"/>
    <n v="4"/>
    <n v="5"/>
    <n v="20"/>
    <m/>
    <m/>
    <m/>
    <m/>
    <m/>
    <m/>
    <m/>
    <m/>
    <n v="891"/>
    <n v="891"/>
  </r>
  <r>
    <n v="892"/>
    <m/>
    <s v=" - Krakoa - XM - C"/>
    <s v=" - Krakoa - XM - C"/>
    <s v="XM"/>
    <x v="2"/>
    <x v="18"/>
    <m/>
    <m/>
    <m/>
    <m/>
    <m/>
    <s v="Krakoa"/>
    <m/>
    <m/>
    <m/>
    <s v="Location"/>
    <s v="Krakoa"/>
    <m/>
    <s v="C"/>
    <n v="5"/>
    <n v="5"/>
    <n v="25"/>
    <m/>
    <m/>
    <m/>
    <m/>
    <m/>
    <m/>
    <m/>
    <m/>
    <n v="892"/>
    <n v="892"/>
  </r>
  <r>
    <n v="893"/>
    <m/>
    <s v=" - Landau, Luckman, &amp; Lake - XM - C"/>
    <s v=" - Landau, Luckman, &amp; Lake - XM - C"/>
    <s v="XM"/>
    <x v="2"/>
    <x v="19"/>
    <m/>
    <m/>
    <m/>
    <m/>
    <m/>
    <s v="Landau, Luckman, &amp; Lake"/>
    <m/>
    <m/>
    <m/>
    <s v="Location"/>
    <s v="Landau, Luckman, &amp; Lake"/>
    <m/>
    <s v="C"/>
    <n v="5"/>
    <n v="5"/>
    <n v="25"/>
    <m/>
    <m/>
    <m/>
    <m/>
    <m/>
    <m/>
    <m/>
    <m/>
    <n v="893"/>
    <n v="893"/>
  </r>
  <r>
    <n v="894"/>
    <m/>
    <s v=" - Latveria - MN - U"/>
    <s v=" - Latveria - MN - U"/>
    <s v="MN"/>
    <x v="2"/>
    <x v="20"/>
    <m/>
    <m/>
    <m/>
    <m/>
    <m/>
    <s v="Latveria"/>
    <m/>
    <m/>
    <m/>
    <s v="Location"/>
    <s v="Latveria"/>
    <m/>
    <s v="U"/>
    <n v="4"/>
    <n v="10"/>
    <n v="40"/>
    <m/>
    <m/>
    <m/>
    <m/>
    <m/>
    <m/>
    <m/>
    <m/>
    <n v="894"/>
    <n v="894"/>
  </r>
  <r>
    <n v="895"/>
    <m/>
    <s v=" - Madripoor - MN - U"/>
    <s v=" - Madripoor - MN - U"/>
    <s v="MN"/>
    <x v="2"/>
    <x v="21"/>
    <m/>
    <m/>
    <m/>
    <m/>
    <m/>
    <s v="Madripoor"/>
    <m/>
    <m/>
    <m/>
    <s v="Location"/>
    <s v="Madripoor"/>
    <m/>
    <s v="U"/>
    <n v="4"/>
    <n v="10"/>
    <n v="40"/>
    <m/>
    <m/>
    <m/>
    <m/>
    <m/>
    <m/>
    <m/>
    <m/>
    <n v="895"/>
    <n v="895"/>
  </r>
  <r>
    <n v="896"/>
    <m/>
    <s v=" - Marvel Manhatten - MN - C"/>
    <s v=" - Marvel Manhatten - MN - C"/>
    <s v="MN"/>
    <x v="2"/>
    <x v="22"/>
    <m/>
    <m/>
    <m/>
    <m/>
    <m/>
    <s v="Marvel Manhatten"/>
    <m/>
    <m/>
    <m/>
    <s v="Location"/>
    <s v="Marvel Manhatten"/>
    <m/>
    <s v="C"/>
    <n v="4"/>
    <n v="5"/>
    <n v="20"/>
    <m/>
    <m/>
    <m/>
    <m/>
    <m/>
    <m/>
    <m/>
    <m/>
    <n v="896"/>
    <n v="896"/>
  </r>
  <r>
    <n v="897"/>
    <m/>
    <s v=" - Marvel Universe - MN - C"/>
    <s v=" - Marvel Universe - MN - C"/>
    <s v="MN"/>
    <x v="2"/>
    <x v="23"/>
    <m/>
    <m/>
    <m/>
    <m/>
    <m/>
    <s v="Marvel Universe"/>
    <m/>
    <m/>
    <m/>
    <s v="Location"/>
    <s v="Marvel Universe"/>
    <m/>
    <s v="C"/>
    <n v="4"/>
    <n v="5"/>
    <n v="20"/>
    <m/>
    <m/>
    <m/>
    <m/>
    <m/>
    <m/>
    <m/>
    <m/>
    <n v="897"/>
    <n v="897"/>
  </r>
  <r>
    <n v="898"/>
    <m/>
    <s v=" - Mojoworld - MN - C"/>
    <s v=" - Mojoworld - MN - C"/>
    <s v="MN"/>
    <x v="2"/>
    <x v="24"/>
    <m/>
    <m/>
    <m/>
    <m/>
    <m/>
    <s v="Mojoworld"/>
    <m/>
    <m/>
    <m/>
    <s v="Location"/>
    <s v="Mojoworld"/>
    <m/>
    <s v="C"/>
    <n v="4"/>
    <n v="5"/>
    <n v="20"/>
    <m/>
    <m/>
    <m/>
    <m/>
    <m/>
    <m/>
    <m/>
    <m/>
    <n v="898"/>
    <n v="898"/>
  </r>
  <r>
    <n v="899"/>
    <m/>
    <s v=" - Morlock Tunnels - MN - R"/>
    <s v=" - Morlock Tunnels - MN - R"/>
    <s v="MN"/>
    <x v="2"/>
    <x v="25"/>
    <m/>
    <m/>
    <m/>
    <m/>
    <m/>
    <s v="Morlock Tunnels"/>
    <m/>
    <m/>
    <m/>
    <s v="Location"/>
    <s v="Morlock Tunnels"/>
    <m/>
    <s v="R"/>
    <n v="4"/>
    <n v="15"/>
    <n v="60"/>
    <m/>
    <m/>
    <m/>
    <m/>
    <m/>
    <m/>
    <m/>
    <m/>
    <n v="899"/>
    <n v="899"/>
  </r>
  <r>
    <n v="900"/>
    <m/>
    <s v=" - Muir Island - MN - C"/>
    <s v=" - Muir Island - MN - C"/>
    <s v="MN"/>
    <x v="2"/>
    <x v="26"/>
    <m/>
    <m/>
    <m/>
    <m/>
    <m/>
    <s v="Muir Island"/>
    <m/>
    <m/>
    <m/>
    <s v="Location"/>
    <s v="Muir Island"/>
    <m/>
    <s v="C"/>
    <n v="4"/>
    <n v="5"/>
    <n v="20"/>
    <m/>
    <m/>
    <m/>
    <m/>
    <m/>
    <m/>
    <m/>
    <m/>
    <n v="900"/>
    <n v="900"/>
  </r>
  <r>
    <n v="901"/>
    <m/>
    <s v=" - New York City - IM - C"/>
    <s v=" - New York City - IM - C"/>
    <s v="IM"/>
    <x v="2"/>
    <x v="27"/>
    <m/>
    <m/>
    <m/>
    <m/>
    <m/>
    <s v="New York City"/>
    <m/>
    <m/>
    <m/>
    <s v="Location"/>
    <s v="New York City"/>
    <m/>
    <s v="C"/>
    <n v="16"/>
    <n v="5"/>
    <n v="80"/>
    <m/>
    <m/>
    <m/>
    <m/>
    <m/>
    <m/>
    <m/>
    <m/>
    <n v="901"/>
    <n v="901"/>
  </r>
  <r>
    <n v="902"/>
    <m/>
    <s v=" - Omniverse - IM - C"/>
    <s v=" - Omniverse - IM - C"/>
    <s v="IM"/>
    <x v="2"/>
    <x v="28"/>
    <m/>
    <m/>
    <m/>
    <m/>
    <m/>
    <s v="Omniverse"/>
    <m/>
    <m/>
    <m/>
    <s v="Location"/>
    <s v="Omniverse"/>
    <m/>
    <s v="C"/>
    <n v="16"/>
    <n v="5"/>
    <n v="80"/>
    <m/>
    <m/>
    <m/>
    <m/>
    <m/>
    <m/>
    <m/>
    <m/>
    <n v="902"/>
    <n v="902"/>
  </r>
  <r>
    <n v="903"/>
    <m/>
    <s v=" - Onslaught's Citadel - MN - R"/>
    <s v=" - Onslaught's Citadel - MN - R"/>
    <s v="MN"/>
    <x v="2"/>
    <x v="29"/>
    <m/>
    <m/>
    <m/>
    <m/>
    <m/>
    <s v="Onslaught's Citadel"/>
    <m/>
    <m/>
    <m/>
    <s v="Location"/>
    <s v="Onslaught's Citadel"/>
    <m/>
    <s v="R"/>
    <n v="4"/>
    <n v="15"/>
    <n v="60"/>
    <m/>
    <m/>
    <m/>
    <m/>
    <m/>
    <m/>
    <m/>
    <m/>
    <n v="903"/>
    <n v="903"/>
  </r>
  <r>
    <n v="904"/>
    <m/>
    <s v=" - Outback, The - MN - U"/>
    <s v=" - Outback, The - MN - U"/>
    <s v="MN"/>
    <x v="2"/>
    <x v="30"/>
    <m/>
    <m/>
    <m/>
    <m/>
    <m/>
    <s v="Outback, The"/>
    <m/>
    <m/>
    <m/>
    <s v="Location"/>
    <s v="Outback, The"/>
    <m/>
    <s v="U"/>
    <n v="4"/>
    <n v="10"/>
    <n v="40"/>
    <m/>
    <m/>
    <m/>
    <m/>
    <m/>
    <m/>
    <m/>
    <m/>
    <n v="904"/>
    <n v="904"/>
  </r>
  <r>
    <n v="905"/>
    <m/>
    <s v=" - Outer Space - MN - R"/>
    <s v=" - Outer Space - MN - R"/>
    <s v="MN"/>
    <x v="2"/>
    <x v="31"/>
    <m/>
    <m/>
    <m/>
    <m/>
    <m/>
    <s v="Outer Space"/>
    <m/>
    <m/>
    <m/>
    <s v="Location"/>
    <s v="Outer Space"/>
    <m/>
    <s v="R"/>
    <n v="4"/>
    <n v="15"/>
    <n v="60"/>
    <m/>
    <m/>
    <m/>
    <m/>
    <m/>
    <m/>
    <m/>
    <m/>
    <n v="905"/>
    <n v="905"/>
  </r>
  <r>
    <n v="906"/>
    <m/>
    <s v=" - Princess Bar - XM - C"/>
    <s v=" - Princess Bar - XM - C"/>
    <s v="XM"/>
    <x v="2"/>
    <x v="32"/>
    <m/>
    <m/>
    <m/>
    <m/>
    <m/>
    <s v="Princess Bar"/>
    <m/>
    <m/>
    <m/>
    <s v="Location"/>
    <s v="Princess Bar"/>
    <m/>
    <s v="C"/>
    <n v="5"/>
    <n v="5"/>
    <n v="25"/>
    <m/>
    <m/>
    <m/>
    <m/>
    <m/>
    <m/>
    <m/>
    <m/>
    <n v="906"/>
    <n v="906"/>
  </r>
  <r>
    <n v="907"/>
    <m/>
    <s v=" - Ravencroft - MN - U"/>
    <s v=" - Ravencroft - MN - U"/>
    <s v="MN"/>
    <x v="2"/>
    <x v="33"/>
    <m/>
    <m/>
    <m/>
    <m/>
    <m/>
    <s v="Ravencroft"/>
    <m/>
    <m/>
    <m/>
    <s v="Location"/>
    <s v="Ravencroft"/>
    <m/>
    <s v="U"/>
    <n v="4"/>
    <n v="10"/>
    <n v="40"/>
    <m/>
    <m/>
    <m/>
    <m/>
    <m/>
    <m/>
    <m/>
    <m/>
    <n v="907"/>
    <n v="907"/>
  </r>
  <r>
    <n v="908"/>
    <m/>
    <s v=" - Sanctum Sanctorium - MN - R"/>
    <s v=" - Sanctum Sanctorium - MN - R"/>
    <s v="MN"/>
    <x v="2"/>
    <x v="34"/>
    <m/>
    <m/>
    <m/>
    <m/>
    <m/>
    <s v="Sanctum Sanctorium"/>
    <m/>
    <m/>
    <m/>
    <s v="Location"/>
    <s v="Sanctum Sanctorium"/>
    <m/>
    <s v="R"/>
    <n v="4"/>
    <n v="15"/>
    <n v="60"/>
    <m/>
    <m/>
    <m/>
    <m/>
    <m/>
    <m/>
    <m/>
    <m/>
    <n v="908"/>
    <n v="908"/>
  </r>
  <r>
    <n v="909"/>
    <m/>
    <s v=" - Savage Land, The - MN - R"/>
    <s v=" - Savage Land, The - MN - R"/>
    <s v="MN"/>
    <x v="2"/>
    <x v="35"/>
    <m/>
    <m/>
    <m/>
    <m/>
    <m/>
    <s v="Savage Land, The"/>
    <m/>
    <m/>
    <m/>
    <s v="Location"/>
    <s v="Savage Land, The"/>
    <m/>
    <s v="R"/>
    <n v="4"/>
    <n v="15"/>
    <n v="60"/>
    <m/>
    <m/>
    <m/>
    <m/>
    <m/>
    <m/>
    <m/>
    <m/>
    <n v="909"/>
    <n v="909"/>
  </r>
  <r>
    <n v="910"/>
    <m/>
    <s v=" - Sewer, The - CL - C"/>
    <s v=" - Sewer, The - CL - C"/>
    <s v="CL"/>
    <x v="2"/>
    <x v="36"/>
    <m/>
    <m/>
    <m/>
    <m/>
    <m/>
    <s v="Sewer, The"/>
    <m/>
    <m/>
    <m/>
    <s v="Location"/>
    <s v="Sewer, The"/>
    <m/>
    <s v="C"/>
    <n v="13"/>
    <n v="5"/>
    <n v="65"/>
    <m/>
    <m/>
    <m/>
    <m/>
    <m/>
    <m/>
    <m/>
    <m/>
    <n v="910"/>
    <n v="910"/>
  </r>
  <r>
    <n v="911"/>
    <m/>
    <s v=" - Ship - MN - U"/>
    <s v=" - Ship - MN - U"/>
    <s v="MN"/>
    <x v="2"/>
    <x v="37"/>
    <m/>
    <m/>
    <m/>
    <m/>
    <m/>
    <s v="Ship"/>
    <m/>
    <m/>
    <m/>
    <s v="Location"/>
    <s v="Ship"/>
    <m/>
    <s v="U"/>
    <n v="4"/>
    <n v="10"/>
    <n v="40"/>
    <m/>
    <m/>
    <m/>
    <m/>
    <m/>
    <m/>
    <m/>
    <m/>
    <n v="911"/>
    <n v="911"/>
  </r>
  <r>
    <n v="912"/>
    <m/>
    <s v=" - Spawn's Alley - IM - U"/>
    <s v=" - Spawn's Alley - IM - U"/>
    <s v="IM"/>
    <x v="2"/>
    <x v="38"/>
    <m/>
    <m/>
    <m/>
    <m/>
    <m/>
    <s v="Spawn's Alley"/>
    <m/>
    <m/>
    <m/>
    <s v="Location"/>
    <s v="Spawn's Alley"/>
    <m/>
    <s v="U"/>
    <n v="16"/>
    <n v="10"/>
    <n v="160"/>
    <m/>
    <m/>
    <m/>
    <m/>
    <m/>
    <m/>
    <m/>
    <m/>
    <n v="912"/>
    <n v="912"/>
  </r>
  <r>
    <n v="913"/>
    <m/>
    <s v=" - Stark Enterprises - MN - U"/>
    <s v=" - Stark Enterprises - MN - U"/>
    <s v="MN"/>
    <x v="2"/>
    <x v="39"/>
    <m/>
    <m/>
    <m/>
    <m/>
    <m/>
    <s v="Stark Enterprises"/>
    <m/>
    <m/>
    <m/>
    <s v="Location"/>
    <s v="Stark Enterprises"/>
    <m/>
    <s v="U"/>
    <n v="4"/>
    <n v="10"/>
    <n v="40"/>
    <m/>
    <m/>
    <m/>
    <m/>
    <m/>
    <m/>
    <m/>
    <m/>
    <n v="913"/>
    <n v="913"/>
  </r>
  <r>
    <n v="914"/>
    <m/>
    <s v=" - Team Overpower - MP - X"/>
    <s v=" - Team Overpower - MP - X"/>
    <s v="MP"/>
    <x v="2"/>
    <x v="40"/>
    <m/>
    <m/>
    <m/>
    <m/>
    <m/>
    <s v="Team Overpower"/>
    <m/>
    <m/>
    <m/>
    <s v="Location"/>
    <s v="Team Overpower"/>
    <m/>
    <s v="X"/>
    <n v="9"/>
    <n v="25"/>
    <n v="225"/>
    <m/>
    <m/>
    <m/>
    <m/>
    <m/>
    <m/>
    <m/>
    <m/>
    <n v="914"/>
    <n v="914"/>
  </r>
  <r>
    <n v="915"/>
    <m/>
    <s v=" - Vault, The - MN - U"/>
    <s v=" - Vault, The - MN - U"/>
    <s v="MN"/>
    <x v="2"/>
    <x v="41"/>
    <m/>
    <m/>
    <m/>
    <m/>
    <m/>
    <s v="Vault, The"/>
    <m/>
    <m/>
    <m/>
    <s v="Location"/>
    <s v="Vault, The"/>
    <m/>
    <s v="U"/>
    <n v="4"/>
    <n v="10"/>
    <n v="40"/>
    <m/>
    <m/>
    <m/>
    <m/>
    <m/>
    <m/>
    <m/>
    <m/>
    <n v="915"/>
    <n v="915"/>
  </r>
  <r>
    <n v="916"/>
    <m/>
    <s v=" - Wakanda - CL - R"/>
    <s v=" - Wakanda - CL - R"/>
    <s v="CL"/>
    <x v="2"/>
    <x v="42"/>
    <m/>
    <m/>
    <m/>
    <m/>
    <m/>
    <s v="Wakanda"/>
    <m/>
    <m/>
    <m/>
    <s v="Location"/>
    <s v="Wakanda"/>
    <m/>
    <s v="R"/>
    <n v="13"/>
    <n v="15"/>
    <n v="195"/>
    <m/>
    <m/>
    <m/>
    <m/>
    <m/>
    <m/>
    <m/>
    <m/>
    <n v="916"/>
    <n v="916"/>
  </r>
  <r>
    <n v="917"/>
    <m/>
    <s v=" - Wundagore Mountain - MN - U"/>
    <s v=" - Wundagore Mountain - MN - U"/>
    <s v="MN"/>
    <x v="2"/>
    <x v="43"/>
    <m/>
    <m/>
    <m/>
    <m/>
    <m/>
    <s v="Wundagore Mountain"/>
    <m/>
    <m/>
    <m/>
    <s v="Location"/>
    <s v="Wundagore Mountain"/>
    <m/>
    <s v="U"/>
    <n v="4"/>
    <n v="10"/>
    <n v="40"/>
    <m/>
    <m/>
    <m/>
    <m/>
    <m/>
    <m/>
    <m/>
    <m/>
    <n v="917"/>
    <n v="917"/>
  </r>
  <r>
    <n v="918"/>
    <m/>
    <s v=" - X-Mansion - MN - U"/>
    <s v=" - X-Mansion - MN - U"/>
    <s v="MN"/>
    <x v="2"/>
    <x v="44"/>
    <m/>
    <m/>
    <m/>
    <m/>
    <m/>
    <s v="X-Mansion"/>
    <m/>
    <m/>
    <m/>
    <s v="Location"/>
    <s v="X-Mansion"/>
    <m/>
    <s v="U"/>
    <n v="4"/>
    <n v="10"/>
    <n v="40"/>
    <m/>
    <m/>
    <m/>
    <m/>
    <m/>
    <m/>
    <m/>
    <m/>
    <n v="918"/>
    <n v="918"/>
  </r>
  <r>
    <n v="919"/>
    <m/>
    <s v=" - X-World - XM - U"/>
    <s v=" - X-World - XM - U"/>
    <s v="XM"/>
    <x v="2"/>
    <x v="45"/>
    <m/>
    <m/>
    <m/>
    <m/>
    <m/>
    <s v="X-World"/>
    <m/>
    <m/>
    <m/>
    <s v="Location"/>
    <s v="X-World"/>
    <m/>
    <s v="U"/>
    <n v="5"/>
    <n v="10"/>
    <n v="50"/>
    <m/>
    <m/>
    <m/>
    <m/>
    <m/>
    <m/>
    <m/>
    <m/>
    <n v="919"/>
    <n v="919"/>
  </r>
  <r>
    <n v="920"/>
    <m/>
    <s v=" - Historical twist (OPD) - XM - R"/>
    <s v=" - Historical twist (OPD) - XM - R"/>
    <s v="XM"/>
    <x v="3"/>
    <x v="1"/>
    <m/>
    <m/>
    <m/>
    <m/>
    <m/>
    <s v="Historical twist (OPD)"/>
    <m/>
    <m/>
    <m/>
    <s v="Location: Aspect"/>
    <s v="Age of Apocalypse: Historical twist (OPD)"/>
    <m/>
    <s v="R"/>
    <n v="5"/>
    <n v="15"/>
    <n v="75"/>
    <m/>
    <m/>
    <m/>
    <m/>
    <m/>
    <m/>
    <m/>
    <m/>
    <n v="920"/>
    <n v="920"/>
  </r>
  <r>
    <n v="921"/>
    <m/>
    <s v=" - A-Next (OPD) - XM - R"/>
    <s v=" - A-Next (OPD) - XM - R"/>
    <s v="XM"/>
    <x v="3"/>
    <x v="46"/>
    <m/>
    <m/>
    <m/>
    <m/>
    <m/>
    <s v="A-Next (OPD)"/>
    <m/>
    <m/>
    <m/>
    <s v="Location: Aspect"/>
    <s v="Any Homebase: A-Next (OPD)"/>
    <m/>
    <s v="R"/>
    <n v="5"/>
    <n v="15"/>
    <n v="75"/>
    <m/>
    <m/>
    <m/>
    <m/>
    <m/>
    <m/>
    <m/>
    <m/>
    <n v="921"/>
    <n v="921"/>
  </r>
  <r>
    <n v="922"/>
    <m/>
    <s v=" - Orbital Hideout (OPD) - XM - U"/>
    <s v=" - Orbital Hideout (OPD) - XM - U"/>
    <s v="XM"/>
    <x v="3"/>
    <x v="2"/>
    <m/>
    <m/>
    <m/>
    <m/>
    <m/>
    <s v="Orbital Hideout (OPD)"/>
    <m/>
    <m/>
    <m/>
    <s v="Location: Aspect"/>
    <s v="Asteroid 'M': Orbital Hideout (OPD)"/>
    <m/>
    <s v="U"/>
    <n v="5"/>
    <n v="10"/>
    <n v="50"/>
    <m/>
    <m/>
    <m/>
    <m/>
    <m/>
    <m/>
    <m/>
    <m/>
    <n v="922"/>
    <n v="922"/>
  </r>
  <r>
    <n v="923"/>
    <m/>
    <s v=" - Mutant Refuge (OPD) - XM - VR"/>
    <s v=" - Mutant Refuge (OPD) - XM - VR"/>
    <s v="XM"/>
    <x v="3"/>
    <x v="3"/>
    <m/>
    <m/>
    <m/>
    <m/>
    <m/>
    <s v="Mutant Refuge (OPD)"/>
    <m/>
    <m/>
    <m/>
    <s v="Location: Aspect"/>
    <s v="Avalon: Mutant Refuge (OPD)"/>
    <m/>
    <s v="VR"/>
    <n v="5"/>
    <n v="20"/>
    <n v="100"/>
    <m/>
    <m/>
    <m/>
    <m/>
    <m/>
    <m/>
    <m/>
    <m/>
    <n v="923"/>
    <n v="923"/>
  </r>
  <r>
    <n v="924"/>
    <m/>
    <s v=" - The Benassi Rocket (OPD) - XM - R"/>
    <s v=" - The Benassi Rocket (OPD) - XM - R"/>
    <s v="XM"/>
    <x v="3"/>
    <x v="7"/>
    <m/>
    <m/>
    <m/>
    <m/>
    <m/>
    <s v="The Benassi Rocket (OPD)"/>
    <m/>
    <m/>
    <m/>
    <s v="Location: Aspect"/>
    <s v="Cape Citadel: The Benassi Rocket (OPD)"/>
    <m/>
    <s v="R"/>
    <n v="5"/>
    <n v="15"/>
    <n v="75"/>
    <m/>
    <m/>
    <m/>
    <m/>
    <m/>
    <m/>
    <m/>
    <m/>
    <n v="924"/>
    <n v="924"/>
  </r>
  <r>
    <n v="925"/>
    <m/>
    <s v=" - Holographic Attackers (OPD) - XM - R"/>
    <s v=" - Holographic Attackers (OPD) - XM - R"/>
    <s v="XM"/>
    <x v="3"/>
    <x v="47"/>
    <m/>
    <m/>
    <m/>
    <m/>
    <m/>
    <s v="Holographic Attackers (OPD)"/>
    <m/>
    <m/>
    <m/>
    <s v="Location: Aspect"/>
    <s v="Danger Room: Holographic Attackers (OPD)"/>
    <m/>
    <s v="R"/>
    <n v="5"/>
    <n v="15"/>
    <n v="75"/>
    <m/>
    <m/>
    <m/>
    <m/>
    <m/>
    <m/>
    <m/>
    <m/>
    <n v="925"/>
    <n v="925"/>
  </r>
  <r>
    <n v="926"/>
    <m/>
    <s v=" - Secret Directive (OPD) - XM - U"/>
    <s v=" - Secret Directive (OPD) - XM - U"/>
    <s v="XM"/>
    <x v="3"/>
    <x v="12"/>
    <m/>
    <m/>
    <m/>
    <m/>
    <m/>
    <s v="Secret Directive (OPD)"/>
    <m/>
    <m/>
    <m/>
    <s v="Location: Aspect"/>
    <s v="Department H: Secret Directive (OPD)"/>
    <m/>
    <s v="U"/>
    <n v="5"/>
    <n v="10"/>
    <n v="50"/>
    <m/>
    <m/>
    <m/>
    <m/>
    <m/>
    <m/>
    <m/>
    <m/>
    <n v="926"/>
    <n v="926"/>
  </r>
  <r>
    <n v="927"/>
    <m/>
    <s v=" - Quarantine - XM - C"/>
    <s v=" - Quarantine - XM - C"/>
    <s v="XM"/>
    <x v="3"/>
    <x v="13"/>
    <m/>
    <m/>
    <m/>
    <m/>
    <m/>
    <s v="Quarantine"/>
    <m/>
    <m/>
    <m/>
    <s v="Location: Aspect"/>
    <s v="Fall's Edge Compound:Quarantine"/>
    <m/>
    <s v="C"/>
    <n v="5"/>
    <n v="5"/>
    <n v="25"/>
    <m/>
    <m/>
    <m/>
    <m/>
    <m/>
    <m/>
    <m/>
    <m/>
    <n v="927"/>
    <n v="927"/>
  </r>
  <r>
    <n v="928"/>
    <m/>
    <s v=" - The Living Land - XM - C"/>
    <s v=" - The Living Land - XM - C"/>
    <s v="XM"/>
    <x v="3"/>
    <x v="18"/>
    <m/>
    <m/>
    <m/>
    <m/>
    <m/>
    <s v="The Living Land"/>
    <m/>
    <m/>
    <m/>
    <s v="Location: Aspect"/>
    <s v="Krakoa: The Living Land"/>
    <m/>
    <s v="C"/>
    <n v="5"/>
    <n v="5"/>
    <n v="25"/>
    <m/>
    <m/>
    <m/>
    <m/>
    <m/>
    <m/>
    <m/>
    <m/>
    <n v="928"/>
    <n v="928"/>
  </r>
  <r>
    <n v="929"/>
    <m/>
    <s v=" - Warp Chamber (OPD) - XM - R"/>
    <s v=" - Warp Chamber (OPD) - XM - R"/>
    <s v="XM"/>
    <x v="3"/>
    <x v="19"/>
    <m/>
    <m/>
    <m/>
    <m/>
    <m/>
    <s v="Warp Chamber (OPD)"/>
    <m/>
    <m/>
    <m/>
    <s v="Location: Aspect"/>
    <s v="Landau, Luckman, &amp; Lake: Warp Chamber (OPD)"/>
    <m/>
    <s v="R"/>
    <n v="5"/>
    <n v="15"/>
    <n v="75"/>
    <m/>
    <m/>
    <m/>
    <m/>
    <m/>
    <m/>
    <m/>
    <m/>
    <n v="929"/>
    <n v="929"/>
  </r>
  <r>
    <n v="930"/>
    <m/>
    <s v=" - Underworld Center - XM - C"/>
    <s v=" - Underworld Center - XM - C"/>
    <s v="XM"/>
    <x v="3"/>
    <x v="21"/>
    <m/>
    <m/>
    <m/>
    <m/>
    <m/>
    <s v="Underworld Center"/>
    <m/>
    <m/>
    <m/>
    <s v="Location: Aspect"/>
    <s v="Madripoor: Underworld Center"/>
    <m/>
    <s v="C"/>
    <n v="5"/>
    <n v="5"/>
    <n v="25"/>
    <m/>
    <m/>
    <m/>
    <m/>
    <m/>
    <m/>
    <m/>
    <m/>
    <n v="930"/>
    <n v="930"/>
  </r>
  <r>
    <n v="931"/>
    <m/>
    <s v=" - Excelsior - XM - C"/>
    <s v=" - Excelsior - XM - C"/>
    <s v="XM"/>
    <x v="3"/>
    <x v="48"/>
    <m/>
    <m/>
    <m/>
    <m/>
    <m/>
    <s v="Excelsior"/>
    <m/>
    <m/>
    <m/>
    <s v="Location: Aspect"/>
    <s v="Marvel Manhattan: Excelsior"/>
    <m/>
    <s v="C"/>
    <n v="5"/>
    <n v="5"/>
    <n v="25"/>
    <m/>
    <m/>
    <m/>
    <m/>
    <m/>
    <m/>
    <m/>
    <m/>
    <n v="931"/>
    <n v="931"/>
  </r>
  <r>
    <n v="932"/>
    <m/>
    <s v=" - Excelsior - XM - C"/>
    <s v=" - Excelsior - XM - C"/>
    <s v="XM"/>
    <x v="3"/>
    <x v="23"/>
    <m/>
    <m/>
    <m/>
    <m/>
    <m/>
    <s v="Excelsior"/>
    <m/>
    <m/>
    <m/>
    <s v="Location: Aspect"/>
    <s v="Marvel Universe: Excelsior"/>
    <m/>
    <s v="C"/>
    <n v="5"/>
    <n v="5"/>
    <n v="25"/>
    <m/>
    <m/>
    <m/>
    <m/>
    <m/>
    <m/>
    <m/>
    <m/>
    <n v="932"/>
    <n v="932"/>
  </r>
  <r>
    <n v="933"/>
    <m/>
    <s v=" - TV Dimension (OPD) - XM - U"/>
    <s v=" - TV Dimension (OPD) - XM - U"/>
    <s v="XM"/>
    <x v="3"/>
    <x v="49"/>
    <m/>
    <m/>
    <m/>
    <m/>
    <m/>
    <s v="TV Dimension (OPD)"/>
    <m/>
    <m/>
    <m/>
    <s v="Location: Aspect"/>
    <s v="Mojo World: TV Dimension (OPD)"/>
    <m/>
    <s v="U"/>
    <n v="5"/>
    <n v="10"/>
    <n v="50"/>
    <m/>
    <m/>
    <m/>
    <m/>
    <m/>
    <m/>
    <m/>
    <m/>
    <n v="933"/>
    <n v="933"/>
  </r>
  <r>
    <n v="934"/>
    <m/>
    <s v=" - Hidden World (OPD) - XM - U"/>
    <s v=" - Hidden World (OPD) - XM - U"/>
    <s v="XM"/>
    <x v="3"/>
    <x v="25"/>
    <m/>
    <m/>
    <m/>
    <m/>
    <m/>
    <s v="Hidden World (OPD)"/>
    <m/>
    <m/>
    <m/>
    <s v="Location: Aspect"/>
    <s v="Morlock Tunnels: Hidden World (OPD)"/>
    <m/>
    <s v="U"/>
    <n v="5"/>
    <n v="10"/>
    <n v="50"/>
    <m/>
    <m/>
    <m/>
    <m/>
    <m/>
    <m/>
    <m/>
    <m/>
    <n v="934"/>
    <n v="934"/>
  </r>
  <r>
    <n v="935"/>
    <m/>
    <s v=" - Genetic Research (OPD) - XM - U"/>
    <s v=" - Genetic Research (OPD) - XM - U"/>
    <s v="XM"/>
    <x v="3"/>
    <x v="26"/>
    <m/>
    <m/>
    <m/>
    <m/>
    <m/>
    <s v="Genetic Research (OPD)"/>
    <m/>
    <m/>
    <m/>
    <s v="Location: Aspect"/>
    <s v="Muir Island: Genetic Research (OPD)"/>
    <m/>
    <s v="U"/>
    <n v="5"/>
    <n v="10"/>
    <n v="50"/>
    <m/>
    <m/>
    <m/>
    <m/>
    <m/>
    <m/>
    <m/>
    <m/>
    <n v="935"/>
    <n v="935"/>
  </r>
  <r>
    <n v="936"/>
    <m/>
    <s v=" - Electromagnetic Pulse - XM - C"/>
    <s v=" - Electromagnetic Pulse - XM - C"/>
    <s v="XM"/>
    <x v="3"/>
    <x v="29"/>
    <m/>
    <m/>
    <m/>
    <m/>
    <m/>
    <s v="Electromagnetic Pulse"/>
    <m/>
    <m/>
    <m/>
    <s v="Location: Aspect"/>
    <s v="Onslaught's Citadel: Electromagnetic Pulse"/>
    <m/>
    <s v="C"/>
    <n v="5"/>
    <n v="5"/>
    <n v="25"/>
    <m/>
    <m/>
    <m/>
    <m/>
    <m/>
    <m/>
    <m/>
    <m/>
    <n v="936"/>
    <n v="936"/>
  </r>
  <r>
    <n v="937"/>
    <m/>
    <s v=" - Pirate Technology (OPD) - XM - U"/>
    <s v=" - Pirate Technology (OPD) - XM - U"/>
    <s v="XM"/>
    <x v="3"/>
    <x v="50"/>
    <m/>
    <m/>
    <m/>
    <m/>
    <m/>
    <s v="Pirate Technology (OPD)"/>
    <m/>
    <m/>
    <m/>
    <s v="Location: Aspect"/>
    <s v="Outback: Pirate Technology (OPD)"/>
    <m/>
    <s v="U"/>
    <n v="5"/>
    <n v="10"/>
    <n v="50"/>
    <m/>
    <m/>
    <m/>
    <m/>
    <m/>
    <m/>
    <m/>
    <m/>
    <n v="937"/>
    <n v="937"/>
  </r>
  <r>
    <n v="938"/>
    <m/>
    <s v=" - Identity Swap - XM - C"/>
    <s v=" - Identity Swap - XM - C"/>
    <s v="XM"/>
    <x v="3"/>
    <x v="32"/>
    <m/>
    <m/>
    <m/>
    <m/>
    <m/>
    <s v="Identity Swap"/>
    <m/>
    <m/>
    <m/>
    <s v="Location: Aspect"/>
    <s v="Princess Bar: Identity Swap"/>
    <m/>
    <s v="C"/>
    <n v="5"/>
    <n v="5"/>
    <n v="25"/>
    <m/>
    <m/>
    <m/>
    <m/>
    <m/>
    <m/>
    <m/>
    <m/>
    <n v="938"/>
    <n v="938"/>
  </r>
  <r>
    <n v="939"/>
    <m/>
    <s v=" - Celestial Origin (OPD) - XM - U"/>
    <s v=" - Celestial Origin (OPD) - XM - U"/>
    <s v="XM"/>
    <x v="3"/>
    <x v="37"/>
    <m/>
    <m/>
    <m/>
    <m/>
    <m/>
    <s v="Celestial Origin (OPD)"/>
    <m/>
    <m/>
    <m/>
    <s v="Location: Aspect"/>
    <s v="Ship: Celestial Origin (OPD)"/>
    <m/>
    <s v="U"/>
    <n v="5"/>
    <n v="10"/>
    <n v="50"/>
    <m/>
    <m/>
    <m/>
    <m/>
    <m/>
    <m/>
    <m/>
    <m/>
    <n v="939"/>
    <n v="939"/>
  </r>
  <r>
    <n v="940"/>
    <m/>
    <s v=" - The Knights of Wundagore - XM - C"/>
    <s v=" - The Knights of Wundagore - XM - C"/>
    <s v="XM"/>
    <x v="3"/>
    <x v="43"/>
    <m/>
    <m/>
    <m/>
    <m/>
    <m/>
    <s v="The Knights of Wundagore"/>
    <m/>
    <m/>
    <m/>
    <s v="Location: Aspect"/>
    <s v="Wundagore Mountain: The Knights of Wundagore"/>
    <m/>
    <s v="C"/>
    <n v="5"/>
    <n v="5"/>
    <n v="25"/>
    <m/>
    <m/>
    <m/>
    <m/>
    <m/>
    <m/>
    <m/>
    <m/>
    <n v="940"/>
    <n v="940"/>
  </r>
  <r>
    <n v="941"/>
    <m/>
    <s v=" - Mutant Schooling (OPD) - XM - U"/>
    <s v=" - Mutant Schooling (OPD) - XM - U"/>
    <s v="XM"/>
    <x v="3"/>
    <x v="44"/>
    <m/>
    <m/>
    <m/>
    <m/>
    <m/>
    <s v="Mutant Schooling (OPD)"/>
    <m/>
    <m/>
    <m/>
    <s v="Location: Aspect"/>
    <s v="X-Mansion: Mutant Schooling (OPD)"/>
    <m/>
    <s v="U"/>
    <n v="5"/>
    <n v="10"/>
    <n v="50"/>
    <m/>
    <m/>
    <m/>
    <m/>
    <m/>
    <m/>
    <m/>
    <m/>
    <n v="941"/>
    <n v="941"/>
  </r>
  <r>
    <n v="942"/>
    <m/>
    <s v=" - Parallel Dimension (OPD) - XM - U"/>
    <s v=" - Parallel Dimension (OPD) - XM - U"/>
    <s v="XM"/>
    <x v="3"/>
    <x v="45"/>
    <m/>
    <m/>
    <m/>
    <m/>
    <m/>
    <s v="Parallel Dimension (OPD)"/>
    <m/>
    <m/>
    <m/>
    <s v="Location: Aspect"/>
    <s v="X-World: Parallel Dimension (OPD)"/>
    <m/>
    <s v="U"/>
    <n v="5"/>
    <n v="10"/>
    <n v="50"/>
    <m/>
    <m/>
    <m/>
    <m/>
    <m/>
    <m/>
    <m/>
    <m/>
    <n v="942"/>
    <n v="942"/>
  </r>
  <r>
    <n v="943"/>
    <m/>
    <s v="Longshot - 3-Grid Character Card - PS - VR"/>
    <s v="Longshot PS HERO - VR"/>
    <s v="PS"/>
    <x v="0"/>
    <x v="0"/>
    <m/>
    <m/>
    <s v="Longshot"/>
    <s v="Longshot"/>
    <m/>
    <s v="3-Grid Character Card"/>
    <m/>
    <m/>
    <m/>
    <s v="Longshot"/>
    <s v="3-Grid Character Card"/>
    <m/>
    <s v="VR"/>
    <n v="7"/>
    <n v="20"/>
    <n v="140"/>
    <n v="4"/>
    <n v="7"/>
    <n v="3"/>
    <m/>
    <n v="14"/>
    <n v="14"/>
    <n v="4.666666666666667"/>
    <m/>
    <n v="943"/>
    <n v="943"/>
  </r>
  <r>
    <n v="944"/>
    <m/>
    <s v="Longshot - 4-Grid Character Card - IQ - R"/>
    <s v="Longshot IQ HERO - R"/>
    <s v="IQ"/>
    <x v="0"/>
    <x v="0"/>
    <m/>
    <m/>
    <s v="Longshot"/>
    <s v="Longshot"/>
    <m/>
    <s v="4-Grid Character Card"/>
    <m/>
    <m/>
    <m/>
    <s v="Longshot"/>
    <s v="4-Grid Character Card"/>
    <m/>
    <s v="R"/>
    <n v="12"/>
    <n v="15"/>
    <n v="180"/>
    <n v="3"/>
    <n v="7"/>
    <n v="4"/>
    <n v="3"/>
    <n v="17"/>
    <n v="17"/>
    <n v="4.25"/>
    <s v="Opp team -2 to Venture Total"/>
    <n v="944"/>
    <n v="944"/>
  </r>
  <r>
    <n v="945"/>
    <m/>
    <s v="Longshot - Fortunate Accident - IQ - U"/>
    <s v="Longshot - Fortunate Accident - IQ - U"/>
    <s v="IQ"/>
    <x v="1"/>
    <x v="0"/>
    <m/>
    <m/>
    <s v="Longshot"/>
    <s v="Longshot"/>
    <m/>
    <s v="Fortunate Accident"/>
    <m/>
    <m/>
    <m/>
    <s v="Longshot"/>
    <s v="Fortunate Accident"/>
    <m/>
    <s v="U"/>
    <n v="12"/>
    <n v="10"/>
    <n v="120"/>
    <m/>
    <m/>
    <m/>
    <m/>
    <m/>
    <m/>
    <m/>
    <m/>
    <n v="945"/>
    <n v="945"/>
  </r>
  <r>
    <n v="946"/>
    <m/>
    <s v="Longshot - Four-Fingered Fury - PS - VR"/>
    <s v="Longshot - Four-Fingered Fury - PS - VR"/>
    <s v="PS"/>
    <x v="1"/>
    <x v="0"/>
    <m/>
    <m/>
    <s v="Longshot"/>
    <s v="Longshot"/>
    <m/>
    <s v="Four-Fingered Fury"/>
    <m/>
    <m/>
    <m/>
    <s v="Longshot"/>
    <s v="Four-Fingered Fury"/>
    <m/>
    <s v="VR"/>
    <n v="7"/>
    <n v="20"/>
    <n v="140"/>
    <m/>
    <m/>
    <m/>
    <m/>
    <m/>
    <m/>
    <m/>
    <m/>
    <n v="946"/>
    <n v="946"/>
  </r>
  <r>
    <n v="947"/>
    <m/>
    <s v="Longshot - Freedom Fighter - PS - U"/>
    <s v="Longshot - Freedom Fighter - PS - U"/>
    <s v="PS"/>
    <x v="1"/>
    <x v="0"/>
    <m/>
    <m/>
    <s v="Longshot"/>
    <s v="Longshot"/>
    <m/>
    <s v="Freedom Fighter"/>
    <m/>
    <m/>
    <m/>
    <s v="Longshot"/>
    <s v="Freedom Fighter"/>
    <m/>
    <s v="U"/>
    <n v="7"/>
    <n v="10"/>
    <n v="70"/>
    <m/>
    <m/>
    <m/>
    <m/>
    <m/>
    <m/>
    <m/>
    <m/>
    <n v="947"/>
    <n v="947"/>
  </r>
  <r>
    <n v="948"/>
    <m/>
    <s v="Longshot - Hollow Bones - PS - VR"/>
    <s v="Longshot - Hollow Bones - PS - VR"/>
    <s v="PS"/>
    <x v="1"/>
    <x v="0"/>
    <m/>
    <m/>
    <s v="Longshot"/>
    <s v="Longshot"/>
    <m/>
    <s v="Hollow Bones"/>
    <m/>
    <m/>
    <m/>
    <s v="Longshot"/>
    <s v="Hollow Bones"/>
    <m/>
    <s v="VR"/>
    <n v="7"/>
    <n v="20"/>
    <n v="140"/>
    <m/>
    <m/>
    <m/>
    <m/>
    <m/>
    <m/>
    <m/>
    <m/>
    <n v="948"/>
    <n v="948"/>
  </r>
  <r>
    <n v="949"/>
    <m/>
    <s v="Longshot - Lucky Bounce - PS - OPD - VR"/>
    <s v="Longshot - Lucky Bounce - PS - OPD - VR"/>
    <s v="PS"/>
    <x v="1"/>
    <x v="0"/>
    <m/>
    <m/>
    <s v="Longshot"/>
    <s v="Longshot"/>
    <m/>
    <s v="Lucky Bounce"/>
    <m/>
    <s v="OPD"/>
    <m/>
    <s v="Longshot"/>
    <s v="Lucky Bounce (OPD)"/>
    <m/>
    <s v="VR"/>
    <n v="7"/>
    <n v="20"/>
    <n v="140"/>
    <m/>
    <m/>
    <m/>
    <m/>
    <m/>
    <m/>
    <m/>
    <m/>
    <n v="949"/>
    <n v="949"/>
  </r>
  <r>
    <n v="950"/>
    <m/>
    <s v="Longshot - One in a Million - PS - OPD - VR"/>
    <s v="Longshot - One in a Million - PS - OPD - VR"/>
    <s v="PS"/>
    <x v="1"/>
    <x v="0"/>
    <m/>
    <m/>
    <s v="Longshot"/>
    <s v="Longshot"/>
    <m/>
    <s v="One in a Million"/>
    <m/>
    <s v="OPD"/>
    <m/>
    <s v="Longshot"/>
    <s v="One in a Million (OPD)"/>
    <m/>
    <s v="VR"/>
    <n v="7"/>
    <n v="20"/>
    <n v="140"/>
    <m/>
    <m/>
    <m/>
    <m/>
    <m/>
    <m/>
    <m/>
    <m/>
    <n v="950"/>
    <n v="950"/>
  </r>
  <r>
    <n v="951"/>
    <m/>
    <s v="Longshot - Purity of Thought - IQ -  - VR"/>
    <s v="Longshot - Purity of Thought - IQ - OPD - VR"/>
    <s v="IQ"/>
    <x v="1"/>
    <x v="0"/>
    <m/>
    <m/>
    <s v="Longshot"/>
    <s v="Longshot"/>
    <m/>
    <s v="Purity of Thought"/>
    <m/>
    <s v="OPD"/>
    <m/>
    <s v="Longshot"/>
    <s v="Purity of Thought (OPD)"/>
    <m/>
    <s v="VR"/>
    <n v="12"/>
    <n v="20"/>
    <n v="240"/>
    <m/>
    <m/>
    <m/>
    <m/>
    <m/>
    <m/>
    <m/>
    <m/>
    <n v="951"/>
    <n v="951"/>
  </r>
  <r>
    <n v="952"/>
    <m/>
    <s v="Longshot - Roll With the Punches - PS - R"/>
    <s v="Longshot - Roll With the Punches - PS - R"/>
    <s v="PS"/>
    <x v="1"/>
    <x v="0"/>
    <m/>
    <m/>
    <s v="Longshot"/>
    <s v="Longshot"/>
    <m/>
    <s v="Roll With the Punches"/>
    <m/>
    <m/>
    <m/>
    <s v="Longshot"/>
    <s v="Roll With the Punches"/>
    <m/>
    <s v="R"/>
    <n v="7"/>
    <n v="15"/>
    <n v="105"/>
    <m/>
    <m/>
    <m/>
    <m/>
    <m/>
    <m/>
    <m/>
    <m/>
    <n v="952"/>
    <n v="952"/>
  </r>
  <r>
    <n v="953"/>
    <m/>
    <s v="Maggot - 4-Grid Character Card - CL - R"/>
    <s v="Maggot CL HERO - R"/>
    <s v="CL"/>
    <x v="0"/>
    <x v="0"/>
    <m/>
    <m/>
    <s v="Maggot"/>
    <s v="Maggot"/>
    <m/>
    <s v="4-Grid Character Card"/>
    <m/>
    <m/>
    <m/>
    <s v="Maggot"/>
    <s v="4-Grid Character Card"/>
    <m/>
    <s v="R"/>
    <n v="13"/>
    <n v="15"/>
    <n v="195"/>
    <n v="4"/>
    <n v="6"/>
    <n v="4"/>
    <n v="4"/>
    <n v="18"/>
    <n v="18"/>
    <n v="4.5"/>
    <s v="Play &quot;Slugfest&quot; from Reserve"/>
    <n v="953"/>
    <n v="953"/>
  </r>
  <r>
    <n v="954"/>
    <m/>
    <s v="Maggot - Awesome Aussie - CL - C"/>
    <s v="Maggot - Awesome Aussie - CL - C"/>
    <s v="CL"/>
    <x v="1"/>
    <x v="0"/>
    <m/>
    <m/>
    <s v="Maggot"/>
    <s v="Maggot"/>
    <m/>
    <s v="Awesome Aussie"/>
    <m/>
    <m/>
    <m/>
    <s v="Maggot"/>
    <s v="Awesome Aussie"/>
    <m/>
    <s v="C"/>
    <n v="13"/>
    <n v="5"/>
    <n v="65"/>
    <m/>
    <m/>
    <m/>
    <m/>
    <m/>
    <m/>
    <m/>
    <m/>
    <n v="954"/>
    <n v="954"/>
  </r>
  <r>
    <n v="955"/>
    <m/>
    <s v="Maggot - Intestinal Fortitude - XM - OPD - R"/>
    <s v="Maggot - Intestinal Fortitude - XM - OPD - R"/>
    <s v="XM"/>
    <x v="1"/>
    <x v="0"/>
    <m/>
    <m/>
    <s v="Maggot"/>
    <s v="Maggot"/>
    <m/>
    <s v="Intestinal Fortitude"/>
    <m/>
    <s v="OPD"/>
    <m/>
    <s v="Maggot"/>
    <s v="Intestinal Fortitude (OPD)"/>
    <m/>
    <s v="R"/>
    <n v="5"/>
    <n v="15"/>
    <n v="75"/>
    <m/>
    <m/>
    <m/>
    <m/>
    <m/>
    <m/>
    <m/>
    <m/>
    <n v="955"/>
    <n v="955"/>
  </r>
  <r>
    <n v="956"/>
    <m/>
    <s v="Maggot - Slugfest - CL -  - R"/>
    <s v="Maggot - Slugfest - CL - OPD - R"/>
    <s v="CL"/>
    <x v="1"/>
    <x v="0"/>
    <m/>
    <m/>
    <s v="Maggot"/>
    <s v="Maggot"/>
    <m/>
    <s v="Slugfest"/>
    <m/>
    <s v="OPD"/>
    <m/>
    <s v="Maggot"/>
    <s v="Slugfest (OPD)"/>
    <m/>
    <s v="R"/>
    <n v="13"/>
    <n v="15"/>
    <n v="195"/>
    <m/>
    <m/>
    <m/>
    <m/>
    <m/>
    <m/>
    <m/>
    <m/>
    <n v="956"/>
    <n v="956"/>
  </r>
  <r>
    <n v="957"/>
    <m/>
    <s v="Maggot - Tunnel Worms - CL - U"/>
    <s v="Maggot - Tunnel Worms - CL - U"/>
    <s v="CL"/>
    <x v="1"/>
    <x v="0"/>
    <m/>
    <m/>
    <s v="Maggot"/>
    <s v="Maggot"/>
    <m/>
    <s v="Tunnel Worms"/>
    <m/>
    <m/>
    <m/>
    <s v="Maggot"/>
    <s v="Tunnel Worms"/>
    <m/>
    <s v="U"/>
    <n v="13"/>
    <n v="10"/>
    <n v="130"/>
    <m/>
    <m/>
    <m/>
    <m/>
    <m/>
    <m/>
    <m/>
    <m/>
    <n v="957"/>
    <n v="957"/>
  </r>
  <r>
    <n v="958"/>
    <m/>
    <s v="Magneto - 3-Grid Character Card - OP - R"/>
    <s v="Magneto OP HERO - R"/>
    <s v="OP"/>
    <x v="0"/>
    <x v="0"/>
    <m/>
    <m/>
    <s v="Magneto"/>
    <s v="Magneto"/>
    <m/>
    <s v="3-Grid Character Card"/>
    <m/>
    <m/>
    <m/>
    <s v="Magneto"/>
    <s v="3-Grid Character Card"/>
    <m/>
    <s v="R"/>
    <n v="2"/>
    <n v="15"/>
    <n v="30"/>
    <n v="8"/>
    <n v="1"/>
    <n v="2"/>
    <m/>
    <n v="11"/>
    <n v="11"/>
    <n v="3.6666666666666665"/>
    <m/>
    <n v="958"/>
    <n v="958"/>
  </r>
  <r>
    <n v="959"/>
    <m/>
    <s v="Magneto - 4-Grid Character Card - IQ - R"/>
    <s v="Magneto IQ HERO - R"/>
    <s v="IQ"/>
    <x v="0"/>
    <x v="0"/>
    <m/>
    <m/>
    <s v="Magneto"/>
    <s v="Magneto"/>
    <m/>
    <s v="4-Grid Character Card"/>
    <m/>
    <m/>
    <m/>
    <s v="Magneto"/>
    <s v="4-Grid Character Card"/>
    <m/>
    <s v="R"/>
    <n v="12"/>
    <n v="15"/>
    <n v="180"/>
    <n v="8"/>
    <n v="5"/>
    <n v="3"/>
    <n v="6"/>
    <n v="22"/>
    <n v="22"/>
    <n v="5.5"/>
    <m/>
    <n v="959"/>
    <n v="959"/>
  </r>
  <r>
    <n v="960"/>
    <m/>
    <s v="Magneto - Evil Genius - OP - U"/>
    <s v="Magneto - Evil Genius - OP - U"/>
    <s v="OP"/>
    <x v="1"/>
    <x v="0"/>
    <m/>
    <m/>
    <s v="Magneto"/>
    <s v="Magneto"/>
    <m/>
    <s v="Evil Genius"/>
    <m/>
    <m/>
    <m/>
    <s v="Magneto"/>
    <s v="Evil Genius"/>
    <m/>
    <s v="U"/>
    <n v="2"/>
    <n v="10"/>
    <n v="20"/>
    <m/>
    <m/>
    <m/>
    <m/>
    <m/>
    <m/>
    <m/>
    <m/>
    <n v="960"/>
    <n v="960"/>
  </r>
  <r>
    <n v="961"/>
    <m/>
    <s v="Magneto - Gravity Alteration - OP - U"/>
    <s v="Magneto - Gravity Alteration - OP - U"/>
    <s v="OP"/>
    <x v="1"/>
    <x v="0"/>
    <m/>
    <m/>
    <s v="Magneto"/>
    <s v="Magneto"/>
    <m/>
    <s v="Gravity Alteration"/>
    <m/>
    <m/>
    <m/>
    <s v="Magneto"/>
    <s v="Gravity Alteration"/>
    <m/>
    <s v="U"/>
    <n v="2"/>
    <n v="10"/>
    <n v="20"/>
    <m/>
    <m/>
    <m/>
    <m/>
    <m/>
    <m/>
    <m/>
    <m/>
    <n v="961"/>
    <n v="961"/>
  </r>
  <r>
    <n v="962"/>
    <m/>
    <s v="Magneto - Magnetic Devastation - IQ - C"/>
    <s v="Magneto - Magnetic Devastation - IQ - C"/>
    <s v="IQ"/>
    <x v="1"/>
    <x v="0"/>
    <m/>
    <m/>
    <s v="Magneto"/>
    <s v="Magneto"/>
    <m/>
    <s v="Magnetic Devastation"/>
    <m/>
    <m/>
    <m/>
    <s v="Magneto"/>
    <s v="Magnetic Devastation"/>
    <m/>
    <s v="C"/>
    <n v="12"/>
    <n v="5"/>
    <n v="60"/>
    <m/>
    <m/>
    <m/>
    <m/>
    <m/>
    <m/>
    <m/>
    <m/>
    <n v="962"/>
    <n v="962"/>
  </r>
  <r>
    <n v="963"/>
    <m/>
    <s v="Magneto - Magnetic Shield - OP - U"/>
    <s v="Magneto - Magnetic Shield - OP - U"/>
    <s v="OP"/>
    <x v="1"/>
    <x v="0"/>
    <m/>
    <m/>
    <s v="Magneto"/>
    <s v="Magneto"/>
    <m/>
    <s v="Magnetic Shield"/>
    <m/>
    <m/>
    <m/>
    <s v="Magneto"/>
    <s v="Magnetic Shield"/>
    <m/>
    <s v="U"/>
    <n v="2"/>
    <n v="10"/>
    <n v="20"/>
    <m/>
    <m/>
    <m/>
    <m/>
    <m/>
    <m/>
    <m/>
    <m/>
    <n v="963"/>
    <n v="963"/>
  </r>
  <r>
    <n v="964"/>
    <m/>
    <s v="Magneto - Master of Magnetism - IQ - OPD - VR"/>
    <s v="Magneto - Master of Magnetism - IQ - OPD - VR"/>
    <s v="IQ"/>
    <x v="1"/>
    <x v="0"/>
    <m/>
    <m/>
    <s v="Magneto"/>
    <s v="Magneto"/>
    <m/>
    <s v="Master of Magnetism"/>
    <m/>
    <s v="OPD"/>
    <m/>
    <s v="Magneto"/>
    <s v="Master of Magnetism (OPD)"/>
    <m/>
    <s v="VR"/>
    <n v="12"/>
    <n v="20"/>
    <n v="240"/>
    <m/>
    <m/>
    <m/>
    <m/>
    <m/>
    <m/>
    <m/>
    <m/>
    <n v="964"/>
    <n v="964"/>
  </r>
  <r>
    <n v="965"/>
    <m/>
    <s v="Magneto - Paralyze Opponent - OP -  - R"/>
    <s v="Magneto - Paralyze Opponent - OP - OPD - R"/>
    <s v="OP"/>
    <x v="1"/>
    <x v="0"/>
    <m/>
    <m/>
    <s v="Magneto"/>
    <s v="Magneto"/>
    <m/>
    <s v="Paralyze Opponent"/>
    <m/>
    <s v="OPD"/>
    <m/>
    <s v="Magneto"/>
    <s v="Paralyze Opponent (OPD)"/>
    <m/>
    <s v="R"/>
    <n v="2"/>
    <n v="15"/>
    <n v="30"/>
    <m/>
    <m/>
    <m/>
    <m/>
    <m/>
    <m/>
    <m/>
    <m/>
    <n v="965"/>
    <n v="965"/>
  </r>
  <r>
    <n v="966"/>
    <m/>
    <s v="Magneto - Power Flux - PS - R"/>
    <s v="Magneto - Power Flux - PS - R"/>
    <s v="PS"/>
    <x v="1"/>
    <x v="0"/>
    <m/>
    <m/>
    <s v="Magneto"/>
    <s v="Magneto"/>
    <m/>
    <s v="Power Flux"/>
    <m/>
    <m/>
    <m/>
    <s v="Magneto"/>
    <s v="Power Flux"/>
    <m/>
    <s v="R"/>
    <n v="7"/>
    <n v="15"/>
    <n v="105"/>
    <m/>
    <m/>
    <m/>
    <m/>
    <m/>
    <m/>
    <m/>
    <m/>
    <n v="966"/>
    <n v="966"/>
  </r>
  <r>
    <n v="967"/>
    <m/>
    <s v="Magneto - Repel Object - OP - U"/>
    <s v="Magneto - Repel Object - OP - U"/>
    <s v="OP"/>
    <x v="1"/>
    <x v="0"/>
    <m/>
    <m/>
    <s v="Magneto"/>
    <s v="Magneto"/>
    <m/>
    <s v="Repel Object"/>
    <m/>
    <m/>
    <m/>
    <s v="Magneto"/>
    <s v="Repel Object"/>
    <m/>
    <s v="U"/>
    <n v="2"/>
    <n v="10"/>
    <n v="20"/>
    <m/>
    <m/>
    <m/>
    <m/>
    <m/>
    <m/>
    <m/>
    <m/>
    <n v="967"/>
    <n v="967"/>
  </r>
  <r>
    <n v="968"/>
    <m/>
    <s v="Malebolgia - 4-Grid Character Card - IM - VR"/>
    <s v="Malebolgia IM HERO - VR"/>
    <s v="IM"/>
    <x v="0"/>
    <x v="0"/>
    <m/>
    <m/>
    <s v="Malebolgia"/>
    <s v="Malebolgia"/>
    <m/>
    <s v="4-Grid Character Card"/>
    <m/>
    <m/>
    <m/>
    <s v="Malebolgia"/>
    <s v="4-Grid Character Card"/>
    <m/>
    <s v="VR"/>
    <n v="16"/>
    <n v="20"/>
    <n v="320"/>
    <n v="7"/>
    <n v="4"/>
    <n v="6"/>
    <n v="8"/>
    <n v="23"/>
    <n v="23"/>
    <n v="6.25"/>
    <s v="23 Points, not use I Defense"/>
    <n v="968"/>
    <n v="968"/>
  </r>
  <r>
    <n v="969"/>
    <m/>
    <s v="Malebolgia - Demonic Magick - IM - C"/>
    <s v="Malebolgia - Demonic Magick - IM - C"/>
    <s v="IM"/>
    <x v="1"/>
    <x v="0"/>
    <m/>
    <m/>
    <s v="Malebolgia"/>
    <s v="Malebolgia"/>
    <m/>
    <s v="Demonic Magick"/>
    <m/>
    <m/>
    <m/>
    <s v="Malebolgia"/>
    <s v="Demonic Magick"/>
    <m/>
    <s v="C"/>
    <n v="16"/>
    <n v="5"/>
    <n v="80"/>
    <m/>
    <m/>
    <m/>
    <m/>
    <m/>
    <m/>
    <m/>
    <m/>
    <n v="969"/>
    <n v="969"/>
  </r>
  <r>
    <n v="970"/>
    <m/>
    <s v="Malebolgia - Hellbent - IM - U"/>
    <s v="Malebolgia - Hellbent - IM - U"/>
    <s v="IM"/>
    <x v="1"/>
    <x v="0"/>
    <m/>
    <m/>
    <s v="Malebolgia"/>
    <s v="Malebolgia"/>
    <m/>
    <s v="Hellbent"/>
    <m/>
    <m/>
    <m/>
    <s v="Malebolgia"/>
    <s v="Hellbent"/>
    <m/>
    <s v="U"/>
    <n v="16"/>
    <n v="10"/>
    <n v="160"/>
    <m/>
    <m/>
    <m/>
    <m/>
    <m/>
    <m/>
    <m/>
    <m/>
    <n v="970"/>
    <n v="970"/>
  </r>
  <r>
    <n v="971"/>
    <m/>
    <s v="Malebolgia - Infernal Pact - IM - U"/>
    <s v="Malebolgia - Infernal Pact - IM - U"/>
    <s v="IM"/>
    <x v="1"/>
    <x v="0"/>
    <m/>
    <m/>
    <s v="Malebolgia"/>
    <s v="Malebolgia"/>
    <m/>
    <s v="Infernal Pact"/>
    <m/>
    <m/>
    <m/>
    <s v="Malebolgia"/>
    <s v="Infernal Pact"/>
    <m/>
    <s v="U"/>
    <n v="16"/>
    <n v="10"/>
    <n v="160"/>
    <m/>
    <m/>
    <m/>
    <m/>
    <m/>
    <m/>
    <m/>
    <m/>
    <n v="971"/>
    <n v="971"/>
  </r>
  <r>
    <n v="972"/>
    <m/>
    <s v="Malebolgia - Master of the Darklands - IM -  - R"/>
    <s v="Malebolgia - Master of the Darklands - IM - OPD - R"/>
    <s v="IM"/>
    <x v="1"/>
    <x v="0"/>
    <m/>
    <m/>
    <s v="Malebolgia"/>
    <s v="Malebolgia"/>
    <m/>
    <s v="Master of the Darklands"/>
    <m/>
    <s v="OPD"/>
    <m/>
    <s v="Malebolgia"/>
    <s v="Master of the Darklands (OPD)"/>
    <m/>
    <s v="R"/>
    <n v="16"/>
    <n v="15"/>
    <n v="240"/>
    <m/>
    <m/>
    <m/>
    <m/>
    <m/>
    <m/>
    <m/>
    <m/>
    <n v="972"/>
    <n v="972"/>
  </r>
  <r>
    <n v="973"/>
    <m/>
    <s v="Malebolgia - Reigns of Fire - IM - U"/>
    <s v="Malebolgia - Reigns of Fire - IM - U"/>
    <s v="IM"/>
    <x v="1"/>
    <x v="0"/>
    <m/>
    <m/>
    <s v="Malebolgia"/>
    <s v="Malebolgia"/>
    <m/>
    <s v="Reigns of Fire"/>
    <m/>
    <m/>
    <m/>
    <s v="Malebolgia"/>
    <s v="Reigns of Fire"/>
    <m/>
    <s v="U"/>
    <n v="16"/>
    <n v="10"/>
    <n v="160"/>
    <m/>
    <m/>
    <m/>
    <m/>
    <m/>
    <m/>
    <m/>
    <m/>
    <n v="973"/>
    <n v="973"/>
  </r>
  <r>
    <n v="974"/>
    <m/>
    <s v="Malebolgia - Signed in Blood - IM - R"/>
    <s v="Malebolgia - Signed in Blood - IM - R"/>
    <s v="IM"/>
    <x v="1"/>
    <x v="0"/>
    <m/>
    <m/>
    <s v="Malebolgia"/>
    <s v="Malebolgia"/>
    <m/>
    <s v="Signed in Blood"/>
    <m/>
    <m/>
    <m/>
    <s v="Malebolgia"/>
    <s v="Signed in Blood"/>
    <m/>
    <s v="R"/>
    <n v="16"/>
    <n v="15"/>
    <n v="240"/>
    <m/>
    <m/>
    <m/>
    <m/>
    <m/>
    <m/>
    <m/>
    <m/>
    <n v="974"/>
    <n v="974"/>
  </r>
  <r>
    <n v="975"/>
    <m/>
    <s v="Mandarin - 3-Grid Character Card - PS - VR"/>
    <s v="Mandarin PS HERO - VR"/>
    <s v="PS"/>
    <x v="0"/>
    <x v="0"/>
    <m/>
    <m/>
    <s v="Mandarin"/>
    <s v="Mandarin"/>
    <m/>
    <s v="3-Grid Character Card"/>
    <m/>
    <m/>
    <m/>
    <s v="Mandarin"/>
    <s v="3-Grid Character Card"/>
    <m/>
    <s v="VR"/>
    <n v="7"/>
    <n v="20"/>
    <n v="140"/>
    <n v="6"/>
    <n v="5"/>
    <n v="3"/>
    <m/>
    <n v="14"/>
    <n v="14"/>
    <n v="4.666666666666667"/>
    <m/>
    <n v="975"/>
    <n v="975"/>
  </r>
  <r>
    <n v="976"/>
    <m/>
    <s v="Mandarin - 4-Grid Character Card - IQ - R"/>
    <s v="Mandarin IQ HERO - R"/>
    <s v="IQ"/>
    <x v="0"/>
    <x v="0"/>
    <m/>
    <m/>
    <s v="Mandarin"/>
    <s v="Mandarin"/>
    <m/>
    <s v="4-Grid Character Card"/>
    <m/>
    <m/>
    <m/>
    <s v="Mandarin"/>
    <s v="4-Grid Character Card"/>
    <m/>
    <s v="R"/>
    <n v="12"/>
    <n v="15"/>
    <n v="180"/>
    <n v="7"/>
    <n v="4"/>
    <n v="3"/>
    <n v="5"/>
    <n v="19"/>
    <n v="19"/>
    <n v="4.75"/>
    <s v="F Power cards +2 for defense"/>
    <n v="976"/>
    <n v="976"/>
  </r>
  <r>
    <n v="977"/>
    <m/>
    <s v="Mandarin - Arch Villian - PS - VR"/>
    <s v="Mandarin - Arch Villian - PS - VR"/>
    <s v="PS"/>
    <x v="1"/>
    <x v="0"/>
    <m/>
    <m/>
    <s v="Mandarin"/>
    <s v="Mandarin"/>
    <m/>
    <s v="Arch Villian"/>
    <m/>
    <m/>
    <m/>
    <s v="Mandarin"/>
    <s v="Arch Villian"/>
    <m/>
    <s v="VR"/>
    <n v="7"/>
    <n v="20"/>
    <n v="140"/>
    <m/>
    <m/>
    <m/>
    <m/>
    <m/>
    <m/>
    <m/>
    <m/>
    <n v="977"/>
    <n v="977"/>
  </r>
  <r>
    <n v="978"/>
    <m/>
    <s v="Mandarin - Disintegrate - PS - VR"/>
    <s v="Mandarin - Disintegrate - PS - VR"/>
    <s v="PS"/>
    <x v="1"/>
    <x v="0"/>
    <m/>
    <m/>
    <s v="Mandarin"/>
    <s v="Mandarin"/>
    <m/>
    <s v="Disintegrate"/>
    <m/>
    <m/>
    <m/>
    <s v="Mandarin"/>
    <s v="Disintegrate"/>
    <m/>
    <s v="VR"/>
    <n v="7"/>
    <n v="20"/>
    <n v="140"/>
    <m/>
    <m/>
    <m/>
    <m/>
    <m/>
    <m/>
    <m/>
    <m/>
    <n v="978"/>
    <n v="978"/>
  </r>
  <r>
    <n v="979"/>
    <m/>
    <s v="Mandarin - Electromagnetic Shield - PS - U"/>
    <s v="Mandarin - Electromagnetic Shield - PS - U"/>
    <s v="PS"/>
    <x v="1"/>
    <x v="0"/>
    <m/>
    <m/>
    <s v="Mandarin"/>
    <s v="Mandarin"/>
    <m/>
    <s v="Electromagnetic Shield"/>
    <m/>
    <m/>
    <m/>
    <s v="Mandarin"/>
    <s v="Electromagnetic Shield"/>
    <m/>
    <s v="U"/>
    <n v="7"/>
    <n v="10"/>
    <n v="70"/>
    <m/>
    <m/>
    <m/>
    <m/>
    <m/>
    <m/>
    <m/>
    <m/>
    <n v="979"/>
    <n v="979"/>
  </r>
  <r>
    <n v="980"/>
    <m/>
    <s v="Mandarin - Energy Void - IQ -  - VR"/>
    <s v="Mandarin - Energy Void - IQ - OPD - VR"/>
    <s v="IQ"/>
    <x v="1"/>
    <x v="0"/>
    <m/>
    <m/>
    <s v="Mandarin"/>
    <s v="Mandarin"/>
    <m/>
    <s v="Energy Void"/>
    <m/>
    <s v="OPD"/>
    <m/>
    <s v="Mandarin"/>
    <s v="Energy Void (OPD)"/>
    <m/>
    <s v="VR"/>
    <n v="12"/>
    <n v="20"/>
    <n v="240"/>
    <m/>
    <m/>
    <m/>
    <m/>
    <m/>
    <m/>
    <m/>
    <m/>
    <n v="980"/>
    <n v="980"/>
  </r>
  <r>
    <n v="981"/>
    <m/>
    <s v="Mandarin - Master Tactician - IQ - U"/>
    <s v="Mandarin - Master Tactician - IQ - U"/>
    <s v="IQ"/>
    <x v="1"/>
    <x v="0"/>
    <m/>
    <m/>
    <s v="Mandarin"/>
    <s v="Mandarin"/>
    <m/>
    <s v="Master Tactician"/>
    <m/>
    <m/>
    <m/>
    <s v="Mandarin"/>
    <s v="Master Tactician"/>
    <m/>
    <s v="U"/>
    <n v="12"/>
    <n v="10"/>
    <n v="120"/>
    <m/>
    <m/>
    <m/>
    <m/>
    <m/>
    <m/>
    <m/>
    <m/>
    <n v="981"/>
    <n v="981"/>
  </r>
  <r>
    <n v="982"/>
    <m/>
    <s v="Mandarin - Mastermind - PS - OPD - VR"/>
    <s v="Mandarin - Mastermind - PS - OPD - VR"/>
    <s v="PS"/>
    <x v="1"/>
    <x v="0"/>
    <m/>
    <m/>
    <s v="Mandarin"/>
    <s v="Mandarin"/>
    <m/>
    <s v="Mastermind"/>
    <m/>
    <s v="OPD"/>
    <m/>
    <s v="Mandarin"/>
    <s v="Mastermind (OPD)"/>
    <m/>
    <s v="VR"/>
    <n v="7"/>
    <n v="20"/>
    <n v="140"/>
    <m/>
    <m/>
    <m/>
    <m/>
    <m/>
    <m/>
    <m/>
    <m/>
    <n v="982"/>
    <n v="982"/>
  </r>
  <r>
    <n v="983"/>
    <m/>
    <s v="Mandarin - Mind Control - PS -  - VR"/>
    <s v="Mandarin - Mind Control - PS - OPD - VR"/>
    <s v="PS"/>
    <x v="1"/>
    <x v="0"/>
    <m/>
    <m/>
    <s v="Mandarin"/>
    <s v="Mandarin"/>
    <m/>
    <s v="Mind Control"/>
    <m/>
    <s v="OPD"/>
    <m/>
    <s v="Mandarin"/>
    <s v="Mind Control (OPD)"/>
    <m/>
    <s v="VR"/>
    <n v="7"/>
    <n v="20"/>
    <n v="140"/>
    <m/>
    <m/>
    <m/>
    <m/>
    <m/>
    <m/>
    <m/>
    <m/>
    <n v="983"/>
    <n v="983"/>
  </r>
  <r>
    <n v="984"/>
    <m/>
    <s v="Mandarin - Vortex Beam - PS - R"/>
    <s v="Mandarin - Vortex Beam - PS - R"/>
    <s v="PS"/>
    <x v="1"/>
    <x v="0"/>
    <m/>
    <m/>
    <s v="Mandarin"/>
    <s v="Mandarin"/>
    <m/>
    <s v="Vortex Beam"/>
    <m/>
    <m/>
    <m/>
    <s v="Mandarin"/>
    <s v="Vortex Beam"/>
    <m/>
    <s v="R"/>
    <n v="7"/>
    <n v="15"/>
    <n v="105"/>
    <m/>
    <m/>
    <m/>
    <m/>
    <m/>
    <m/>
    <m/>
    <m/>
    <n v="984"/>
    <n v="984"/>
  </r>
  <r>
    <n v="985"/>
    <m/>
    <s v="Marauders - 4-Grid Character Card - MN - R"/>
    <s v="Marauders MN HERO - R"/>
    <s v="MN"/>
    <x v="0"/>
    <x v="0"/>
    <m/>
    <m/>
    <s v="Marauders"/>
    <s v="Marauders"/>
    <m/>
    <s v="4-Grid Character Card"/>
    <m/>
    <m/>
    <m/>
    <s v="Marauders"/>
    <s v="4-Grid Character Card"/>
    <m/>
    <s v="R"/>
    <n v="4"/>
    <n v="15"/>
    <n v="60"/>
    <n v="7"/>
    <n v="7"/>
    <n v="3"/>
    <n v="2"/>
    <n v="19"/>
    <n v="19"/>
    <n v="4.75"/>
    <m/>
    <n v="985"/>
    <n v="985"/>
  </r>
  <r>
    <n v="986"/>
    <m/>
    <s v="Marauders - Arc Light - MN - U"/>
    <s v="Marauders - Arc Light - MN - U"/>
    <s v="MN"/>
    <x v="1"/>
    <x v="0"/>
    <m/>
    <m/>
    <s v="Arc Light"/>
    <s v="Marauders"/>
    <m/>
    <s v="Arc Light"/>
    <m/>
    <m/>
    <m/>
    <s v="Marauders"/>
    <s v="Arc Light"/>
    <m/>
    <s v="U"/>
    <n v="4"/>
    <n v="10"/>
    <n v="40"/>
    <m/>
    <m/>
    <m/>
    <m/>
    <m/>
    <m/>
    <m/>
    <m/>
    <n v="986"/>
    <n v="986"/>
  </r>
  <r>
    <n v="987"/>
    <m/>
    <s v="Marauders - Blockbuster - MN - U"/>
    <s v="Marauders - Blockbuster - MN - U"/>
    <s v="MN"/>
    <x v="1"/>
    <x v="0"/>
    <m/>
    <m/>
    <s v="Blockbuster"/>
    <s v="Marauders"/>
    <m/>
    <s v="Blockbuster"/>
    <m/>
    <m/>
    <m/>
    <s v="Marauders"/>
    <s v="Blockbuster"/>
    <m/>
    <s v="U"/>
    <n v="4"/>
    <n v="10"/>
    <n v="40"/>
    <m/>
    <m/>
    <m/>
    <m/>
    <m/>
    <m/>
    <m/>
    <m/>
    <n v="987"/>
    <n v="987"/>
  </r>
  <r>
    <n v="988"/>
    <m/>
    <s v="Marauders - Harpoon - MN - OPD - VR"/>
    <s v="Marauders - Harpoon - MN - OPD - VR"/>
    <s v="MN"/>
    <x v="1"/>
    <x v="0"/>
    <m/>
    <m/>
    <s v="Harpoon"/>
    <s v="Marauders"/>
    <m/>
    <s v="Harpoon"/>
    <m/>
    <s v="OPD"/>
    <m/>
    <s v="Marauders"/>
    <s v="Harpoon (OPD)"/>
    <m/>
    <s v="VR"/>
    <n v="4"/>
    <n v="20"/>
    <n v="80"/>
    <m/>
    <m/>
    <m/>
    <m/>
    <m/>
    <m/>
    <m/>
    <m/>
    <n v="988"/>
    <n v="988"/>
  </r>
  <r>
    <n v="989"/>
    <m/>
    <s v="Marauders - Malice - MN -  - VR"/>
    <s v="Marauders - Malice - MN - OPD - VR"/>
    <s v="MN"/>
    <x v="1"/>
    <x v="0"/>
    <m/>
    <m/>
    <s v="Malice"/>
    <s v="Marauders"/>
    <m/>
    <s v="Malice"/>
    <m/>
    <s v="OPD"/>
    <m/>
    <s v="Marauders"/>
    <s v="Malice (OPD)"/>
    <m/>
    <s v="VR"/>
    <n v="4"/>
    <n v="20"/>
    <n v="80"/>
    <m/>
    <m/>
    <m/>
    <m/>
    <m/>
    <m/>
    <m/>
    <m/>
    <n v="989"/>
    <n v="989"/>
  </r>
  <r>
    <n v="990"/>
    <m/>
    <s v="Marauders - Prism - XM - C"/>
    <s v="Marauders - Prism - XM - C"/>
    <s v="XM"/>
    <x v="1"/>
    <x v="0"/>
    <m/>
    <m/>
    <s v="Prism"/>
    <s v="Marauders"/>
    <m/>
    <s v="Prism"/>
    <m/>
    <m/>
    <m/>
    <s v="Marauders"/>
    <s v="Prism"/>
    <m/>
    <s v="C"/>
    <n v="5"/>
    <n v="5"/>
    <n v="25"/>
    <m/>
    <m/>
    <m/>
    <m/>
    <m/>
    <m/>
    <m/>
    <m/>
    <n v="990"/>
    <n v="990"/>
  </r>
  <r>
    <n v="991"/>
    <m/>
    <s v="Marauders - Riptide - CL -  - U"/>
    <s v="Marauders - Riptide - CL - OPD - U"/>
    <s v="CL"/>
    <x v="1"/>
    <x v="0"/>
    <m/>
    <m/>
    <s v="Riptide"/>
    <s v="Marauders"/>
    <m/>
    <s v="Riptide"/>
    <m/>
    <s v="OPD"/>
    <m/>
    <s v="Marauders"/>
    <s v="Riptide (OPD)"/>
    <m/>
    <s v="U"/>
    <n v="13"/>
    <n v="10"/>
    <n v="130"/>
    <m/>
    <m/>
    <m/>
    <m/>
    <m/>
    <m/>
    <m/>
    <m/>
    <n v="991"/>
    <n v="991"/>
  </r>
  <r>
    <n v="992"/>
    <m/>
    <s v="Marauders - Scalphunter - MN - U"/>
    <s v="Marauders - Scalphunter - MN - U"/>
    <s v="MN"/>
    <x v="1"/>
    <x v="0"/>
    <m/>
    <m/>
    <s v="Scalphunter"/>
    <s v="Marauders"/>
    <m/>
    <s v="Scalphunter"/>
    <m/>
    <m/>
    <m/>
    <s v="Marauders"/>
    <s v="Scalphunter"/>
    <m/>
    <s v="U"/>
    <n v="4"/>
    <n v="10"/>
    <n v="40"/>
    <m/>
    <m/>
    <m/>
    <m/>
    <m/>
    <m/>
    <m/>
    <m/>
    <n v="992"/>
    <n v="992"/>
  </r>
  <r>
    <n v="993"/>
    <m/>
    <s v="Marauders - Vertigo - MN - U"/>
    <s v="Marauders - Vertigo - MN - U"/>
    <s v="MN"/>
    <x v="1"/>
    <x v="0"/>
    <m/>
    <m/>
    <s v="Vertigo"/>
    <s v="Marauders"/>
    <m/>
    <s v="Vertigo"/>
    <m/>
    <m/>
    <m/>
    <s v="Marauders"/>
    <s v="Vertigo"/>
    <m/>
    <s v="U"/>
    <n v="4"/>
    <n v="10"/>
    <n v="40"/>
    <m/>
    <m/>
    <m/>
    <m/>
    <m/>
    <m/>
    <m/>
    <m/>
    <n v="993"/>
    <n v="993"/>
  </r>
  <r>
    <n v="994"/>
    <m/>
    <s v="Marrow - 4-Grid Character Card - CL - R"/>
    <s v="Marrow CL HERO - R"/>
    <s v="CL"/>
    <x v="0"/>
    <x v="0"/>
    <m/>
    <m/>
    <s v="Marrow"/>
    <s v="Marrow"/>
    <m/>
    <s v="4-Grid Character Card"/>
    <m/>
    <m/>
    <m/>
    <s v="Marrow"/>
    <s v="4-Grid Character Card"/>
    <m/>
    <s v="R"/>
    <n v="13"/>
    <n v="15"/>
    <n v="195"/>
    <n v="2"/>
    <n v="6"/>
    <n v="4"/>
    <n v="4"/>
    <n v="16"/>
    <n v="16"/>
    <n v="4"/>
    <s v="May have 1 Dup &quot;Bone Snap&quot;"/>
    <n v="994"/>
    <n v="994"/>
  </r>
  <r>
    <n v="995"/>
    <m/>
    <s v="Marrow - Battlebones - XM - C"/>
    <s v="Marrow - Battlebones - XM - C"/>
    <s v="XM"/>
    <x v="1"/>
    <x v="0"/>
    <m/>
    <m/>
    <s v="Marrow"/>
    <s v="Marrow"/>
    <m/>
    <s v="Battlebones"/>
    <m/>
    <m/>
    <m/>
    <s v="Marrow"/>
    <s v="Battlebones"/>
    <m/>
    <s v="C"/>
    <n v="5"/>
    <n v="5"/>
    <n v="25"/>
    <m/>
    <m/>
    <m/>
    <m/>
    <m/>
    <m/>
    <m/>
    <m/>
    <n v="995"/>
    <n v="995"/>
  </r>
  <r>
    <n v="996"/>
    <m/>
    <s v="Marrow - Bone Snap - CL - C"/>
    <s v="Marrow - Bone Snap - CL - C"/>
    <s v="CL"/>
    <x v="1"/>
    <x v="0"/>
    <m/>
    <m/>
    <s v="Marrow"/>
    <s v="Marrow"/>
    <m/>
    <s v="Bone Snap"/>
    <m/>
    <m/>
    <m/>
    <s v="Marrow"/>
    <s v="Bone Snap"/>
    <m/>
    <s v="C"/>
    <n v="13"/>
    <n v="5"/>
    <n v="65"/>
    <m/>
    <m/>
    <m/>
    <m/>
    <m/>
    <m/>
    <m/>
    <m/>
    <n v="996"/>
    <n v="996"/>
  </r>
  <r>
    <n v="997"/>
    <m/>
    <s v="Marrow - Doubleheart - CL - OPD - U"/>
    <s v="Marrow - Doubleheart - CL - OPD - U"/>
    <s v="CL"/>
    <x v="1"/>
    <x v="0"/>
    <m/>
    <m/>
    <s v="Marrow"/>
    <s v="Marrow"/>
    <m/>
    <s v="Doubleheart"/>
    <m/>
    <s v="OPD"/>
    <m/>
    <s v="Marrow"/>
    <s v="Doubleheart (OPD)"/>
    <m/>
    <s v="U"/>
    <n v="13"/>
    <n v="10"/>
    <n v="130"/>
    <m/>
    <m/>
    <m/>
    <m/>
    <m/>
    <m/>
    <m/>
    <m/>
    <n v="997"/>
    <n v="997"/>
  </r>
  <r>
    <n v="998"/>
    <m/>
    <s v="Marrow - Morlock History - CL -  - R"/>
    <s v="Marrow - Morlock History - CL - OPD - R"/>
    <s v="CL"/>
    <x v="1"/>
    <x v="0"/>
    <m/>
    <m/>
    <s v="Marrow"/>
    <s v="Marrow"/>
    <m/>
    <s v="Morlock History"/>
    <m/>
    <s v="OPD"/>
    <m/>
    <s v="Marrow"/>
    <s v="Morlock History (OPD)"/>
    <m/>
    <s v="R"/>
    <n v="13"/>
    <n v="15"/>
    <n v="195"/>
    <m/>
    <m/>
    <m/>
    <m/>
    <m/>
    <m/>
    <m/>
    <m/>
    <n v="998"/>
    <n v="998"/>
  </r>
  <r>
    <n v="999"/>
    <m/>
    <s v="Marrow - Skeletal Plates - MP - X"/>
    <s v="Marrow - Skeletal Plates - MP - X"/>
    <s v="MP"/>
    <x v="1"/>
    <x v="0"/>
    <m/>
    <m/>
    <s v="Marrow"/>
    <s v="Marrow"/>
    <m/>
    <s v="Skeletal Plates"/>
    <m/>
    <m/>
    <m/>
    <s v="Marrow"/>
    <s v="Skeletal Plates"/>
    <m/>
    <s v="X"/>
    <n v="9"/>
    <n v="25"/>
    <n v="225"/>
    <m/>
    <m/>
    <m/>
    <m/>
    <m/>
    <m/>
    <m/>
    <m/>
    <n v="999"/>
    <n v="999"/>
  </r>
  <r>
    <n v="1000"/>
    <m/>
    <s v="Martian Manhunter - 4-Grid Character Card - JLA - U"/>
    <s v="Martian Manhunter JLA HERO - U"/>
    <s v="JLA"/>
    <x v="0"/>
    <x v="0"/>
    <m/>
    <m/>
    <s v="Martian Manhunter"/>
    <s v="Martian Manhunter"/>
    <m/>
    <s v="4-Grid Character Card"/>
    <m/>
    <m/>
    <m/>
    <s v="Martian Manhunter"/>
    <s v="4-Grid Character Card"/>
    <s v="H"/>
    <s v="U"/>
    <n v="6"/>
    <n v="10"/>
    <n v="60"/>
    <n v="4"/>
    <n v="4"/>
    <n v="7"/>
    <n v="5"/>
    <n v="20"/>
    <n v="20"/>
    <n v="5"/>
    <s v="Teammates' Trainings +1"/>
    <n v="1000"/>
    <n v="1000"/>
  </r>
  <r>
    <n v="1001"/>
    <m/>
    <s v="Martian Manhunter - Alien Physique - JLA -  - VR"/>
    <s v="Martian Manhunter - Alien Physique - JLA - OPD - VR"/>
    <s v="JLA"/>
    <x v="1"/>
    <x v="0"/>
    <m/>
    <m/>
    <s v="Martian Manhunter"/>
    <s v="Martian Manhunter"/>
    <m/>
    <s v="Alien Physique"/>
    <m/>
    <s v="OPD"/>
    <m/>
    <s v="Martian Manhunter"/>
    <s v="Alien Physique (OPD)"/>
    <m/>
    <s v="VR"/>
    <n v="6"/>
    <n v="20"/>
    <n v="120"/>
    <m/>
    <m/>
    <m/>
    <m/>
    <m/>
    <m/>
    <m/>
    <m/>
    <n v="1001"/>
    <n v="1001"/>
  </r>
  <r>
    <n v="1002"/>
    <m/>
    <s v="Martian Manhunter - Malleable Form - JLA - U"/>
    <s v="Martian Manhunter - Malleable Form - JLA - U"/>
    <s v="JLA"/>
    <x v="1"/>
    <x v="0"/>
    <m/>
    <m/>
    <s v="Martian Manhunter"/>
    <s v="Martian Manhunter"/>
    <m/>
    <s v="Malleable Form"/>
    <m/>
    <m/>
    <m/>
    <s v="Martian Manhunter"/>
    <s v="Malleable Form"/>
    <m/>
    <s v="U"/>
    <n v="6"/>
    <n v="10"/>
    <n v="60"/>
    <m/>
    <m/>
    <m/>
    <m/>
    <m/>
    <m/>
    <m/>
    <m/>
    <n v="1002"/>
    <n v="1002"/>
  </r>
  <r>
    <n v="1003"/>
    <m/>
    <s v="Martian Manhunter - Martian Strength - JLA - R"/>
    <s v="Martian Manhunter - Martian Strength - JLA - R"/>
    <s v="JLA"/>
    <x v="1"/>
    <x v="0"/>
    <m/>
    <m/>
    <s v="Martian Manhunter"/>
    <s v="Martian Manhunter"/>
    <m/>
    <s v="Martian Strength"/>
    <m/>
    <m/>
    <m/>
    <s v="Martian Manhunter"/>
    <s v="Martian Strength"/>
    <m/>
    <s v="R"/>
    <n v="6"/>
    <n v="15"/>
    <n v="90"/>
    <m/>
    <m/>
    <m/>
    <m/>
    <m/>
    <m/>
    <m/>
    <m/>
    <n v="1003"/>
    <n v="1003"/>
  </r>
  <r>
    <n v="1004"/>
    <m/>
    <s v="Martian Manhunter - Martian Vision - JLA -  - VR"/>
    <s v="Martian Manhunter - Martian Vision - JLA - OPD - VR"/>
    <s v="JLA"/>
    <x v="1"/>
    <x v="0"/>
    <m/>
    <m/>
    <s v="Martian Manhunter"/>
    <s v="Martian Manhunter"/>
    <m/>
    <s v="Martian Vision"/>
    <m/>
    <s v="OPD"/>
    <m/>
    <s v="Martian Manhunter"/>
    <s v="Martian Vision (OPD)"/>
    <m/>
    <s v="VR"/>
    <n v="6"/>
    <n v="20"/>
    <n v="120"/>
    <m/>
    <m/>
    <m/>
    <m/>
    <m/>
    <m/>
    <m/>
    <m/>
    <n v="1004"/>
    <n v="1004"/>
  </r>
  <r>
    <n v="1005"/>
    <m/>
    <s v="Martian Manhunter - Telepathic Probe - JLA - U"/>
    <s v="Martian Manhunter - Telepathic Probe - JLA - U"/>
    <s v="JLA"/>
    <x v="1"/>
    <x v="0"/>
    <m/>
    <m/>
    <s v="Martian Manhunter"/>
    <s v="Martian Manhunter"/>
    <m/>
    <s v="Telepathic Probe"/>
    <m/>
    <m/>
    <m/>
    <s v="Martian Manhunter"/>
    <s v="Telepathic Probe"/>
    <m/>
    <s v="U"/>
    <n v="6"/>
    <n v="10"/>
    <n v="60"/>
    <m/>
    <m/>
    <m/>
    <m/>
    <m/>
    <m/>
    <m/>
    <m/>
    <n v="1005"/>
    <n v="1005"/>
  </r>
  <r>
    <n v="1006"/>
    <m/>
    <s v="Maverick - 4-Grid Character Card - XM - R"/>
    <s v="Maverick XM HERO - R"/>
    <s v="XM"/>
    <x v="0"/>
    <x v="0"/>
    <m/>
    <m/>
    <s v="Maverick"/>
    <s v="Maverick"/>
    <m/>
    <s v="4-Grid Character Card"/>
    <m/>
    <m/>
    <m/>
    <s v="Maverick"/>
    <s v="4-Grid Character Card"/>
    <m/>
    <s v="R"/>
    <n v="5"/>
    <n v="15"/>
    <n v="75"/>
    <n v="5"/>
    <n v="8"/>
    <n v="3"/>
    <n v="3"/>
    <n v="19"/>
    <n v="19"/>
    <n v="4.75"/>
    <m/>
    <n v="1006"/>
    <n v="1006"/>
  </r>
  <r>
    <n v="1007"/>
    <m/>
    <s v="Maverick - Combat Armor - XM - C"/>
    <s v="Maverick - Combat Armor - XM - C"/>
    <s v="XM"/>
    <x v="1"/>
    <x v="0"/>
    <m/>
    <m/>
    <s v="Maverick"/>
    <s v="Maverick"/>
    <m/>
    <s v="Combat Armor"/>
    <m/>
    <m/>
    <m/>
    <s v="Maverick"/>
    <s v="Combat Armor"/>
    <m/>
    <s v="C"/>
    <n v="5"/>
    <n v="5"/>
    <n v="25"/>
    <m/>
    <m/>
    <m/>
    <m/>
    <m/>
    <m/>
    <m/>
    <m/>
    <n v="1007"/>
    <n v="1007"/>
  </r>
  <r>
    <n v="1008"/>
    <m/>
    <s v="Maverick - Freelance Spy - XM -  - R"/>
    <s v="Maverick - Freelance Spy - XM - OPD - R"/>
    <s v="XM"/>
    <x v="1"/>
    <x v="0"/>
    <m/>
    <m/>
    <s v="Maverick"/>
    <s v="Maverick"/>
    <m/>
    <s v="Freelance Spy"/>
    <m/>
    <s v="OPD"/>
    <m/>
    <s v="Maverick"/>
    <s v="Freelance Spy (OPD)"/>
    <m/>
    <s v="R"/>
    <n v="5"/>
    <n v="15"/>
    <n v="75"/>
    <m/>
    <m/>
    <m/>
    <m/>
    <m/>
    <m/>
    <m/>
    <m/>
    <n v="1008"/>
    <n v="1008"/>
  </r>
  <r>
    <n v="1009"/>
    <m/>
    <s v="Maverick - Kinetic ADCorption - XM - C"/>
    <s v="Maverick - Kinetic ADCorption - XM - C"/>
    <s v="XM"/>
    <x v="1"/>
    <x v="0"/>
    <m/>
    <m/>
    <s v="Maverick"/>
    <s v="Maverick"/>
    <m/>
    <s v="Kinetic ADCorption"/>
    <m/>
    <m/>
    <m/>
    <s v="Maverick"/>
    <s v="Kinetic ADCorption"/>
    <m/>
    <s v="C"/>
    <n v="5"/>
    <n v="5"/>
    <n v="25"/>
    <m/>
    <m/>
    <m/>
    <m/>
    <m/>
    <m/>
    <m/>
    <m/>
    <n v="1009"/>
    <n v="1009"/>
  </r>
  <r>
    <n v="1010"/>
    <m/>
    <s v="Maverick - Legacy Regression - XM - C"/>
    <s v="Maverick - Legacy Regression - XM - C"/>
    <s v="XM"/>
    <x v="1"/>
    <x v="0"/>
    <m/>
    <m/>
    <s v="Maverick"/>
    <s v="Maverick"/>
    <m/>
    <s v="Legacy Regression"/>
    <m/>
    <m/>
    <m/>
    <s v="Maverick"/>
    <s v="Legacy Regression"/>
    <m/>
    <s v="C"/>
    <n v="5"/>
    <n v="5"/>
    <n v="25"/>
    <m/>
    <m/>
    <m/>
    <m/>
    <m/>
    <m/>
    <m/>
    <m/>
    <n v="1010"/>
    <n v="1010"/>
  </r>
  <r>
    <n v="1011"/>
    <m/>
    <s v="Maverick - Power Channel - XM - U"/>
    <s v="Maverick - Power Channel - XM - U"/>
    <s v="XM"/>
    <x v="1"/>
    <x v="0"/>
    <m/>
    <m/>
    <s v="Maverick"/>
    <s v="Maverick"/>
    <m/>
    <s v="Power Channel"/>
    <m/>
    <m/>
    <m/>
    <s v="Maverick"/>
    <s v="Power Channel"/>
    <m/>
    <s v="U"/>
    <n v="5"/>
    <n v="10"/>
    <n v="50"/>
    <m/>
    <m/>
    <m/>
    <m/>
    <m/>
    <m/>
    <m/>
    <m/>
    <n v="1011"/>
    <n v="1011"/>
  </r>
  <r>
    <n v="1012"/>
    <m/>
    <s v="Mercury - 4-Grid Character Card - XM - U"/>
    <s v="Mercury XM HERO - U"/>
    <s v="XM"/>
    <x v="0"/>
    <x v="0"/>
    <m/>
    <m/>
    <s v="Mercury"/>
    <s v="Mercury"/>
    <m/>
    <s v="4-Grid Character Card"/>
    <m/>
    <m/>
    <m/>
    <s v="Mercury"/>
    <s v="4-Grid Character Card"/>
    <m/>
    <s v="U"/>
    <n v="5"/>
    <n v="10"/>
    <n v="50"/>
    <n v="6"/>
    <n v="7"/>
    <n v="5"/>
    <n v="4"/>
    <n v="22"/>
    <n v="22"/>
    <n v="5.5"/>
    <m/>
    <n v="1012"/>
    <n v="1012"/>
  </r>
  <r>
    <n v="1013"/>
    <m/>
    <s v="Mercury - Combat Experience - XM - U"/>
    <s v="Mercury - Combat Experience - XM - U"/>
    <s v="XM"/>
    <x v="1"/>
    <x v="0"/>
    <m/>
    <m/>
    <s v="Mercury"/>
    <s v="Mercury"/>
    <m/>
    <s v="Combat Experience"/>
    <m/>
    <m/>
    <m/>
    <s v="Mercury"/>
    <s v="Combat Experience"/>
    <m/>
    <s v="U"/>
    <n v="5"/>
    <n v="10"/>
    <n v="50"/>
    <m/>
    <m/>
    <m/>
    <m/>
    <m/>
    <m/>
    <m/>
    <m/>
    <n v="1013"/>
    <n v="1013"/>
  </r>
  <r>
    <n v="1014"/>
    <m/>
    <s v="Mercury - Mercenary Code - XM - C"/>
    <s v="Mercury - Mercenary Code - XM - C"/>
    <s v="XM"/>
    <x v="1"/>
    <x v="0"/>
    <m/>
    <m/>
    <s v="Mercury"/>
    <s v="Mercury"/>
    <m/>
    <s v="Mercenary Code"/>
    <m/>
    <m/>
    <m/>
    <s v="Mercury"/>
    <s v="Mercenary Code"/>
    <m/>
    <s v="C"/>
    <n v="5"/>
    <n v="5"/>
    <n v="25"/>
    <m/>
    <m/>
    <m/>
    <m/>
    <m/>
    <m/>
    <m/>
    <m/>
    <n v="1014"/>
    <n v="1014"/>
  </r>
  <r>
    <n v="1015"/>
    <m/>
    <s v="Mercury - Mercuric Blades - XM - C"/>
    <s v="Mercury - Mercuric Blades - XM - C"/>
    <s v="XM"/>
    <x v="1"/>
    <x v="0"/>
    <m/>
    <m/>
    <s v="Mercury"/>
    <s v="Mercury"/>
    <m/>
    <s v="Mercuric Blades"/>
    <m/>
    <m/>
    <m/>
    <s v="Mercury"/>
    <s v="Mercuric Blades"/>
    <m/>
    <s v="C"/>
    <n v="5"/>
    <n v="5"/>
    <n v="25"/>
    <m/>
    <m/>
    <m/>
    <m/>
    <m/>
    <m/>
    <m/>
    <m/>
    <n v="1015"/>
    <n v="1015"/>
  </r>
  <r>
    <n v="1016"/>
    <m/>
    <s v="Mercury - Metallic Control - XM - C"/>
    <s v="Mercury - Metallic Control - XM - C"/>
    <s v="XM"/>
    <x v="1"/>
    <x v="0"/>
    <m/>
    <m/>
    <s v="Mercury"/>
    <s v="Mercury"/>
    <m/>
    <s v="Metallic Control"/>
    <m/>
    <m/>
    <m/>
    <s v="Mercury"/>
    <s v="Metallic Control"/>
    <m/>
    <s v="C"/>
    <n v="5"/>
    <n v="5"/>
    <n v="25"/>
    <m/>
    <m/>
    <m/>
    <m/>
    <m/>
    <m/>
    <m/>
    <m/>
    <n v="1016"/>
    <n v="1016"/>
  </r>
  <r>
    <n v="1017"/>
    <m/>
    <s v="Mercury - Soldier of Fortune - XM -  - R"/>
    <s v="Mercury - Soldier of Fortune - XM - OPD - R"/>
    <s v="XM"/>
    <x v="1"/>
    <x v="0"/>
    <m/>
    <m/>
    <s v="Mercury"/>
    <s v="Mercury"/>
    <m/>
    <s v="Soldier of Fortune"/>
    <m/>
    <s v="OPD"/>
    <m/>
    <s v="Mercury"/>
    <s v="Soldier of Fortune (OPD)"/>
    <m/>
    <s v="R"/>
    <n v="5"/>
    <n v="15"/>
    <n v="75"/>
    <m/>
    <m/>
    <m/>
    <m/>
    <m/>
    <m/>
    <m/>
    <m/>
    <n v="1017"/>
    <n v="1017"/>
  </r>
  <r>
    <n v="1018"/>
    <m/>
    <s v="Metallo - 4-Grid Character Card - DC - U"/>
    <s v="Metallo DC HERO - U"/>
    <s v="DC"/>
    <x v="0"/>
    <x v="0"/>
    <m/>
    <m/>
    <s v="Metallo"/>
    <s v="Metallo"/>
    <m/>
    <s v="4-Grid Character Card"/>
    <m/>
    <m/>
    <m/>
    <s v="Metallo"/>
    <s v="4-Grid Character Card"/>
    <s v="V"/>
    <s v="U"/>
    <n v="3"/>
    <n v="10"/>
    <n v="30"/>
    <n v="6"/>
    <n v="2"/>
    <n v="7"/>
    <n v="2"/>
    <n v="17"/>
    <n v="17"/>
    <n v="4.25"/>
    <m/>
    <n v="1018"/>
    <n v="1018"/>
  </r>
  <r>
    <n v="1019"/>
    <m/>
    <s v="Metallo - Damage Control - DC - R"/>
    <s v="Metallo - Damage Control - DC - R"/>
    <s v="DC"/>
    <x v="1"/>
    <x v="0"/>
    <m/>
    <m/>
    <s v="Metallo"/>
    <s v="Metallo"/>
    <m/>
    <s v="Damage Control"/>
    <m/>
    <m/>
    <m/>
    <s v="Metallo"/>
    <s v="Damage Control"/>
    <m/>
    <s v="R"/>
    <n v="3"/>
    <n v="15"/>
    <n v="45"/>
    <m/>
    <m/>
    <m/>
    <m/>
    <m/>
    <m/>
    <m/>
    <m/>
    <n v="1019"/>
    <n v="1019"/>
  </r>
  <r>
    <n v="1020"/>
    <m/>
    <s v="Metallo - Eye Beams - DC - OPD - VR"/>
    <s v="Metallo - Eye Beams - DC - OPD - VR"/>
    <s v="DC"/>
    <x v="1"/>
    <x v="0"/>
    <m/>
    <m/>
    <s v="Metallo"/>
    <s v="Metallo"/>
    <m/>
    <s v="Eye Beams"/>
    <m/>
    <s v="OPD"/>
    <m/>
    <s v="Metallo"/>
    <s v="Eye Beams (OPD)"/>
    <m/>
    <s v="VR"/>
    <n v="3"/>
    <n v="20"/>
    <n v="60"/>
    <m/>
    <m/>
    <m/>
    <m/>
    <m/>
    <m/>
    <m/>
    <m/>
    <n v="1020"/>
    <n v="1020"/>
  </r>
  <r>
    <n v="1021"/>
    <m/>
    <s v="Metallo - I'll Be Back! - JLA - OPD - R"/>
    <s v="Metallo - I'll Be Back! - JLA - OPD - R"/>
    <s v="JLA"/>
    <x v="1"/>
    <x v="0"/>
    <m/>
    <m/>
    <s v="Metallo"/>
    <s v="Metallo"/>
    <m/>
    <s v="I'll Be Back!"/>
    <m/>
    <s v="OPD"/>
    <m/>
    <s v="Metallo"/>
    <s v="I'll Be Back! (OPD)"/>
    <m/>
    <s v="R"/>
    <n v="6"/>
    <n v="15"/>
    <n v="90"/>
    <m/>
    <m/>
    <m/>
    <m/>
    <m/>
    <m/>
    <m/>
    <m/>
    <n v="1021"/>
    <n v="1021"/>
  </r>
  <r>
    <n v="1022"/>
    <m/>
    <s v="Metallo - Mechanical Juggernaut - DC -  - VR"/>
    <s v="Metallo - Mechanical Juggernaut - DC - OPD - VR"/>
    <s v="DC"/>
    <x v="1"/>
    <x v="0"/>
    <m/>
    <m/>
    <s v="Metallo"/>
    <s v="Metallo"/>
    <m/>
    <s v="Mechanical Juggernaut"/>
    <m/>
    <s v="OPD"/>
    <m/>
    <s v="Metallo"/>
    <s v="Mechanical Juggernaut (OPD)"/>
    <m/>
    <s v="VR"/>
    <n v="3"/>
    <n v="20"/>
    <n v="60"/>
    <m/>
    <m/>
    <m/>
    <m/>
    <m/>
    <m/>
    <m/>
    <m/>
    <n v="1022"/>
    <n v="1022"/>
  </r>
  <r>
    <n v="1023"/>
    <m/>
    <s v="Metallo - Servo-Assisted Strength - DC - C"/>
    <s v="Metallo - Servo-Assisted Strength - DC - C"/>
    <s v="DC"/>
    <x v="1"/>
    <x v="0"/>
    <m/>
    <m/>
    <s v="Metallo"/>
    <s v="Metallo"/>
    <m/>
    <s v="Servo-Assisted Strength"/>
    <m/>
    <m/>
    <m/>
    <s v="Metallo"/>
    <s v="Servo-Assisted Strength"/>
    <m/>
    <s v="C"/>
    <n v="3"/>
    <n v="5"/>
    <n v="15"/>
    <m/>
    <m/>
    <m/>
    <m/>
    <m/>
    <m/>
    <m/>
    <m/>
    <n v="1023"/>
    <n v="1023"/>
  </r>
  <r>
    <n v="1024"/>
    <m/>
    <s v="Metallo - Walking Arsenal - DC - U"/>
    <s v="Metallo - Walking Arsenal - DC - U"/>
    <s v="DC"/>
    <x v="1"/>
    <x v="0"/>
    <m/>
    <m/>
    <s v="Metallo"/>
    <s v="Metallo"/>
    <m/>
    <s v="Walking Arsenal"/>
    <m/>
    <m/>
    <m/>
    <s v="Metallo"/>
    <s v="Walking Arsenal"/>
    <m/>
    <s v="U"/>
    <n v="3"/>
    <n v="10"/>
    <n v="30"/>
    <m/>
    <m/>
    <m/>
    <m/>
    <m/>
    <m/>
    <m/>
    <m/>
    <n v="1024"/>
    <n v="1024"/>
  </r>
  <r>
    <n v="1025"/>
    <m/>
    <s v="Metropolis S.C.U. - 4-Grid Character Card - DC - U"/>
    <s v="Metropolis S.C.U. DC HERO - U"/>
    <s v="DC"/>
    <x v="0"/>
    <x v="0"/>
    <m/>
    <m/>
    <s v="Metropolis S.C.U."/>
    <s v="Metropolis S.C.U."/>
    <m/>
    <s v="4-Grid Character Card"/>
    <m/>
    <m/>
    <m/>
    <s v="Metropolis S.C.U."/>
    <s v="4-Grid Character Card"/>
    <s v="H"/>
    <s v="U"/>
    <n v="3"/>
    <n v="10"/>
    <n v="30"/>
    <n v="7"/>
    <n v="4"/>
    <n v="5"/>
    <n v="3"/>
    <n v="19"/>
    <n v="19"/>
    <n v="4.75"/>
    <m/>
    <n v="1025"/>
    <n v="1025"/>
  </r>
  <r>
    <n v="1026"/>
    <m/>
    <s v="Metropolis S.C.U. - Battlesuit Brigade - DC - R"/>
    <s v="Metropolis S.C.U. - Battlesuit Brigade - DC - R"/>
    <s v="DC"/>
    <x v="1"/>
    <x v="0"/>
    <m/>
    <m/>
    <s v="Metropolis S.C.U."/>
    <s v="Metropolis S.C.U."/>
    <m/>
    <s v="Battlesuit Brigade"/>
    <m/>
    <m/>
    <m/>
    <s v="Metropolis S.C.U."/>
    <s v="Battlesuit Brigade"/>
    <m/>
    <s v="R"/>
    <n v="3"/>
    <n v="15"/>
    <n v="45"/>
    <m/>
    <m/>
    <m/>
    <m/>
    <m/>
    <m/>
    <m/>
    <m/>
    <n v="1026"/>
    <n v="1026"/>
  </r>
  <r>
    <n v="1027"/>
    <m/>
    <s v="Metropolis S.C.U. - Courage Under Fire - JLA - R"/>
    <s v="Metropolis S.C.U. - Courage Under Fire - JLA - R"/>
    <s v="JLA"/>
    <x v="1"/>
    <x v="0"/>
    <m/>
    <m/>
    <s v="Metropolis S.C.U."/>
    <s v="Metropolis S.C.U."/>
    <m/>
    <s v="Courage Under Fire"/>
    <m/>
    <m/>
    <m/>
    <s v="Metropolis S.C.U."/>
    <s v="Courage Under Fire"/>
    <m/>
    <s v="R"/>
    <n v="6"/>
    <n v="15"/>
    <n v="90"/>
    <m/>
    <m/>
    <m/>
    <m/>
    <m/>
    <m/>
    <m/>
    <m/>
    <n v="1027"/>
    <n v="1027"/>
  </r>
  <r>
    <n v="1028"/>
    <m/>
    <s v="Metropolis S.C.U. - Heavy Artillery - DC -  - VR"/>
    <s v="Metropolis S.C.U. - Heavy Artillery - DC - OPD - VR"/>
    <s v="DC"/>
    <x v="1"/>
    <x v="0"/>
    <m/>
    <m/>
    <s v="Metropolis S.C.U."/>
    <s v="Metropolis S.C.U."/>
    <m/>
    <s v="Heavy Artillery"/>
    <m/>
    <s v="OPD"/>
    <m/>
    <s v="Metropolis S.C.U."/>
    <s v="Heavy Artillery (OPD)"/>
    <m/>
    <s v="VR"/>
    <n v="3"/>
    <n v="20"/>
    <n v="60"/>
    <m/>
    <m/>
    <m/>
    <m/>
    <m/>
    <m/>
    <m/>
    <m/>
    <n v="1028"/>
    <n v="1028"/>
  </r>
  <r>
    <n v="1029"/>
    <m/>
    <s v="Metropolis S.C.U. - Paramilitary Training - DC - C"/>
    <s v="Metropolis S.C.U. - Paramilitary Training - DC - C"/>
    <s v="DC"/>
    <x v="1"/>
    <x v="0"/>
    <m/>
    <m/>
    <s v="Metropolis S.C.U."/>
    <s v="Metropolis S.C.U."/>
    <m/>
    <s v="Paramilitary Training"/>
    <m/>
    <m/>
    <m/>
    <s v="Metropolis S.C.U."/>
    <s v="Paramilitary Training"/>
    <m/>
    <s v="C"/>
    <n v="3"/>
    <n v="5"/>
    <n v="15"/>
    <m/>
    <m/>
    <m/>
    <m/>
    <m/>
    <m/>
    <m/>
    <m/>
    <n v="1029"/>
    <n v="1029"/>
  </r>
  <r>
    <n v="1030"/>
    <m/>
    <s v="Metropolis S.C.U. - Sniper Fire - DC - R"/>
    <s v="Metropolis S.C.U. - Sniper Fire - DC - R"/>
    <s v="DC"/>
    <x v="1"/>
    <x v="0"/>
    <m/>
    <m/>
    <s v="Metropolis S.C.U."/>
    <s v="Metropolis S.C.U."/>
    <m/>
    <s v="Sniper Fire"/>
    <m/>
    <m/>
    <m/>
    <s v="Metropolis S.C.U."/>
    <s v="Sniper Fire"/>
    <m/>
    <s v="R"/>
    <n v="3"/>
    <n v="15"/>
    <n v="45"/>
    <m/>
    <m/>
    <m/>
    <m/>
    <m/>
    <m/>
    <m/>
    <m/>
    <n v="1030"/>
    <n v="1030"/>
  </r>
  <r>
    <n v="1031"/>
    <m/>
    <s v="Metropolis S.C.U. - Stun Guns - DC - U"/>
    <s v="Metropolis S.C.U. - Stun Guns - DC - U"/>
    <s v="DC"/>
    <x v="1"/>
    <x v="0"/>
    <m/>
    <m/>
    <s v="Metropolis S.C.U."/>
    <s v="Metropolis S.C.U."/>
    <m/>
    <s v="Stun Guns"/>
    <m/>
    <m/>
    <m/>
    <s v="Metropolis S.C.U."/>
    <s v="Stun Guns"/>
    <m/>
    <s v="U"/>
    <n v="3"/>
    <n v="10"/>
    <n v="30"/>
    <m/>
    <m/>
    <m/>
    <m/>
    <m/>
    <m/>
    <m/>
    <m/>
    <n v="1031"/>
    <n v="1031"/>
  </r>
  <r>
    <n v="1032"/>
    <m/>
    <s v=" -  - OP - U"/>
    <s v=" -  - OP - U"/>
    <s v="OP"/>
    <x v="4"/>
    <x v="1"/>
    <n v="1"/>
    <m/>
    <m/>
    <m/>
    <m/>
    <m/>
    <m/>
    <m/>
    <m/>
    <s v="Mission"/>
    <s v="Age of Apocalypse #1"/>
    <m/>
    <s v="U"/>
    <n v="2"/>
    <n v="10"/>
    <n v="20"/>
    <m/>
    <m/>
    <m/>
    <m/>
    <m/>
    <m/>
    <m/>
    <m/>
    <n v="1032"/>
    <n v="1032"/>
  </r>
  <r>
    <n v="1033"/>
    <m/>
    <s v=" -  - OP - U"/>
    <s v=" -  - OP - U"/>
    <s v="OP"/>
    <x v="4"/>
    <x v="1"/>
    <n v="2"/>
    <m/>
    <m/>
    <m/>
    <m/>
    <m/>
    <m/>
    <m/>
    <m/>
    <s v="Mission"/>
    <s v="Age of Apocalypse #2"/>
    <m/>
    <s v="U"/>
    <n v="2"/>
    <n v="10"/>
    <n v="20"/>
    <m/>
    <m/>
    <m/>
    <m/>
    <m/>
    <m/>
    <m/>
    <m/>
    <n v="1033"/>
    <n v="1033"/>
  </r>
  <r>
    <n v="1034"/>
    <m/>
    <s v=" -  - OP - U"/>
    <s v=" -  - OP - U"/>
    <s v="OP"/>
    <x v="4"/>
    <x v="1"/>
    <n v="3"/>
    <m/>
    <m/>
    <m/>
    <m/>
    <m/>
    <m/>
    <m/>
    <m/>
    <s v="Mission"/>
    <s v="Age of Apocalypse #3"/>
    <m/>
    <s v="U"/>
    <n v="2"/>
    <n v="10"/>
    <n v="20"/>
    <m/>
    <m/>
    <m/>
    <m/>
    <m/>
    <m/>
    <m/>
    <m/>
    <n v="1034"/>
    <n v="1034"/>
  </r>
  <r>
    <n v="1035"/>
    <m/>
    <s v=" -  - OP - U"/>
    <s v=" -  - OP - U"/>
    <s v="OP"/>
    <x v="4"/>
    <x v="1"/>
    <n v="4"/>
    <m/>
    <m/>
    <m/>
    <m/>
    <m/>
    <m/>
    <m/>
    <m/>
    <s v="Mission"/>
    <s v="Age of Apocalypse #4"/>
    <m/>
    <s v="U"/>
    <n v="2"/>
    <n v="10"/>
    <n v="20"/>
    <m/>
    <m/>
    <m/>
    <m/>
    <m/>
    <m/>
    <m/>
    <m/>
    <n v="1035"/>
    <n v="1035"/>
  </r>
  <r>
    <n v="1036"/>
    <m/>
    <s v=" -  - OP - U"/>
    <s v=" -  - OP - U"/>
    <s v="OP"/>
    <x v="4"/>
    <x v="1"/>
    <n v="5"/>
    <m/>
    <m/>
    <m/>
    <m/>
    <m/>
    <m/>
    <m/>
    <m/>
    <s v="Mission"/>
    <s v="Age of Apocalypse #5"/>
    <m/>
    <s v="U"/>
    <n v="2"/>
    <n v="10"/>
    <n v="20"/>
    <m/>
    <m/>
    <m/>
    <m/>
    <m/>
    <m/>
    <m/>
    <m/>
    <n v="1036"/>
    <n v="1036"/>
  </r>
  <r>
    <n v="1037"/>
    <m/>
    <s v=" -  - OP - U"/>
    <s v=" -  - OP - U"/>
    <s v="OP"/>
    <x v="4"/>
    <x v="1"/>
    <n v="6"/>
    <m/>
    <m/>
    <m/>
    <m/>
    <m/>
    <m/>
    <m/>
    <m/>
    <s v="Mission"/>
    <s v="Age of Apocalypse #6"/>
    <m/>
    <s v="U"/>
    <n v="2"/>
    <n v="10"/>
    <n v="20"/>
    <m/>
    <m/>
    <m/>
    <m/>
    <m/>
    <m/>
    <m/>
    <m/>
    <n v="1037"/>
    <n v="1037"/>
  </r>
  <r>
    <n v="1038"/>
    <m/>
    <s v=" -  - OP - U"/>
    <s v=" -  - OP - U"/>
    <s v="OP"/>
    <x v="4"/>
    <x v="1"/>
    <n v="7"/>
    <m/>
    <m/>
    <m/>
    <m/>
    <m/>
    <m/>
    <m/>
    <m/>
    <s v="Mission"/>
    <s v="Age of Apocalypse #7"/>
    <m/>
    <s v="U"/>
    <n v="2"/>
    <n v="10"/>
    <n v="20"/>
    <m/>
    <m/>
    <m/>
    <m/>
    <m/>
    <m/>
    <m/>
    <m/>
    <n v="1038"/>
    <n v="1038"/>
  </r>
  <r>
    <n v="1039"/>
    <m/>
    <s v=" -  - OP - U"/>
    <s v=" -  - OP - U"/>
    <s v="OP"/>
    <x v="4"/>
    <x v="51"/>
    <n v="1"/>
    <m/>
    <m/>
    <m/>
    <m/>
    <m/>
    <m/>
    <m/>
    <m/>
    <s v="Mission"/>
    <s v="Annihilation Affair #1"/>
    <m/>
    <s v="U"/>
    <n v="2"/>
    <n v="10"/>
    <n v="20"/>
    <m/>
    <m/>
    <m/>
    <m/>
    <m/>
    <m/>
    <m/>
    <m/>
    <n v="1039"/>
    <n v="1039"/>
  </r>
  <r>
    <n v="1040"/>
    <m/>
    <s v=" -  - OP - U"/>
    <s v=" -  - OP - U"/>
    <s v="OP"/>
    <x v="4"/>
    <x v="51"/>
    <n v="2"/>
    <m/>
    <m/>
    <m/>
    <m/>
    <m/>
    <m/>
    <m/>
    <m/>
    <s v="Mission"/>
    <s v="Annihilation Affair #2"/>
    <m/>
    <s v="U"/>
    <n v="2"/>
    <n v="10"/>
    <n v="20"/>
    <m/>
    <m/>
    <m/>
    <m/>
    <m/>
    <m/>
    <m/>
    <m/>
    <n v="1040"/>
    <n v="1040"/>
  </r>
  <r>
    <n v="1041"/>
    <m/>
    <s v=" -  - OP - U"/>
    <s v=" -  - OP - U"/>
    <s v="OP"/>
    <x v="4"/>
    <x v="51"/>
    <n v="3"/>
    <m/>
    <m/>
    <m/>
    <m/>
    <m/>
    <m/>
    <m/>
    <m/>
    <s v="Mission"/>
    <s v="Annihilation Affair #3"/>
    <m/>
    <s v="U"/>
    <n v="2"/>
    <n v="10"/>
    <n v="20"/>
    <m/>
    <m/>
    <m/>
    <m/>
    <m/>
    <m/>
    <m/>
    <m/>
    <n v="1041"/>
    <n v="1041"/>
  </r>
  <r>
    <n v="1042"/>
    <m/>
    <s v=" -  - OP - U"/>
    <s v=" -  - OP - U"/>
    <s v="OP"/>
    <x v="4"/>
    <x v="51"/>
    <n v="4"/>
    <m/>
    <m/>
    <m/>
    <m/>
    <m/>
    <m/>
    <m/>
    <m/>
    <s v="Mission"/>
    <s v="Annihilation Affair #4"/>
    <m/>
    <s v="U"/>
    <n v="2"/>
    <n v="10"/>
    <n v="20"/>
    <m/>
    <m/>
    <m/>
    <m/>
    <m/>
    <m/>
    <m/>
    <m/>
    <n v="1042"/>
    <n v="1042"/>
  </r>
  <r>
    <n v="1043"/>
    <m/>
    <s v=" -  - OP - U"/>
    <s v=" -  - OP - U"/>
    <s v="OP"/>
    <x v="4"/>
    <x v="51"/>
    <n v="5"/>
    <m/>
    <m/>
    <m/>
    <m/>
    <m/>
    <m/>
    <m/>
    <m/>
    <s v="Mission"/>
    <s v="Annihilation Affair #5"/>
    <m/>
    <s v="U"/>
    <n v="2"/>
    <n v="10"/>
    <n v="20"/>
    <m/>
    <m/>
    <m/>
    <m/>
    <m/>
    <m/>
    <m/>
    <m/>
    <n v="1043"/>
    <n v="1043"/>
  </r>
  <r>
    <n v="1044"/>
    <m/>
    <s v=" -  - OP - U"/>
    <s v=" -  - OP - U"/>
    <s v="OP"/>
    <x v="4"/>
    <x v="51"/>
    <n v="6"/>
    <m/>
    <m/>
    <m/>
    <m/>
    <m/>
    <m/>
    <m/>
    <m/>
    <s v="Mission"/>
    <s v="Annihilation Affair #6"/>
    <m/>
    <s v="U"/>
    <n v="2"/>
    <n v="10"/>
    <n v="20"/>
    <m/>
    <m/>
    <m/>
    <m/>
    <m/>
    <m/>
    <m/>
    <m/>
    <n v="1044"/>
    <n v="1044"/>
  </r>
  <r>
    <n v="1045"/>
    <m/>
    <s v=" -  - OP - U"/>
    <s v=" -  - OP - U"/>
    <s v="OP"/>
    <x v="4"/>
    <x v="51"/>
    <n v="7"/>
    <m/>
    <m/>
    <m/>
    <m/>
    <m/>
    <m/>
    <m/>
    <m/>
    <s v="Mission"/>
    <s v="Annihilation Affair #7"/>
    <m/>
    <s v="U"/>
    <n v="2"/>
    <n v="10"/>
    <n v="20"/>
    <m/>
    <m/>
    <m/>
    <m/>
    <m/>
    <m/>
    <m/>
    <m/>
    <n v="1045"/>
    <n v="1045"/>
  </r>
  <r>
    <n v="1046"/>
    <m/>
    <s v=" -  - OS - R"/>
    <s v=" -  - OS - R"/>
    <s v="OS"/>
    <x v="4"/>
    <x v="52"/>
    <n v="1"/>
    <m/>
    <m/>
    <m/>
    <m/>
    <m/>
    <m/>
    <m/>
    <m/>
    <s v="Mission"/>
    <s v="Assault on Onslaught #1"/>
    <m/>
    <s v="R"/>
    <n v="18"/>
    <n v="15"/>
    <n v="270"/>
    <m/>
    <m/>
    <m/>
    <m/>
    <m/>
    <m/>
    <m/>
    <m/>
    <n v="1046"/>
    <n v="1046"/>
  </r>
  <r>
    <n v="1047"/>
    <m/>
    <s v=" -  - OS - R"/>
    <s v=" -  - OS - R"/>
    <s v="OS"/>
    <x v="4"/>
    <x v="52"/>
    <n v="2"/>
    <m/>
    <m/>
    <m/>
    <m/>
    <m/>
    <m/>
    <m/>
    <m/>
    <s v="Mission"/>
    <s v="Assault on Onslaught #2"/>
    <m/>
    <s v="R"/>
    <n v="18"/>
    <n v="15"/>
    <n v="270"/>
    <m/>
    <m/>
    <m/>
    <m/>
    <m/>
    <m/>
    <m/>
    <m/>
    <n v="1047"/>
    <n v="1047"/>
  </r>
  <r>
    <n v="1048"/>
    <m/>
    <s v=" -  - OS - R"/>
    <s v=" -  - OS - R"/>
    <s v="OS"/>
    <x v="4"/>
    <x v="52"/>
    <n v="3"/>
    <m/>
    <m/>
    <m/>
    <m/>
    <m/>
    <m/>
    <m/>
    <m/>
    <s v="Mission"/>
    <s v="Assault on Onslaught #3"/>
    <m/>
    <s v="R"/>
    <n v="18"/>
    <n v="15"/>
    <n v="270"/>
    <m/>
    <m/>
    <m/>
    <m/>
    <m/>
    <m/>
    <m/>
    <m/>
    <n v="1048"/>
    <n v="1048"/>
  </r>
  <r>
    <n v="1049"/>
    <m/>
    <s v=" -  - OS - R"/>
    <s v=" -  - OS - R"/>
    <s v="OS"/>
    <x v="4"/>
    <x v="52"/>
    <n v="4"/>
    <m/>
    <m/>
    <m/>
    <m/>
    <m/>
    <m/>
    <m/>
    <m/>
    <s v="Mission"/>
    <s v="Assault on Onslaught #4"/>
    <m/>
    <s v="R"/>
    <n v="18"/>
    <n v="15"/>
    <n v="270"/>
    <m/>
    <m/>
    <m/>
    <m/>
    <m/>
    <m/>
    <m/>
    <m/>
    <n v="1049"/>
    <n v="1049"/>
  </r>
  <r>
    <n v="1050"/>
    <m/>
    <s v=" -  - OS - R"/>
    <s v=" -  - OS - R"/>
    <s v="OS"/>
    <x v="4"/>
    <x v="52"/>
    <n v="5"/>
    <m/>
    <m/>
    <m/>
    <m/>
    <m/>
    <m/>
    <m/>
    <m/>
    <s v="Mission"/>
    <s v="Assault on Onslaught #5"/>
    <m/>
    <s v="R"/>
    <n v="18"/>
    <n v="15"/>
    <n v="270"/>
    <m/>
    <m/>
    <m/>
    <m/>
    <m/>
    <m/>
    <m/>
    <m/>
    <n v="1050"/>
    <n v="1050"/>
  </r>
  <r>
    <n v="1051"/>
    <m/>
    <s v=" -  - OS - R"/>
    <s v=" -  - OS - R"/>
    <s v="OS"/>
    <x v="4"/>
    <x v="52"/>
    <n v="6"/>
    <m/>
    <m/>
    <m/>
    <m/>
    <m/>
    <m/>
    <m/>
    <m/>
    <s v="Mission"/>
    <s v="Assault on Onslaught #6"/>
    <m/>
    <s v="R"/>
    <n v="18"/>
    <n v="15"/>
    <n v="270"/>
    <m/>
    <m/>
    <m/>
    <m/>
    <m/>
    <m/>
    <m/>
    <m/>
    <n v="1051"/>
    <n v="1051"/>
  </r>
  <r>
    <n v="1052"/>
    <m/>
    <s v=" -  - OS - R"/>
    <s v=" -  - OS - R"/>
    <s v="OS"/>
    <x v="4"/>
    <x v="52"/>
    <n v="7"/>
    <m/>
    <m/>
    <m/>
    <m/>
    <m/>
    <m/>
    <m/>
    <m/>
    <s v="Mission"/>
    <s v="Assault on Onslaught #7"/>
    <m/>
    <s v="R"/>
    <n v="18"/>
    <n v="15"/>
    <n v="270"/>
    <m/>
    <m/>
    <m/>
    <m/>
    <m/>
    <m/>
    <m/>
    <m/>
    <n v="1052"/>
    <n v="1052"/>
  </r>
  <r>
    <n v="1053"/>
    <m/>
    <s v=" -  - MC - U"/>
    <s v=" -  - MC - U"/>
    <s v="MC"/>
    <x v="4"/>
    <x v="53"/>
    <n v="1"/>
    <m/>
    <m/>
    <m/>
    <m/>
    <m/>
    <m/>
    <m/>
    <m/>
    <s v="Mission"/>
    <s v="Dark Phoenix Sage #1"/>
    <m/>
    <s v="U"/>
    <n v="1"/>
    <n v="10"/>
    <n v="10"/>
    <m/>
    <m/>
    <m/>
    <m/>
    <m/>
    <m/>
    <m/>
    <m/>
    <n v="1053"/>
    <n v="1053"/>
  </r>
  <r>
    <n v="1054"/>
    <m/>
    <s v=" -  - MC - U"/>
    <s v=" -  - MC - U"/>
    <s v="MC"/>
    <x v="4"/>
    <x v="53"/>
    <n v="2"/>
    <m/>
    <m/>
    <m/>
    <m/>
    <m/>
    <m/>
    <m/>
    <m/>
    <s v="Mission"/>
    <s v="Dark Phoenix Sage #2"/>
    <m/>
    <s v="U"/>
    <n v="1"/>
    <n v="10"/>
    <n v="10"/>
    <m/>
    <m/>
    <m/>
    <m/>
    <m/>
    <m/>
    <m/>
    <m/>
    <n v="1054"/>
    <n v="1054"/>
  </r>
  <r>
    <n v="1055"/>
    <m/>
    <s v=" -  - MC - U"/>
    <s v=" -  - MC - U"/>
    <s v="MC"/>
    <x v="4"/>
    <x v="53"/>
    <n v="3"/>
    <m/>
    <m/>
    <m/>
    <m/>
    <m/>
    <m/>
    <m/>
    <m/>
    <s v="Mission"/>
    <s v="Dark Phoenix Sage #3"/>
    <m/>
    <s v="U"/>
    <n v="1"/>
    <n v="10"/>
    <n v="10"/>
    <m/>
    <m/>
    <m/>
    <m/>
    <m/>
    <m/>
    <m/>
    <m/>
    <n v="1055"/>
    <n v="1055"/>
  </r>
  <r>
    <n v="1056"/>
    <m/>
    <s v=" -  - MC - U"/>
    <s v=" -  - MC - U"/>
    <s v="MC"/>
    <x v="4"/>
    <x v="53"/>
    <n v="4"/>
    <m/>
    <m/>
    <m/>
    <m/>
    <m/>
    <m/>
    <m/>
    <m/>
    <s v="Mission"/>
    <s v="Dark Phoenix Sage #4"/>
    <m/>
    <s v="U"/>
    <n v="1"/>
    <n v="10"/>
    <n v="10"/>
    <m/>
    <m/>
    <m/>
    <m/>
    <m/>
    <m/>
    <m/>
    <m/>
    <n v="1056"/>
    <n v="1056"/>
  </r>
  <r>
    <n v="1057"/>
    <m/>
    <s v=" -  - MC - U"/>
    <s v=" -  - MC - U"/>
    <s v="MC"/>
    <x v="4"/>
    <x v="53"/>
    <n v="5"/>
    <m/>
    <m/>
    <m/>
    <m/>
    <m/>
    <m/>
    <m/>
    <m/>
    <s v="Mission"/>
    <s v="Dark Phoenix Sage #5"/>
    <m/>
    <s v="U"/>
    <n v="1"/>
    <n v="10"/>
    <n v="10"/>
    <m/>
    <m/>
    <m/>
    <m/>
    <m/>
    <m/>
    <m/>
    <m/>
    <n v="1057"/>
    <n v="1057"/>
  </r>
  <r>
    <n v="1058"/>
    <m/>
    <s v=" -  - MC - U"/>
    <s v=" -  - MC - U"/>
    <s v="MC"/>
    <x v="4"/>
    <x v="53"/>
    <n v="6"/>
    <m/>
    <m/>
    <m/>
    <m/>
    <m/>
    <m/>
    <m/>
    <m/>
    <s v="Mission"/>
    <s v="Dark Phoenix Sage #6"/>
    <m/>
    <s v="U"/>
    <n v="1"/>
    <n v="10"/>
    <n v="10"/>
    <m/>
    <m/>
    <m/>
    <m/>
    <m/>
    <m/>
    <m/>
    <m/>
    <n v="1058"/>
    <n v="1058"/>
  </r>
  <r>
    <n v="1059"/>
    <m/>
    <s v=" -  - MC - U"/>
    <s v=" -  - MC - U"/>
    <s v="MC"/>
    <x v="4"/>
    <x v="53"/>
    <n v="7"/>
    <m/>
    <m/>
    <m/>
    <m/>
    <m/>
    <m/>
    <m/>
    <m/>
    <s v="Mission"/>
    <s v="Dark Phoenix Sage #7"/>
    <m/>
    <s v="U"/>
    <n v="1"/>
    <n v="10"/>
    <n v="10"/>
    <m/>
    <m/>
    <m/>
    <m/>
    <m/>
    <m/>
    <m/>
    <m/>
    <n v="1059"/>
    <n v="1059"/>
  </r>
  <r>
    <n v="1060"/>
    <m/>
    <s v=" -  - DC - C"/>
    <s v=" -  - DC - C"/>
    <s v="DC"/>
    <x v="4"/>
    <x v="54"/>
    <n v="1"/>
    <m/>
    <m/>
    <m/>
    <m/>
    <m/>
    <m/>
    <m/>
    <m/>
    <s v="Mission"/>
    <s v="Eye of the Storm #1"/>
    <m/>
    <s v="C"/>
    <n v="3"/>
    <n v="5"/>
    <n v="15"/>
    <m/>
    <m/>
    <m/>
    <m/>
    <m/>
    <m/>
    <m/>
    <m/>
    <n v="1060"/>
    <n v="1060"/>
  </r>
  <r>
    <n v="1061"/>
    <m/>
    <s v=" -  - DC - C"/>
    <s v=" -  - DC - C"/>
    <s v="DC"/>
    <x v="4"/>
    <x v="54"/>
    <n v="2"/>
    <m/>
    <m/>
    <m/>
    <m/>
    <m/>
    <m/>
    <m/>
    <m/>
    <s v="Mission"/>
    <s v="Eye of the Storm #2"/>
    <m/>
    <s v="C"/>
    <n v="3"/>
    <n v="5"/>
    <n v="15"/>
    <m/>
    <m/>
    <m/>
    <m/>
    <m/>
    <m/>
    <m/>
    <m/>
    <n v="1061"/>
    <n v="1061"/>
  </r>
  <r>
    <n v="1062"/>
    <m/>
    <s v=" -  - DC - C"/>
    <s v=" -  - DC - C"/>
    <s v="DC"/>
    <x v="4"/>
    <x v="54"/>
    <n v="3"/>
    <m/>
    <m/>
    <m/>
    <m/>
    <m/>
    <m/>
    <m/>
    <m/>
    <s v="Mission"/>
    <s v="Eye of the Storm #3"/>
    <m/>
    <s v="C"/>
    <n v="3"/>
    <n v="5"/>
    <n v="15"/>
    <m/>
    <m/>
    <m/>
    <m/>
    <m/>
    <m/>
    <m/>
    <m/>
    <n v="1062"/>
    <n v="1062"/>
  </r>
  <r>
    <n v="1063"/>
    <m/>
    <s v=" -  - DC - C"/>
    <s v=" -  - DC - C"/>
    <s v="DC"/>
    <x v="4"/>
    <x v="54"/>
    <n v="4"/>
    <m/>
    <m/>
    <m/>
    <m/>
    <m/>
    <m/>
    <m/>
    <m/>
    <s v="Mission"/>
    <s v="Eye of the Storm #4"/>
    <m/>
    <s v="C"/>
    <n v="3"/>
    <n v="5"/>
    <n v="15"/>
    <m/>
    <m/>
    <m/>
    <m/>
    <m/>
    <m/>
    <m/>
    <m/>
    <n v="1063"/>
    <n v="1063"/>
  </r>
  <r>
    <n v="1064"/>
    <m/>
    <s v=" -  - DC - C"/>
    <s v=" -  - DC - C"/>
    <s v="DC"/>
    <x v="4"/>
    <x v="54"/>
    <n v="5"/>
    <m/>
    <m/>
    <m/>
    <m/>
    <m/>
    <m/>
    <m/>
    <m/>
    <s v="Mission"/>
    <s v="Eye of the Storm #5"/>
    <m/>
    <s v="C"/>
    <n v="3"/>
    <n v="5"/>
    <n v="15"/>
    <m/>
    <m/>
    <m/>
    <m/>
    <m/>
    <m/>
    <m/>
    <m/>
    <n v="1064"/>
    <n v="1064"/>
  </r>
  <r>
    <n v="1065"/>
    <m/>
    <s v=" -  - DC - C"/>
    <s v=" -  - DC - C"/>
    <s v="DC"/>
    <x v="4"/>
    <x v="54"/>
    <n v="6"/>
    <m/>
    <m/>
    <m/>
    <m/>
    <m/>
    <m/>
    <m/>
    <m/>
    <s v="Mission"/>
    <s v="Eye of the Storm #6"/>
    <m/>
    <s v="C"/>
    <n v="3"/>
    <n v="5"/>
    <n v="15"/>
    <m/>
    <m/>
    <m/>
    <m/>
    <m/>
    <m/>
    <m/>
    <m/>
    <n v="1065"/>
    <n v="1065"/>
  </r>
  <r>
    <n v="1066"/>
    <m/>
    <s v=" -  - DC - C"/>
    <s v=" -  - DC - C"/>
    <s v="DC"/>
    <x v="4"/>
    <x v="54"/>
    <n v="7"/>
    <m/>
    <m/>
    <m/>
    <m/>
    <m/>
    <m/>
    <m/>
    <m/>
    <s v="Mission"/>
    <s v="Eye of the Storm #7"/>
    <m/>
    <s v="C"/>
    <n v="3"/>
    <n v="5"/>
    <n v="15"/>
    <m/>
    <m/>
    <m/>
    <m/>
    <m/>
    <m/>
    <m/>
    <m/>
    <n v="1066"/>
    <n v="1066"/>
  </r>
  <r>
    <n v="1067"/>
    <m/>
    <s v=" -  - OP - C"/>
    <s v=" -  - OP - C"/>
    <s v="OP"/>
    <x v="4"/>
    <x v="55"/>
    <n v="1"/>
    <m/>
    <m/>
    <m/>
    <m/>
    <m/>
    <m/>
    <m/>
    <m/>
    <s v="Mission"/>
    <s v="Fatal Attractions #1"/>
    <m/>
    <s v="C"/>
    <n v="2"/>
    <n v="5"/>
    <n v="10"/>
    <m/>
    <m/>
    <m/>
    <m/>
    <m/>
    <m/>
    <m/>
    <m/>
    <n v="1067"/>
    <n v="1067"/>
  </r>
  <r>
    <n v="1068"/>
    <m/>
    <s v=" -  - OP - C"/>
    <s v=" -  - OP - C"/>
    <s v="OP"/>
    <x v="4"/>
    <x v="55"/>
    <n v="2"/>
    <m/>
    <m/>
    <m/>
    <m/>
    <m/>
    <m/>
    <m/>
    <m/>
    <s v="Mission"/>
    <s v="Fatal Attractions #2"/>
    <m/>
    <s v="C"/>
    <n v="2"/>
    <n v="5"/>
    <n v="10"/>
    <m/>
    <m/>
    <m/>
    <m/>
    <m/>
    <m/>
    <m/>
    <m/>
    <n v="1068"/>
    <n v="1068"/>
  </r>
  <r>
    <n v="1069"/>
    <m/>
    <s v=" -  - OP - C"/>
    <s v=" -  - OP - C"/>
    <s v="OP"/>
    <x v="4"/>
    <x v="55"/>
    <n v="3"/>
    <m/>
    <m/>
    <m/>
    <m/>
    <m/>
    <m/>
    <m/>
    <m/>
    <s v="Mission"/>
    <s v="Fatal Attractions #3"/>
    <m/>
    <s v="C"/>
    <n v="2"/>
    <n v="5"/>
    <n v="10"/>
    <m/>
    <m/>
    <m/>
    <m/>
    <m/>
    <m/>
    <m/>
    <m/>
    <n v="1069"/>
    <n v="1069"/>
  </r>
  <r>
    <n v="1070"/>
    <m/>
    <s v=" -  - OP - C"/>
    <s v=" -  - OP - C"/>
    <s v="OP"/>
    <x v="4"/>
    <x v="55"/>
    <n v="4"/>
    <m/>
    <m/>
    <m/>
    <m/>
    <m/>
    <m/>
    <m/>
    <m/>
    <s v="Mission"/>
    <s v="Fatal Attractions #4"/>
    <m/>
    <s v="C"/>
    <n v="2"/>
    <n v="5"/>
    <n v="10"/>
    <m/>
    <m/>
    <m/>
    <m/>
    <m/>
    <m/>
    <m/>
    <m/>
    <n v="1070"/>
    <n v="1070"/>
  </r>
  <r>
    <n v="1071"/>
    <m/>
    <s v=" -  - OP - C"/>
    <s v=" -  - OP - C"/>
    <s v="OP"/>
    <x v="4"/>
    <x v="55"/>
    <n v="5"/>
    <m/>
    <m/>
    <m/>
    <m/>
    <m/>
    <m/>
    <m/>
    <m/>
    <s v="Mission"/>
    <s v="Fatal Attractions #5"/>
    <m/>
    <s v="C"/>
    <n v="2"/>
    <n v="5"/>
    <n v="10"/>
    <m/>
    <m/>
    <m/>
    <m/>
    <m/>
    <m/>
    <m/>
    <m/>
    <n v="1071"/>
    <n v="1071"/>
  </r>
  <r>
    <n v="1072"/>
    <m/>
    <s v=" -  - OP - C"/>
    <s v=" -  - OP - C"/>
    <s v="OP"/>
    <x v="4"/>
    <x v="55"/>
    <n v="6"/>
    <m/>
    <m/>
    <m/>
    <m/>
    <m/>
    <m/>
    <m/>
    <m/>
    <s v="Mission"/>
    <s v="Fatal Attractions #6"/>
    <m/>
    <s v="C"/>
    <n v="2"/>
    <n v="5"/>
    <n v="10"/>
    <m/>
    <m/>
    <m/>
    <m/>
    <m/>
    <m/>
    <m/>
    <m/>
    <n v="1072"/>
    <n v="1072"/>
  </r>
  <r>
    <n v="1073"/>
    <m/>
    <s v=" -  - OP - C"/>
    <s v=" -  - OP - C"/>
    <s v="OP"/>
    <x v="4"/>
    <x v="55"/>
    <n v="7"/>
    <m/>
    <m/>
    <m/>
    <m/>
    <m/>
    <m/>
    <m/>
    <m/>
    <s v="Mission"/>
    <s v="Fatal Attractions #7"/>
    <m/>
    <s v="C"/>
    <n v="2"/>
    <n v="5"/>
    <n v="10"/>
    <m/>
    <m/>
    <m/>
    <m/>
    <m/>
    <m/>
    <m/>
    <m/>
    <n v="1073"/>
    <n v="1073"/>
  </r>
  <r>
    <n v="1074"/>
    <m/>
    <s v=" -  - OP - U"/>
    <s v=" -  - OP - U"/>
    <s v="OP"/>
    <x v="4"/>
    <x v="56"/>
    <n v="1"/>
    <m/>
    <m/>
    <m/>
    <m/>
    <m/>
    <m/>
    <m/>
    <m/>
    <s v="Mission"/>
    <s v="Infestation Incident #1"/>
    <m/>
    <s v="U"/>
    <n v="2"/>
    <n v="10"/>
    <n v="20"/>
    <m/>
    <m/>
    <m/>
    <m/>
    <m/>
    <m/>
    <m/>
    <m/>
    <n v="1074"/>
    <n v="1074"/>
  </r>
  <r>
    <n v="1075"/>
    <m/>
    <s v=" -  - OP - U"/>
    <s v=" -  - OP - U"/>
    <s v="OP"/>
    <x v="4"/>
    <x v="56"/>
    <n v="2"/>
    <m/>
    <m/>
    <m/>
    <m/>
    <m/>
    <m/>
    <m/>
    <m/>
    <s v="Mission"/>
    <s v="Infestation Incident #2"/>
    <m/>
    <s v="U"/>
    <n v="2"/>
    <n v="10"/>
    <n v="20"/>
    <m/>
    <m/>
    <m/>
    <m/>
    <m/>
    <m/>
    <m/>
    <m/>
    <n v="1075"/>
    <n v="1075"/>
  </r>
  <r>
    <n v="1076"/>
    <m/>
    <s v=" -  - OP - U"/>
    <s v=" -  - OP - U"/>
    <s v="OP"/>
    <x v="4"/>
    <x v="56"/>
    <n v="3"/>
    <m/>
    <m/>
    <m/>
    <m/>
    <m/>
    <m/>
    <m/>
    <m/>
    <s v="Mission"/>
    <s v="Infestation Incident #3"/>
    <m/>
    <s v="U"/>
    <n v="2"/>
    <n v="10"/>
    <n v="20"/>
    <m/>
    <m/>
    <m/>
    <m/>
    <m/>
    <m/>
    <m/>
    <m/>
    <n v="1076"/>
    <n v="1076"/>
  </r>
  <r>
    <n v="1077"/>
    <m/>
    <s v=" -  - OP - U"/>
    <s v=" -  - OP - U"/>
    <s v="OP"/>
    <x v="4"/>
    <x v="56"/>
    <n v="4"/>
    <m/>
    <m/>
    <m/>
    <m/>
    <m/>
    <m/>
    <m/>
    <m/>
    <s v="Mission"/>
    <s v="Infestation Incident #4"/>
    <m/>
    <s v="U"/>
    <n v="2"/>
    <n v="10"/>
    <n v="20"/>
    <m/>
    <m/>
    <m/>
    <m/>
    <m/>
    <m/>
    <m/>
    <m/>
    <n v="1077"/>
    <n v="1077"/>
  </r>
  <r>
    <n v="1078"/>
    <m/>
    <s v=" -  - OP - U"/>
    <s v=" -  - OP - U"/>
    <s v="OP"/>
    <x v="4"/>
    <x v="56"/>
    <n v="5"/>
    <m/>
    <m/>
    <m/>
    <m/>
    <m/>
    <m/>
    <m/>
    <m/>
    <s v="Mission"/>
    <s v="Infestation Incident #5"/>
    <m/>
    <s v="U"/>
    <n v="2"/>
    <n v="10"/>
    <n v="20"/>
    <m/>
    <m/>
    <m/>
    <m/>
    <m/>
    <m/>
    <m/>
    <m/>
    <n v="1078"/>
    <n v="1078"/>
  </r>
  <r>
    <n v="1079"/>
    <m/>
    <s v=" -  - OP - U"/>
    <s v=" -  - OP - U"/>
    <s v="OP"/>
    <x v="4"/>
    <x v="56"/>
    <n v="6"/>
    <m/>
    <m/>
    <m/>
    <m/>
    <m/>
    <m/>
    <m/>
    <m/>
    <s v="Mission"/>
    <s v="Infestation Incident #6"/>
    <m/>
    <s v="U"/>
    <n v="2"/>
    <n v="10"/>
    <n v="20"/>
    <m/>
    <m/>
    <m/>
    <m/>
    <m/>
    <m/>
    <m/>
    <m/>
    <n v="1079"/>
    <n v="1079"/>
  </r>
  <r>
    <n v="1080"/>
    <m/>
    <s v=" -  - OP - U"/>
    <s v=" -  - OP - U"/>
    <s v="OP"/>
    <x v="4"/>
    <x v="56"/>
    <n v="7"/>
    <m/>
    <m/>
    <m/>
    <m/>
    <m/>
    <m/>
    <m/>
    <m/>
    <s v="Mission"/>
    <s v="Infestation Incident #7"/>
    <m/>
    <s v="U"/>
    <n v="2"/>
    <n v="10"/>
    <n v="20"/>
    <m/>
    <m/>
    <m/>
    <m/>
    <m/>
    <m/>
    <m/>
    <m/>
    <n v="1080"/>
    <n v="1080"/>
  </r>
  <r>
    <n v="1081"/>
    <m/>
    <s v=" -  - OP - C"/>
    <s v=" -  - OP - C"/>
    <s v="OP"/>
    <x v="4"/>
    <x v="57"/>
    <n v="1"/>
    <m/>
    <m/>
    <m/>
    <m/>
    <m/>
    <m/>
    <m/>
    <m/>
    <s v="Mission"/>
    <s v="Infinity Gauntlet #1"/>
    <m/>
    <s v="C"/>
    <n v="2"/>
    <n v="5"/>
    <n v="10"/>
    <m/>
    <m/>
    <m/>
    <m/>
    <m/>
    <m/>
    <m/>
    <m/>
    <n v="1081"/>
    <n v="1081"/>
  </r>
  <r>
    <n v="1082"/>
    <m/>
    <s v=" -  - OP - C"/>
    <s v=" -  - OP - C"/>
    <s v="OP"/>
    <x v="4"/>
    <x v="57"/>
    <n v="2"/>
    <m/>
    <m/>
    <m/>
    <m/>
    <m/>
    <m/>
    <m/>
    <m/>
    <s v="Mission"/>
    <s v="Infinity Gauntlet #2"/>
    <m/>
    <s v="C"/>
    <n v="2"/>
    <n v="5"/>
    <n v="10"/>
    <m/>
    <m/>
    <m/>
    <m/>
    <m/>
    <m/>
    <m/>
    <m/>
    <n v="1082"/>
    <n v="1082"/>
  </r>
  <r>
    <n v="1083"/>
    <m/>
    <s v=" -  - OP - C"/>
    <s v=" -  - OP - C"/>
    <s v="OP"/>
    <x v="4"/>
    <x v="57"/>
    <n v="3"/>
    <m/>
    <m/>
    <m/>
    <m/>
    <m/>
    <m/>
    <m/>
    <m/>
    <s v="Mission"/>
    <s v="Infinity Gauntlet #3"/>
    <m/>
    <s v="C"/>
    <n v="2"/>
    <n v="5"/>
    <n v="10"/>
    <m/>
    <m/>
    <m/>
    <m/>
    <m/>
    <m/>
    <m/>
    <m/>
    <n v="1083"/>
    <n v="1083"/>
  </r>
  <r>
    <n v="1084"/>
    <m/>
    <s v=" -  - OP - C"/>
    <s v=" -  - OP - C"/>
    <s v="OP"/>
    <x v="4"/>
    <x v="57"/>
    <n v="4"/>
    <m/>
    <m/>
    <m/>
    <m/>
    <m/>
    <m/>
    <m/>
    <m/>
    <s v="Mission"/>
    <s v="Infinity Gauntlet #4"/>
    <m/>
    <s v="C"/>
    <n v="2"/>
    <n v="5"/>
    <n v="10"/>
    <m/>
    <m/>
    <m/>
    <m/>
    <m/>
    <m/>
    <m/>
    <m/>
    <n v="1084"/>
    <n v="1084"/>
  </r>
  <r>
    <n v="1085"/>
    <m/>
    <s v=" -  - OP - C"/>
    <s v=" -  - OP - C"/>
    <s v="OP"/>
    <x v="4"/>
    <x v="57"/>
    <n v="5"/>
    <m/>
    <m/>
    <m/>
    <m/>
    <m/>
    <m/>
    <m/>
    <m/>
    <s v="Mission"/>
    <s v="Infinity Gauntlet #5"/>
    <m/>
    <s v="C"/>
    <n v="2"/>
    <n v="5"/>
    <n v="10"/>
    <m/>
    <m/>
    <m/>
    <m/>
    <m/>
    <m/>
    <m/>
    <m/>
    <n v="1085"/>
    <n v="1085"/>
  </r>
  <r>
    <n v="1086"/>
    <m/>
    <s v=" -  - OP - C"/>
    <s v=" -  - OP - C"/>
    <s v="OP"/>
    <x v="4"/>
    <x v="57"/>
    <n v="6"/>
    <m/>
    <m/>
    <m/>
    <m/>
    <m/>
    <m/>
    <m/>
    <m/>
    <s v="Mission"/>
    <s v="Infinity Gauntlet #6"/>
    <m/>
    <s v="C"/>
    <n v="2"/>
    <n v="5"/>
    <n v="10"/>
    <m/>
    <m/>
    <m/>
    <m/>
    <m/>
    <m/>
    <m/>
    <m/>
    <n v="1086"/>
    <n v="1086"/>
  </r>
  <r>
    <n v="1087"/>
    <m/>
    <s v=" -  - OP - C"/>
    <s v=" -  - OP - C"/>
    <s v="OP"/>
    <x v="4"/>
    <x v="57"/>
    <n v="7"/>
    <m/>
    <m/>
    <m/>
    <m/>
    <m/>
    <m/>
    <m/>
    <m/>
    <s v="Mission"/>
    <s v="Infinity Gauntlet #7"/>
    <m/>
    <s v="C"/>
    <n v="2"/>
    <n v="5"/>
    <n v="10"/>
    <m/>
    <m/>
    <m/>
    <m/>
    <m/>
    <m/>
    <m/>
    <m/>
    <n v="1087"/>
    <n v="1087"/>
  </r>
  <r>
    <n v="1088"/>
    <m/>
    <s v=" -  - DC - C"/>
    <s v=" -  - DC - C"/>
    <s v="DC"/>
    <x v="4"/>
    <x v="58"/>
    <n v="1"/>
    <m/>
    <m/>
    <m/>
    <m/>
    <m/>
    <m/>
    <m/>
    <m/>
    <s v="Mission"/>
    <s v="Into the Depths #1"/>
    <m/>
    <s v="C"/>
    <n v="3"/>
    <n v="5"/>
    <n v="15"/>
    <m/>
    <m/>
    <m/>
    <m/>
    <m/>
    <m/>
    <m/>
    <m/>
    <n v="1088"/>
    <n v="1088"/>
  </r>
  <r>
    <n v="1089"/>
    <m/>
    <s v=" -  - DC - C"/>
    <s v=" -  - DC - C"/>
    <s v="DC"/>
    <x v="4"/>
    <x v="58"/>
    <n v="2"/>
    <m/>
    <m/>
    <m/>
    <m/>
    <m/>
    <m/>
    <m/>
    <m/>
    <s v="Mission"/>
    <s v="Into the Depths #2"/>
    <m/>
    <s v="C"/>
    <n v="3"/>
    <n v="5"/>
    <n v="15"/>
    <m/>
    <m/>
    <m/>
    <m/>
    <m/>
    <m/>
    <m/>
    <m/>
    <n v="1089"/>
    <n v="1089"/>
  </r>
  <r>
    <n v="1090"/>
    <m/>
    <s v=" -  - DC - C"/>
    <s v=" -  - DC - C"/>
    <s v="DC"/>
    <x v="4"/>
    <x v="58"/>
    <n v="3"/>
    <m/>
    <m/>
    <m/>
    <m/>
    <m/>
    <m/>
    <m/>
    <m/>
    <s v="Mission"/>
    <s v="Into the Depths #3"/>
    <m/>
    <s v="C"/>
    <n v="3"/>
    <n v="5"/>
    <n v="15"/>
    <m/>
    <m/>
    <m/>
    <m/>
    <m/>
    <m/>
    <m/>
    <m/>
    <n v="1090"/>
    <n v="1090"/>
  </r>
  <r>
    <n v="1091"/>
    <m/>
    <s v=" -  - DC - C"/>
    <s v=" -  - DC - C"/>
    <s v="DC"/>
    <x v="4"/>
    <x v="58"/>
    <n v="4"/>
    <m/>
    <m/>
    <m/>
    <m/>
    <m/>
    <m/>
    <m/>
    <m/>
    <s v="Mission"/>
    <s v="Into the Depths #4"/>
    <m/>
    <s v="C"/>
    <n v="3"/>
    <n v="5"/>
    <n v="15"/>
    <m/>
    <m/>
    <m/>
    <m/>
    <m/>
    <m/>
    <m/>
    <m/>
    <n v="1091"/>
    <n v="1091"/>
  </r>
  <r>
    <n v="1092"/>
    <m/>
    <s v=" -  - DC - C"/>
    <s v=" -  - DC - C"/>
    <s v="DC"/>
    <x v="4"/>
    <x v="58"/>
    <n v="5"/>
    <m/>
    <m/>
    <m/>
    <m/>
    <m/>
    <m/>
    <m/>
    <m/>
    <s v="Mission"/>
    <s v="Into the Depths #5"/>
    <m/>
    <s v="C"/>
    <n v="3"/>
    <n v="5"/>
    <n v="15"/>
    <m/>
    <m/>
    <m/>
    <m/>
    <m/>
    <m/>
    <m/>
    <m/>
    <n v="1092"/>
    <n v="1092"/>
  </r>
  <r>
    <n v="1093"/>
    <m/>
    <s v=" -  - DC - C"/>
    <s v=" -  - DC - C"/>
    <s v="DC"/>
    <x v="4"/>
    <x v="58"/>
    <n v="6"/>
    <m/>
    <m/>
    <m/>
    <m/>
    <m/>
    <m/>
    <m/>
    <m/>
    <s v="Mission"/>
    <s v="Into the Depths #6"/>
    <m/>
    <s v="C"/>
    <n v="3"/>
    <n v="5"/>
    <n v="15"/>
    <m/>
    <m/>
    <m/>
    <m/>
    <m/>
    <m/>
    <m/>
    <m/>
    <n v="1093"/>
    <n v="1093"/>
  </r>
  <r>
    <n v="1094"/>
    <m/>
    <s v=" -  - DC - C"/>
    <s v=" -  - DC - C"/>
    <s v="DC"/>
    <x v="4"/>
    <x v="58"/>
    <n v="7"/>
    <m/>
    <m/>
    <m/>
    <m/>
    <m/>
    <m/>
    <m/>
    <m/>
    <s v="Mission"/>
    <s v="Into the Depths #7"/>
    <m/>
    <s v="C"/>
    <n v="3"/>
    <n v="5"/>
    <n v="15"/>
    <m/>
    <m/>
    <m/>
    <m/>
    <m/>
    <m/>
    <m/>
    <m/>
    <n v="1094"/>
    <n v="1094"/>
  </r>
  <r>
    <n v="1095"/>
    <m/>
    <s v=" -  - OP - C"/>
    <s v=" -  - OP - C"/>
    <s v="OP"/>
    <x v="4"/>
    <x v="59"/>
    <n v="1"/>
    <m/>
    <m/>
    <m/>
    <m/>
    <m/>
    <m/>
    <m/>
    <m/>
    <s v="Mission"/>
    <s v="Maximum Carnage #1"/>
    <m/>
    <s v="C"/>
    <n v="2"/>
    <n v="5"/>
    <n v="10"/>
    <m/>
    <m/>
    <m/>
    <m/>
    <m/>
    <m/>
    <m/>
    <m/>
    <n v="1095"/>
    <n v="1095"/>
  </r>
  <r>
    <n v="1096"/>
    <m/>
    <s v=" -  - OP - C"/>
    <s v=" -  - OP - C"/>
    <s v="OP"/>
    <x v="4"/>
    <x v="59"/>
    <n v="2"/>
    <m/>
    <m/>
    <m/>
    <m/>
    <m/>
    <m/>
    <m/>
    <m/>
    <s v="Mission"/>
    <s v="Maximum Carnage #2"/>
    <m/>
    <s v="C"/>
    <n v="2"/>
    <n v="5"/>
    <n v="10"/>
    <m/>
    <m/>
    <m/>
    <m/>
    <m/>
    <m/>
    <m/>
    <m/>
    <n v="1096"/>
    <n v="1096"/>
  </r>
  <r>
    <n v="1097"/>
    <m/>
    <s v=" -  - OP - C"/>
    <s v=" -  - OP - C"/>
    <s v="OP"/>
    <x v="4"/>
    <x v="59"/>
    <n v="3"/>
    <m/>
    <m/>
    <m/>
    <m/>
    <m/>
    <m/>
    <m/>
    <m/>
    <s v="Mission"/>
    <s v="Maximum Carnage #3"/>
    <m/>
    <s v="C"/>
    <n v="2"/>
    <n v="5"/>
    <n v="10"/>
    <m/>
    <m/>
    <m/>
    <m/>
    <m/>
    <m/>
    <m/>
    <m/>
    <n v="1097"/>
    <n v="1097"/>
  </r>
  <r>
    <n v="1098"/>
    <m/>
    <s v=" -  - OP - C"/>
    <s v=" -  - OP - C"/>
    <s v="OP"/>
    <x v="4"/>
    <x v="59"/>
    <n v="4"/>
    <m/>
    <m/>
    <m/>
    <m/>
    <m/>
    <m/>
    <m/>
    <m/>
    <s v="Mission"/>
    <s v="Maximum Carnage #4"/>
    <m/>
    <s v="C"/>
    <n v="2"/>
    <n v="5"/>
    <n v="10"/>
    <m/>
    <m/>
    <m/>
    <m/>
    <m/>
    <m/>
    <m/>
    <m/>
    <n v="1098"/>
    <n v="1098"/>
  </r>
  <r>
    <n v="1099"/>
    <m/>
    <s v=" -  - OP - C"/>
    <s v=" -  - OP - C"/>
    <s v="OP"/>
    <x v="4"/>
    <x v="59"/>
    <n v="5"/>
    <m/>
    <m/>
    <m/>
    <m/>
    <m/>
    <m/>
    <m/>
    <m/>
    <s v="Mission"/>
    <s v="Maximum Carnage #5"/>
    <m/>
    <s v="C"/>
    <n v="2"/>
    <n v="5"/>
    <n v="10"/>
    <m/>
    <m/>
    <m/>
    <m/>
    <m/>
    <m/>
    <m/>
    <m/>
    <n v="1099"/>
    <n v="1099"/>
  </r>
  <r>
    <n v="1100"/>
    <m/>
    <s v=" -  - OP - C"/>
    <s v=" -  - OP - C"/>
    <s v="OP"/>
    <x v="4"/>
    <x v="59"/>
    <n v="6"/>
    <m/>
    <m/>
    <m/>
    <m/>
    <m/>
    <m/>
    <m/>
    <m/>
    <s v="Mission"/>
    <s v="Maximum Carnage #6"/>
    <m/>
    <s v="C"/>
    <n v="2"/>
    <n v="5"/>
    <n v="10"/>
    <m/>
    <m/>
    <m/>
    <m/>
    <m/>
    <m/>
    <m/>
    <m/>
    <n v="1100"/>
    <n v="1100"/>
  </r>
  <r>
    <n v="1101"/>
    <m/>
    <s v=" -  - OP - C"/>
    <s v=" -  - OP - C"/>
    <s v="OP"/>
    <x v="4"/>
    <x v="59"/>
    <n v="7"/>
    <m/>
    <m/>
    <m/>
    <m/>
    <m/>
    <m/>
    <m/>
    <m/>
    <s v="Mission"/>
    <s v="Maximum Carnage #7"/>
    <m/>
    <s v="C"/>
    <n v="2"/>
    <n v="5"/>
    <n v="10"/>
    <m/>
    <m/>
    <m/>
    <m/>
    <m/>
    <m/>
    <m/>
    <m/>
    <n v="1101"/>
    <n v="1101"/>
  </r>
  <r>
    <n v="1102"/>
    <m/>
    <s v=" -  - DC - C"/>
    <s v=" -  - DC - C"/>
    <s v="DC"/>
    <x v="4"/>
    <x v="60"/>
    <n v="1"/>
    <m/>
    <m/>
    <m/>
    <m/>
    <m/>
    <m/>
    <m/>
    <m/>
    <s v="Mission"/>
    <s v="Might Over Mind #1"/>
    <m/>
    <s v="C"/>
    <n v="3"/>
    <n v="5"/>
    <n v="15"/>
    <m/>
    <m/>
    <m/>
    <m/>
    <m/>
    <m/>
    <m/>
    <m/>
    <n v="1102"/>
    <n v="1102"/>
  </r>
  <r>
    <n v="1103"/>
    <m/>
    <s v=" -  - DC - C"/>
    <s v=" -  - DC - C"/>
    <s v="DC"/>
    <x v="4"/>
    <x v="60"/>
    <n v="2"/>
    <m/>
    <m/>
    <m/>
    <m/>
    <m/>
    <m/>
    <m/>
    <m/>
    <s v="Mission"/>
    <s v="Might Over Mind #2"/>
    <m/>
    <s v="C"/>
    <n v="3"/>
    <n v="5"/>
    <n v="15"/>
    <m/>
    <m/>
    <m/>
    <m/>
    <m/>
    <m/>
    <m/>
    <m/>
    <n v="1103"/>
    <n v="1103"/>
  </r>
  <r>
    <n v="1104"/>
    <m/>
    <s v=" -  - DC - C"/>
    <s v=" -  - DC - C"/>
    <s v="DC"/>
    <x v="4"/>
    <x v="60"/>
    <n v="3"/>
    <m/>
    <m/>
    <m/>
    <m/>
    <m/>
    <m/>
    <m/>
    <m/>
    <s v="Mission"/>
    <s v="Might Over Mind #3"/>
    <m/>
    <s v="C"/>
    <n v="3"/>
    <n v="5"/>
    <n v="15"/>
    <m/>
    <m/>
    <m/>
    <m/>
    <m/>
    <m/>
    <m/>
    <m/>
    <n v="1104"/>
    <n v="1104"/>
  </r>
  <r>
    <n v="1105"/>
    <m/>
    <s v=" -  - DC - C"/>
    <s v=" -  - DC - C"/>
    <s v="DC"/>
    <x v="4"/>
    <x v="60"/>
    <n v="4"/>
    <m/>
    <m/>
    <m/>
    <m/>
    <m/>
    <m/>
    <m/>
    <m/>
    <s v="Mission"/>
    <s v="Might Over Mind #4"/>
    <m/>
    <s v="C"/>
    <n v="3"/>
    <n v="5"/>
    <n v="15"/>
    <m/>
    <m/>
    <m/>
    <m/>
    <m/>
    <m/>
    <m/>
    <m/>
    <n v="1105"/>
    <n v="1105"/>
  </r>
  <r>
    <n v="1106"/>
    <m/>
    <s v=" -  - DC - C"/>
    <s v=" -  - DC - C"/>
    <s v="DC"/>
    <x v="4"/>
    <x v="60"/>
    <n v="5"/>
    <m/>
    <m/>
    <m/>
    <m/>
    <m/>
    <m/>
    <m/>
    <m/>
    <s v="Mission"/>
    <s v="Might Over Mind #5"/>
    <m/>
    <s v="C"/>
    <n v="3"/>
    <n v="5"/>
    <n v="15"/>
    <m/>
    <m/>
    <m/>
    <m/>
    <m/>
    <m/>
    <m/>
    <m/>
    <n v="1106"/>
    <n v="1106"/>
  </r>
  <r>
    <n v="1107"/>
    <m/>
    <s v=" -  - DC - C"/>
    <s v=" -  - DC - C"/>
    <s v="DC"/>
    <x v="4"/>
    <x v="60"/>
    <n v="6"/>
    <m/>
    <m/>
    <m/>
    <m/>
    <m/>
    <m/>
    <m/>
    <m/>
    <s v="Mission"/>
    <s v="Might Over Mind #6"/>
    <m/>
    <s v="C"/>
    <n v="3"/>
    <n v="5"/>
    <n v="15"/>
    <m/>
    <m/>
    <m/>
    <m/>
    <m/>
    <m/>
    <m/>
    <m/>
    <n v="1107"/>
    <n v="1107"/>
  </r>
  <r>
    <n v="1108"/>
    <m/>
    <s v=" -  - DC - C"/>
    <s v=" -  - DC - C"/>
    <s v="DC"/>
    <x v="4"/>
    <x v="60"/>
    <n v="7"/>
    <m/>
    <m/>
    <m/>
    <m/>
    <m/>
    <m/>
    <m/>
    <m/>
    <s v="Mission"/>
    <s v="Might Over Mind #7"/>
    <m/>
    <s v="C"/>
    <n v="3"/>
    <n v="5"/>
    <n v="15"/>
    <m/>
    <m/>
    <m/>
    <m/>
    <m/>
    <m/>
    <m/>
    <m/>
    <n v="1108"/>
    <n v="1108"/>
  </r>
  <r>
    <n v="1109"/>
    <m/>
    <s v=" -  - DC - C"/>
    <s v=" -  - DC - C"/>
    <s v="DC"/>
    <x v="4"/>
    <x v="61"/>
    <n v="1"/>
    <m/>
    <m/>
    <m/>
    <m/>
    <m/>
    <m/>
    <m/>
    <m/>
    <s v="Mission"/>
    <s v="Race Against Crime #1"/>
    <m/>
    <s v="C"/>
    <n v="3"/>
    <n v="5"/>
    <n v="15"/>
    <m/>
    <m/>
    <m/>
    <m/>
    <m/>
    <m/>
    <m/>
    <m/>
    <n v="1109"/>
    <n v="1109"/>
  </r>
  <r>
    <n v="1110"/>
    <m/>
    <s v=" -  - DC - C"/>
    <s v=" -  - DC - C"/>
    <s v="DC"/>
    <x v="4"/>
    <x v="61"/>
    <n v="2"/>
    <m/>
    <m/>
    <m/>
    <m/>
    <m/>
    <m/>
    <m/>
    <m/>
    <s v="Mission"/>
    <s v="Race Against Crime #2"/>
    <m/>
    <s v="C"/>
    <n v="3"/>
    <n v="5"/>
    <n v="15"/>
    <m/>
    <m/>
    <m/>
    <m/>
    <m/>
    <m/>
    <m/>
    <m/>
    <n v="1110"/>
    <n v="1110"/>
  </r>
  <r>
    <n v="1111"/>
    <m/>
    <s v=" -  - DC - C"/>
    <s v=" -  - DC - C"/>
    <s v="DC"/>
    <x v="4"/>
    <x v="61"/>
    <n v="3"/>
    <m/>
    <m/>
    <m/>
    <m/>
    <m/>
    <m/>
    <m/>
    <m/>
    <s v="Mission"/>
    <s v="Race Against Crime #3"/>
    <m/>
    <s v="C"/>
    <n v="3"/>
    <n v="5"/>
    <n v="15"/>
    <m/>
    <m/>
    <m/>
    <m/>
    <m/>
    <m/>
    <m/>
    <m/>
    <n v="1111"/>
    <n v="1111"/>
  </r>
  <r>
    <n v="1112"/>
    <m/>
    <s v=" -  - DC - C"/>
    <s v=" -  - DC - C"/>
    <s v="DC"/>
    <x v="4"/>
    <x v="61"/>
    <n v="4"/>
    <m/>
    <m/>
    <m/>
    <m/>
    <m/>
    <m/>
    <m/>
    <m/>
    <s v="Mission"/>
    <s v="Race Against Crime #4"/>
    <m/>
    <s v="C"/>
    <n v="3"/>
    <n v="5"/>
    <n v="15"/>
    <m/>
    <m/>
    <m/>
    <m/>
    <m/>
    <m/>
    <m/>
    <m/>
    <n v="1112"/>
    <n v="1112"/>
  </r>
  <r>
    <n v="1113"/>
    <m/>
    <s v=" -  - DC - C"/>
    <s v=" -  - DC - C"/>
    <s v="DC"/>
    <x v="4"/>
    <x v="61"/>
    <n v="5"/>
    <m/>
    <m/>
    <m/>
    <m/>
    <m/>
    <m/>
    <m/>
    <m/>
    <s v="Mission"/>
    <s v="Race Against Crime #5"/>
    <m/>
    <s v="C"/>
    <n v="3"/>
    <n v="5"/>
    <n v="15"/>
    <m/>
    <m/>
    <m/>
    <m/>
    <m/>
    <m/>
    <m/>
    <m/>
    <n v="1113"/>
    <n v="1113"/>
  </r>
  <r>
    <n v="1114"/>
    <m/>
    <s v=" -  - DC - C"/>
    <s v=" -  - DC - C"/>
    <s v="DC"/>
    <x v="4"/>
    <x v="61"/>
    <n v="6"/>
    <m/>
    <m/>
    <m/>
    <m/>
    <m/>
    <m/>
    <m/>
    <m/>
    <s v="Mission"/>
    <s v="Race Against Crime #6"/>
    <m/>
    <s v="C"/>
    <n v="3"/>
    <n v="5"/>
    <n v="15"/>
    <m/>
    <m/>
    <m/>
    <m/>
    <m/>
    <m/>
    <m/>
    <m/>
    <n v="1114"/>
    <n v="1114"/>
  </r>
  <r>
    <n v="1115"/>
    <m/>
    <s v=" -  - DC - C"/>
    <s v=" -  - DC - C"/>
    <s v="DC"/>
    <x v="4"/>
    <x v="61"/>
    <n v="7"/>
    <m/>
    <m/>
    <m/>
    <m/>
    <m/>
    <m/>
    <m/>
    <m/>
    <s v="Mission"/>
    <s v="Race Against Crime #7"/>
    <m/>
    <s v="C"/>
    <n v="3"/>
    <n v="5"/>
    <n v="15"/>
    <m/>
    <m/>
    <m/>
    <m/>
    <m/>
    <m/>
    <m/>
    <m/>
    <n v="1115"/>
    <n v="1115"/>
  </r>
  <r>
    <n v="1116"/>
    <m/>
    <s v=" -  - MN - C"/>
    <s v=" -  - MN - C"/>
    <s v="MN"/>
    <x v="4"/>
    <x v="62"/>
    <n v="1"/>
    <m/>
    <m/>
    <m/>
    <m/>
    <m/>
    <m/>
    <m/>
    <m/>
    <s v="Mission"/>
    <s v="Secret Wars #1"/>
    <m/>
    <s v="C"/>
    <n v="4"/>
    <n v="5"/>
    <n v="20"/>
    <m/>
    <m/>
    <m/>
    <m/>
    <m/>
    <m/>
    <m/>
    <m/>
    <n v="1116"/>
    <n v="1116"/>
  </r>
  <r>
    <n v="1117"/>
    <m/>
    <s v=" -  - MN - C"/>
    <s v=" -  - MN - C"/>
    <s v="MN"/>
    <x v="4"/>
    <x v="62"/>
    <n v="2"/>
    <m/>
    <m/>
    <m/>
    <m/>
    <m/>
    <m/>
    <m/>
    <m/>
    <s v="Mission"/>
    <s v="Secret Wars #2"/>
    <m/>
    <s v="C"/>
    <n v="4"/>
    <n v="5"/>
    <n v="20"/>
    <m/>
    <m/>
    <m/>
    <m/>
    <m/>
    <m/>
    <m/>
    <m/>
    <n v="1117"/>
    <n v="1117"/>
  </r>
  <r>
    <n v="1118"/>
    <m/>
    <s v=" -  - MN - C"/>
    <s v=" -  - MN - C"/>
    <s v="MN"/>
    <x v="4"/>
    <x v="62"/>
    <n v="3"/>
    <m/>
    <m/>
    <m/>
    <m/>
    <m/>
    <m/>
    <m/>
    <m/>
    <s v="Mission"/>
    <s v="Secret Wars #3"/>
    <m/>
    <s v="C"/>
    <n v="4"/>
    <n v="5"/>
    <n v="20"/>
    <m/>
    <m/>
    <m/>
    <m/>
    <m/>
    <m/>
    <m/>
    <m/>
    <n v="1118"/>
    <n v="1118"/>
  </r>
  <r>
    <n v="1119"/>
    <m/>
    <s v=" -  - MN - C"/>
    <s v=" -  - MN - C"/>
    <s v="MN"/>
    <x v="4"/>
    <x v="62"/>
    <n v="4"/>
    <m/>
    <m/>
    <m/>
    <m/>
    <m/>
    <m/>
    <m/>
    <m/>
    <s v="Mission"/>
    <s v="Secret Wars #4"/>
    <m/>
    <s v="C"/>
    <n v="4"/>
    <n v="5"/>
    <n v="20"/>
    <m/>
    <m/>
    <m/>
    <m/>
    <m/>
    <m/>
    <m/>
    <m/>
    <n v="1119"/>
    <n v="1119"/>
  </r>
  <r>
    <n v="1120"/>
    <m/>
    <s v=" -  - MN - C"/>
    <s v=" -  - MN - C"/>
    <s v="MN"/>
    <x v="4"/>
    <x v="62"/>
    <n v="5"/>
    <m/>
    <m/>
    <m/>
    <m/>
    <m/>
    <m/>
    <m/>
    <m/>
    <s v="Mission"/>
    <s v="Secret Wars #5"/>
    <m/>
    <s v="C"/>
    <n v="4"/>
    <n v="5"/>
    <n v="20"/>
    <m/>
    <m/>
    <m/>
    <m/>
    <m/>
    <m/>
    <m/>
    <m/>
    <n v="1120"/>
    <n v="1120"/>
  </r>
  <r>
    <n v="1121"/>
    <m/>
    <s v=" -  - MN - C"/>
    <s v=" -  - MN - C"/>
    <s v="MN"/>
    <x v="4"/>
    <x v="62"/>
    <n v="6"/>
    <m/>
    <m/>
    <m/>
    <m/>
    <m/>
    <m/>
    <m/>
    <m/>
    <s v="Mission"/>
    <s v="Secret Wars #6"/>
    <m/>
    <s v="C"/>
    <n v="4"/>
    <n v="5"/>
    <n v="20"/>
    <m/>
    <m/>
    <m/>
    <m/>
    <m/>
    <m/>
    <m/>
    <m/>
    <n v="1121"/>
    <n v="1121"/>
  </r>
  <r>
    <n v="1122"/>
    <m/>
    <s v=" -  - MN - C"/>
    <s v=" -  - MN - C"/>
    <s v="MN"/>
    <x v="4"/>
    <x v="62"/>
    <n v="7"/>
    <m/>
    <m/>
    <m/>
    <m/>
    <m/>
    <m/>
    <m/>
    <m/>
    <s v="Mission"/>
    <s v="Secret Wars #7"/>
    <m/>
    <s v="C"/>
    <n v="4"/>
    <n v="5"/>
    <n v="20"/>
    <m/>
    <m/>
    <m/>
    <m/>
    <m/>
    <m/>
    <m/>
    <m/>
    <n v="1122"/>
    <n v="1122"/>
  </r>
  <r>
    <n v="1123"/>
    <m/>
    <s v=" -  - PS - C"/>
    <s v=" -  - PS - C"/>
    <s v="PS"/>
    <x v="4"/>
    <x v="63"/>
    <n v="1"/>
    <m/>
    <m/>
    <m/>
    <m/>
    <m/>
    <m/>
    <m/>
    <m/>
    <s v="Mission"/>
    <s v="Separation Anxiety #1"/>
    <m/>
    <s v="C"/>
    <n v="7"/>
    <n v="5"/>
    <n v="35"/>
    <m/>
    <m/>
    <m/>
    <m/>
    <m/>
    <m/>
    <m/>
    <m/>
    <n v="1123"/>
    <n v="1123"/>
  </r>
  <r>
    <n v="1124"/>
    <m/>
    <s v=" -  - PS - C"/>
    <s v=" -  - PS - C"/>
    <s v="PS"/>
    <x v="4"/>
    <x v="63"/>
    <n v="2"/>
    <m/>
    <m/>
    <m/>
    <m/>
    <m/>
    <m/>
    <m/>
    <m/>
    <s v="Mission"/>
    <s v="Separation Anxiety #2"/>
    <m/>
    <s v="C"/>
    <n v="7"/>
    <n v="5"/>
    <n v="35"/>
    <m/>
    <m/>
    <m/>
    <m/>
    <m/>
    <m/>
    <m/>
    <m/>
    <n v="1124"/>
    <n v="1124"/>
  </r>
  <r>
    <n v="1125"/>
    <m/>
    <s v=" -  - PS - C"/>
    <s v=" -  - PS - C"/>
    <s v="PS"/>
    <x v="4"/>
    <x v="63"/>
    <n v="3"/>
    <m/>
    <m/>
    <m/>
    <m/>
    <m/>
    <m/>
    <m/>
    <m/>
    <s v="Mission"/>
    <s v="Separation Anxiety #3"/>
    <m/>
    <s v="C"/>
    <n v="7"/>
    <n v="5"/>
    <n v="35"/>
    <m/>
    <m/>
    <m/>
    <m/>
    <m/>
    <m/>
    <m/>
    <m/>
    <n v="1125"/>
    <n v="1125"/>
  </r>
  <r>
    <n v="1126"/>
    <m/>
    <s v=" -  - PS - C"/>
    <s v=" -  - PS - C"/>
    <s v="PS"/>
    <x v="4"/>
    <x v="63"/>
    <n v="4"/>
    <m/>
    <m/>
    <m/>
    <m/>
    <m/>
    <m/>
    <m/>
    <m/>
    <s v="Mission"/>
    <s v="Separation Anxiety #4"/>
    <m/>
    <s v="C"/>
    <n v="7"/>
    <n v="5"/>
    <n v="35"/>
    <m/>
    <m/>
    <m/>
    <m/>
    <m/>
    <m/>
    <m/>
    <m/>
    <n v="1126"/>
    <n v="1126"/>
  </r>
  <r>
    <n v="1127"/>
    <m/>
    <s v=" -  - PS - C"/>
    <s v=" -  - PS - C"/>
    <s v="PS"/>
    <x v="4"/>
    <x v="63"/>
    <n v="5"/>
    <m/>
    <m/>
    <m/>
    <m/>
    <m/>
    <m/>
    <m/>
    <m/>
    <s v="Mission"/>
    <s v="Separation Anxiety #5"/>
    <m/>
    <s v="C"/>
    <n v="7"/>
    <n v="5"/>
    <n v="35"/>
    <m/>
    <m/>
    <m/>
    <m/>
    <m/>
    <m/>
    <m/>
    <m/>
    <n v="1127"/>
    <n v="1127"/>
  </r>
  <r>
    <n v="1128"/>
    <m/>
    <s v=" -  - PS - C"/>
    <s v=" -  - PS - C"/>
    <s v="PS"/>
    <x v="4"/>
    <x v="63"/>
    <n v="6"/>
    <m/>
    <m/>
    <m/>
    <m/>
    <m/>
    <m/>
    <m/>
    <m/>
    <s v="Mission"/>
    <s v="Separation Anxiety #6"/>
    <m/>
    <s v="C"/>
    <n v="7"/>
    <n v="5"/>
    <n v="35"/>
    <m/>
    <m/>
    <m/>
    <m/>
    <m/>
    <m/>
    <m/>
    <m/>
    <n v="1128"/>
    <n v="1128"/>
  </r>
  <r>
    <n v="1129"/>
    <m/>
    <s v=" -  - PS - C"/>
    <s v=" -  - PS - C"/>
    <s v="PS"/>
    <x v="4"/>
    <x v="63"/>
    <n v="7"/>
    <m/>
    <m/>
    <m/>
    <m/>
    <m/>
    <m/>
    <m/>
    <m/>
    <s v="Mission"/>
    <s v="Separation Anxiety #7"/>
    <m/>
    <s v="C"/>
    <n v="7"/>
    <n v="5"/>
    <n v="35"/>
    <m/>
    <m/>
    <m/>
    <m/>
    <m/>
    <m/>
    <m/>
    <m/>
    <n v="1129"/>
    <n v="1129"/>
  </r>
  <r>
    <n v="1130"/>
    <m/>
    <s v=" -  - IM - U"/>
    <s v=" -  - IM - U"/>
    <s v="IM"/>
    <x v="4"/>
    <x v="64"/>
    <n v="1"/>
    <m/>
    <m/>
    <m/>
    <m/>
    <m/>
    <m/>
    <m/>
    <m/>
    <s v="Mission"/>
    <s v="Shattered Image #1"/>
    <m/>
    <s v="U"/>
    <n v="16"/>
    <n v="10"/>
    <n v="160"/>
    <m/>
    <m/>
    <m/>
    <m/>
    <m/>
    <m/>
    <m/>
    <m/>
    <n v="1130"/>
    <n v="1130"/>
  </r>
  <r>
    <n v="1131"/>
    <m/>
    <s v=" -  - IM - U"/>
    <s v=" -  - IM - U"/>
    <s v="IM"/>
    <x v="4"/>
    <x v="64"/>
    <n v="2"/>
    <m/>
    <m/>
    <m/>
    <m/>
    <m/>
    <m/>
    <m/>
    <m/>
    <s v="Mission"/>
    <s v="Shattered Image #2"/>
    <m/>
    <s v="U"/>
    <n v="16"/>
    <n v="10"/>
    <n v="160"/>
    <m/>
    <m/>
    <m/>
    <m/>
    <m/>
    <m/>
    <m/>
    <m/>
    <n v="1131"/>
    <n v="1131"/>
  </r>
  <r>
    <n v="1132"/>
    <m/>
    <s v=" -  - IM - U"/>
    <s v=" -  - IM - U"/>
    <s v="IM"/>
    <x v="4"/>
    <x v="64"/>
    <n v="3"/>
    <m/>
    <m/>
    <m/>
    <m/>
    <m/>
    <m/>
    <m/>
    <m/>
    <s v="Mission"/>
    <s v="Shattered Image #3"/>
    <m/>
    <s v="U"/>
    <n v="16"/>
    <n v="10"/>
    <n v="160"/>
    <m/>
    <m/>
    <m/>
    <m/>
    <m/>
    <m/>
    <m/>
    <m/>
    <n v="1132"/>
    <n v="1132"/>
  </r>
  <r>
    <n v="1133"/>
    <m/>
    <s v=" -  - IM - R"/>
    <s v=" -  - IM - R"/>
    <s v="IM"/>
    <x v="4"/>
    <x v="64"/>
    <n v="4"/>
    <m/>
    <m/>
    <m/>
    <m/>
    <m/>
    <m/>
    <m/>
    <m/>
    <s v="Mission"/>
    <s v="Shattered Image #4"/>
    <m/>
    <s v="R"/>
    <n v="16"/>
    <n v="15"/>
    <n v="240"/>
    <m/>
    <m/>
    <m/>
    <m/>
    <m/>
    <m/>
    <m/>
    <m/>
    <n v="1133"/>
    <n v="1133"/>
  </r>
  <r>
    <n v="1134"/>
    <m/>
    <s v=" -  - IM - U"/>
    <s v=" -  - IM - U"/>
    <s v="IM"/>
    <x v="4"/>
    <x v="64"/>
    <n v="5"/>
    <m/>
    <m/>
    <m/>
    <m/>
    <m/>
    <m/>
    <m/>
    <m/>
    <s v="Mission"/>
    <s v="Shattered Image #5"/>
    <m/>
    <s v="U"/>
    <n v="16"/>
    <n v="10"/>
    <n v="160"/>
    <m/>
    <m/>
    <m/>
    <m/>
    <m/>
    <m/>
    <m/>
    <m/>
    <n v="1134"/>
    <n v="1134"/>
  </r>
  <r>
    <n v="1135"/>
    <m/>
    <s v=" -  - IM - U"/>
    <s v=" -  - IM - U"/>
    <s v="IM"/>
    <x v="4"/>
    <x v="64"/>
    <n v="6"/>
    <m/>
    <m/>
    <m/>
    <m/>
    <m/>
    <m/>
    <m/>
    <m/>
    <s v="Mission"/>
    <s v="Shattered Image #6"/>
    <m/>
    <s v="U"/>
    <n v="16"/>
    <n v="10"/>
    <n v="160"/>
    <m/>
    <m/>
    <m/>
    <m/>
    <m/>
    <m/>
    <m/>
    <m/>
    <n v="1135"/>
    <n v="1135"/>
  </r>
  <r>
    <n v="1136"/>
    <m/>
    <s v=" -  - IM - U"/>
    <s v=" -  - IM - U"/>
    <s v="IM"/>
    <x v="4"/>
    <x v="64"/>
    <n v="7"/>
    <m/>
    <m/>
    <m/>
    <m/>
    <m/>
    <m/>
    <m/>
    <m/>
    <s v="Mission"/>
    <s v="Shattered Image #7"/>
    <m/>
    <s v="U"/>
    <n v="16"/>
    <n v="10"/>
    <n v="160"/>
    <m/>
    <m/>
    <m/>
    <m/>
    <m/>
    <m/>
    <m/>
    <m/>
    <n v="1136"/>
    <n v="1136"/>
  </r>
  <r>
    <n v="1137"/>
    <m/>
    <s v=" -  - PS - C"/>
    <s v=" -  - PS - C"/>
    <s v="PS"/>
    <x v="4"/>
    <x v="65"/>
    <n v="1"/>
    <m/>
    <m/>
    <m/>
    <m/>
    <m/>
    <m/>
    <m/>
    <m/>
    <s v="Mission"/>
    <s v="Sins of the Future #1"/>
    <m/>
    <s v="C"/>
    <n v="7"/>
    <n v="5"/>
    <n v="35"/>
    <m/>
    <m/>
    <m/>
    <m/>
    <m/>
    <m/>
    <m/>
    <m/>
    <n v="1137"/>
    <n v="1137"/>
  </r>
  <r>
    <n v="1138"/>
    <m/>
    <s v=" -  - PS - C"/>
    <s v=" -  - PS - C"/>
    <s v="PS"/>
    <x v="4"/>
    <x v="65"/>
    <n v="2"/>
    <m/>
    <m/>
    <m/>
    <m/>
    <m/>
    <m/>
    <m/>
    <m/>
    <s v="Mission"/>
    <s v="Sins of the Future #2"/>
    <m/>
    <s v="C"/>
    <n v="7"/>
    <n v="5"/>
    <n v="35"/>
    <m/>
    <m/>
    <m/>
    <m/>
    <m/>
    <m/>
    <m/>
    <m/>
    <n v="1138"/>
    <n v="1138"/>
  </r>
  <r>
    <n v="1139"/>
    <m/>
    <s v=" -  - PS - C"/>
    <s v=" -  - PS - C"/>
    <s v="PS"/>
    <x v="4"/>
    <x v="65"/>
    <n v="3"/>
    <m/>
    <m/>
    <m/>
    <m/>
    <m/>
    <m/>
    <m/>
    <m/>
    <s v="Mission"/>
    <s v="Sins of the Future #3"/>
    <m/>
    <s v="C"/>
    <n v="7"/>
    <n v="5"/>
    <n v="35"/>
    <m/>
    <m/>
    <m/>
    <m/>
    <m/>
    <m/>
    <m/>
    <m/>
    <n v="1139"/>
    <n v="1139"/>
  </r>
  <r>
    <n v="1140"/>
    <m/>
    <s v=" -  - PS - C"/>
    <s v=" -  - PS - C"/>
    <s v="PS"/>
    <x v="4"/>
    <x v="65"/>
    <n v="4"/>
    <m/>
    <m/>
    <m/>
    <m/>
    <m/>
    <m/>
    <m/>
    <m/>
    <s v="Mission"/>
    <s v="Sins of the Future #4"/>
    <m/>
    <s v="C"/>
    <n v="7"/>
    <n v="5"/>
    <n v="35"/>
    <m/>
    <m/>
    <m/>
    <m/>
    <m/>
    <m/>
    <m/>
    <m/>
    <n v="1140"/>
    <n v="1140"/>
  </r>
  <r>
    <n v="1141"/>
    <m/>
    <s v=" -  - PS - C"/>
    <s v=" -  - PS - C"/>
    <s v="PS"/>
    <x v="4"/>
    <x v="65"/>
    <n v="5"/>
    <m/>
    <m/>
    <m/>
    <m/>
    <m/>
    <m/>
    <m/>
    <m/>
    <s v="Mission"/>
    <s v="Sins of the Future #5"/>
    <m/>
    <s v="C"/>
    <n v="7"/>
    <n v="5"/>
    <n v="35"/>
    <m/>
    <m/>
    <m/>
    <m/>
    <m/>
    <m/>
    <m/>
    <m/>
    <n v="1141"/>
    <n v="1141"/>
  </r>
  <r>
    <n v="1142"/>
    <m/>
    <s v=" -  - PS - C"/>
    <s v=" -  - PS - C"/>
    <s v="PS"/>
    <x v="4"/>
    <x v="65"/>
    <n v="6"/>
    <m/>
    <m/>
    <m/>
    <m/>
    <m/>
    <m/>
    <m/>
    <m/>
    <s v="Mission"/>
    <s v="Sins of the Future #6"/>
    <m/>
    <s v="C"/>
    <n v="7"/>
    <n v="5"/>
    <n v="35"/>
    <m/>
    <m/>
    <m/>
    <m/>
    <m/>
    <m/>
    <m/>
    <m/>
    <n v="1142"/>
    <n v="1142"/>
  </r>
  <r>
    <n v="1143"/>
    <m/>
    <s v=" -  - PS - C"/>
    <s v=" -  - PS - C"/>
    <s v="PS"/>
    <x v="4"/>
    <x v="65"/>
    <n v="7"/>
    <m/>
    <m/>
    <m/>
    <m/>
    <m/>
    <m/>
    <m/>
    <m/>
    <s v="Mission"/>
    <s v="Sins of the Future #7"/>
    <m/>
    <s v="C"/>
    <n v="7"/>
    <n v="5"/>
    <n v="35"/>
    <m/>
    <m/>
    <m/>
    <m/>
    <m/>
    <m/>
    <m/>
    <m/>
    <n v="1143"/>
    <n v="1143"/>
  </r>
  <r>
    <n v="1144"/>
    <m/>
    <s v=" -  - JLA - C"/>
    <s v=" -  - JLA - C"/>
    <s v="JLA"/>
    <x v="4"/>
    <x v="66"/>
    <n v="1"/>
    <m/>
    <m/>
    <m/>
    <m/>
    <m/>
    <m/>
    <m/>
    <m/>
    <s v="Mission"/>
    <s v="The Brave and the Bold #1"/>
    <m/>
    <s v="C"/>
    <n v="6"/>
    <n v="5"/>
    <n v="30"/>
    <m/>
    <m/>
    <m/>
    <m/>
    <m/>
    <m/>
    <m/>
    <m/>
    <n v="1144"/>
    <n v="1144"/>
  </r>
  <r>
    <n v="1145"/>
    <m/>
    <s v=" -  - JLA - C"/>
    <s v=" -  - JLA - C"/>
    <s v="JLA"/>
    <x v="4"/>
    <x v="66"/>
    <n v="2"/>
    <m/>
    <m/>
    <m/>
    <m/>
    <m/>
    <m/>
    <m/>
    <m/>
    <s v="Mission"/>
    <s v="The Brave and the Bold #2"/>
    <m/>
    <s v="C"/>
    <n v="6"/>
    <n v="5"/>
    <n v="30"/>
    <m/>
    <m/>
    <m/>
    <m/>
    <m/>
    <m/>
    <m/>
    <m/>
    <n v="1145"/>
    <n v="1145"/>
  </r>
  <r>
    <n v="1146"/>
    <m/>
    <s v=" -  - JLA - C"/>
    <s v=" -  - JLA - C"/>
    <s v="JLA"/>
    <x v="4"/>
    <x v="66"/>
    <n v="3"/>
    <m/>
    <m/>
    <m/>
    <m/>
    <m/>
    <m/>
    <m/>
    <m/>
    <s v="Mission"/>
    <s v="The Brave and the Bold #3"/>
    <m/>
    <s v="C"/>
    <n v="6"/>
    <n v="5"/>
    <n v="30"/>
    <m/>
    <m/>
    <m/>
    <m/>
    <m/>
    <m/>
    <m/>
    <m/>
    <n v="1146"/>
    <n v="1146"/>
  </r>
  <r>
    <n v="1147"/>
    <m/>
    <s v=" -  - JLA - C"/>
    <s v=" -  - JLA - C"/>
    <s v="JLA"/>
    <x v="4"/>
    <x v="66"/>
    <n v="4"/>
    <m/>
    <m/>
    <m/>
    <m/>
    <m/>
    <m/>
    <m/>
    <m/>
    <s v="Mission"/>
    <s v="The Brave and the Bold #4"/>
    <m/>
    <s v="C"/>
    <n v="6"/>
    <n v="5"/>
    <n v="30"/>
    <m/>
    <m/>
    <m/>
    <m/>
    <m/>
    <m/>
    <m/>
    <m/>
    <n v="1147"/>
    <n v="1147"/>
  </r>
  <r>
    <n v="1148"/>
    <m/>
    <s v=" -  - JLA - C"/>
    <s v=" -  - JLA - C"/>
    <s v="JLA"/>
    <x v="4"/>
    <x v="66"/>
    <n v="5"/>
    <m/>
    <m/>
    <m/>
    <m/>
    <m/>
    <m/>
    <m/>
    <m/>
    <s v="Mission"/>
    <s v="The Brave and the Bold #5"/>
    <m/>
    <s v="C"/>
    <n v="6"/>
    <n v="5"/>
    <n v="30"/>
    <m/>
    <m/>
    <m/>
    <m/>
    <m/>
    <m/>
    <m/>
    <m/>
    <n v="1148"/>
    <n v="1148"/>
  </r>
  <r>
    <n v="1149"/>
    <m/>
    <s v=" -  - JLA - C"/>
    <s v=" -  - JLA - C"/>
    <s v="JLA"/>
    <x v="4"/>
    <x v="66"/>
    <n v="6"/>
    <m/>
    <m/>
    <m/>
    <m/>
    <m/>
    <m/>
    <m/>
    <m/>
    <s v="Mission"/>
    <s v="The Brave and the Bold #6"/>
    <m/>
    <s v="C"/>
    <n v="6"/>
    <n v="5"/>
    <n v="30"/>
    <m/>
    <m/>
    <m/>
    <m/>
    <m/>
    <m/>
    <m/>
    <m/>
    <n v="1149"/>
    <n v="1149"/>
  </r>
  <r>
    <n v="1150"/>
    <m/>
    <s v=" -  - JLA - C"/>
    <s v=" -  - JLA - C"/>
    <s v="JLA"/>
    <x v="4"/>
    <x v="66"/>
    <n v="7"/>
    <m/>
    <m/>
    <m/>
    <m/>
    <m/>
    <m/>
    <m/>
    <m/>
    <s v="Mission"/>
    <s v="The Brave and the Bold #7"/>
    <m/>
    <s v="C"/>
    <n v="6"/>
    <n v="5"/>
    <n v="30"/>
    <m/>
    <m/>
    <m/>
    <m/>
    <m/>
    <m/>
    <m/>
    <m/>
    <n v="1150"/>
    <n v="1150"/>
  </r>
  <r>
    <n v="1151"/>
    <m/>
    <s v=" -  - MN - C"/>
    <s v=" -  - MN - C"/>
    <s v="MN"/>
    <x v="4"/>
    <x v="67"/>
    <n v="1"/>
    <m/>
    <m/>
    <m/>
    <m/>
    <m/>
    <m/>
    <m/>
    <m/>
    <s v="Mission"/>
    <s v="The Coming of Galactus #1"/>
    <m/>
    <s v="C"/>
    <n v="4"/>
    <n v="5"/>
    <n v="20"/>
    <m/>
    <m/>
    <m/>
    <m/>
    <m/>
    <m/>
    <m/>
    <m/>
    <n v="1151"/>
    <n v="1151"/>
  </r>
  <r>
    <n v="1152"/>
    <m/>
    <s v=" -  - MN - C"/>
    <s v=" -  - MN - C"/>
    <s v="MN"/>
    <x v="4"/>
    <x v="67"/>
    <n v="2"/>
    <m/>
    <m/>
    <m/>
    <m/>
    <m/>
    <m/>
    <m/>
    <m/>
    <s v="Mission"/>
    <s v="The Coming of Galactus #2"/>
    <m/>
    <s v="C"/>
    <n v="4"/>
    <n v="5"/>
    <n v="20"/>
    <m/>
    <m/>
    <m/>
    <m/>
    <m/>
    <m/>
    <m/>
    <m/>
    <n v="1152"/>
    <n v="1152"/>
  </r>
  <r>
    <n v="1153"/>
    <m/>
    <s v=" -  - MN - C"/>
    <s v=" -  - MN - C"/>
    <s v="MN"/>
    <x v="4"/>
    <x v="67"/>
    <n v="3"/>
    <m/>
    <m/>
    <m/>
    <m/>
    <m/>
    <m/>
    <m/>
    <m/>
    <s v="Mission"/>
    <s v="The Coming of Galactus #3"/>
    <m/>
    <s v="C"/>
    <n v="4"/>
    <n v="5"/>
    <n v="20"/>
    <m/>
    <m/>
    <m/>
    <m/>
    <m/>
    <m/>
    <m/>
    <m/>
    <n v="1153"/>
    <n v="1153"/>
  </r>
  <r>
    <n v="1154"/>
    <m/>
    <s v=" -  - MN - C"/>
    <s v=" -  - MN - C"/>
    <s v="MN"/>
    <x v="4"/>
    <x v="67"/>
    <n v="4"/>
    <m/>
    <m/>
    <m/>
    <m/>
    <m/>
    <m/>
    <m/>
    <m/>
    <s v="Mission"/>
    <s v="The Coming of Galactus #4"/>
    <m/>
    <s v="C"/>
    <n v="4"/>
    <n v="5"/>
    <n v="20"/>
    <m/>
    <m/>
    <m/>
    <m/>
    <m/>
    <m/>
    <m/>
    <m/>
    <n v="1154"/>
    <n v="1154"/>
  </r>
  <r>
    <n v="1155"/>
    <m/>
    <s v=" -  - MN - C"/>
    <s v=" -  - MN - C"/>
    <s v="MN"/>
    <x v="4"/>
    <x v="67"/>
    <n v="5"/>
    <m/>
    <m/>
    <m/>
    <m/>
    <m/>
    <m/>
    <m/>
    <m/>
    <s v="Mission"/>
    <s v="The Coming of Galactus #5"/>
    <m/>
    <s v="C"/>
    <n v="4"/>
    <n v="5"/>
    <n v="20"/>
    <m/>
    <m/>
    <m/>
    <m/>
    <m/>
    <m/>
    <m/>
    <m/>
    <n v="1155"/>
    <n v="1155"/>
  </r>
  <r>
    <n v="1156"/>
    <m/>
    <s v=" -  - MN - C"/>
    <s v=" -  - MN - C"/>
    <s v="MN"/>
    <x v="4"/>
    <x v="67"/>
    <n v="6"/>
    <m/>
    <m/>
    <m/>
    <m/>
    <m/>
    <m/>
    <m/>
    <m/>
    <s v="Mission"/>
    <s v="The Coming of Galactus #6"/>
    <m/>
    <s v="C"/>
    <n v="4"/>
    <n v="5"/>
    <n v="20"/>
    <m/>
    <m/>
    <m/>
    <m/>
    <m/>
    <m/>
    <m/>
    <m/>
    <n v="1156"/>
    <n v="1156"/>
  </r>
  <r>
    <n v="1157"/>
    <m/>
    <s v=" -  - MN - C"/>
    <s v=" -  - MN - C"/>
    <s v="MN"/>
    <x v="4"/>
    <x v="67"/>
    <n v="7"/>
    <m/>
    <m/>
    <m/>
    <m/>
    <m/>
    <m/>
    <m/>
    <m/>
    <s v="Mission"/>
    <s v="The Coming of Galactus #7"/>
    <m/>
    <s v="C"/>
    <n v="4"/>
    <n v="5"/>
    <n v="20"/>
    <m/>
    <m/>
    <m/>
    <m/>
    <m/>
    <m/>
    <m/>
    <m/>
    <n v="1157"/>
    <n v="1157"/>
  </r>
  <r>
    <n v="1158"/>
    <m/>
    <s v=" -  - MC - U"/>
    <s v=" -  - MC - U"/>
    <s v="MC"/>
    <x v="4"/>
    <x v="68"/>
    <n v="1"/>
    <m/>
    <m/>
    <m/>
    <m/>
    <m/>
    <m/>
    <m/>
    <m/>
    <s v="Mission"/>
    <s v="The Crossing #1"/>
    <m/>
    <s v="U"/>
    <n v="1"/>
    <n v="10"/>
    <n v="10"/>
    <m/>
    <m/>
    <m/>
    <m/>
    <m/>
    <m/>
    <m/>
    <m/>
    <n v="1158"/>
    <n v="1158"/>
  </r>
  <r>
    <n v="1159"/>
    <m/>
    <s v=" -  - MC - U"/>
    <s v=" -  - MC - U"/>
    <s v="MC"/>
    <x v="4"/>
    <x v="68"/>
    <n v="2"/>
    <m/>
    <m/>
    <m/>
    <m/>
    <m/>
    <m/>
    <m/>
    <m/>
    <s v="Mission"/>
    <s v="The Crossing #2"/>
    <m/>
    <s v="U"/>
    <n v="1"/>
    <n v="10"/>
    <n v="10"/>
    <m/>
    <m/>
    <m/>
    <m/>
    <m/>
    <m/>
    <m/>
    <m/>
    <n v="1159"/>
    <n v="1159"/>
  </r>
  <r>
    <n v="1160"/>
    <m/>
    <s v=" -  - MC - U"/>
    <s v=" -  - MC - U"/>
    <s v="MC"/>
    <x v="4"/>
    <x v="68"/>
    <n v="3"/>
    <m/>
    <m/>
    <m/>
    <m/>
    <m/>
    <m/>
    <m/>
    <m/>
    <s v="Mission"/>
    <s v="The Crossing #3"/>
    <m/>
    <s v="U"/>
    <n v="1"/>
    <n v="10"/>
    <n v="10"/>
    <m/>
    <m/>
    <m/>
    <m/>
    <m/>
    <m/>
    <m/>
    <m/>
    <n v="1160"/>
    <n v="1160"/>
  </r>
  <r>
    <n v="1161"/>
    <m/>
    <s v=" -  - MC - U"/>
    <s v=" -  - MC - U"/>
    <s v="MC"/>
    <x v="4"/>
    <x v="68"/>
    <n v="4"/>
    <m/>
    <m/>
    <m/>
    <m/>
    <m/>
    <m/>
    <m/>
    <m/>
    <s v="Mission"/>
    <s v="The Crossing #4"/>
    <m/>
    <s v="U"/>
    <n v="1"/>
    <n v="10"/>
    <n v="10"/>
    <m/>
    <m/>
    <m/>
    <m/>
    <m/>
    <m/>
    <m/>
    <m/>
    <n v="1161"/>
    <n v="1161"/>
  </r>
  <r>
    <n v="1162"/>
    <m/>
    <s v=" -  - MC - U"/>
    <s v=" -  - MC - U"/>
    <s v="MC"/>
    <x v="4"/>
    <x v="68"/>
    <n v="5"/>
    <m/>
    <m/>
    <m/>
    <m/>
    <m/>
    <m/>
    <m/>
    <m/>
    <s v="Mission"/>
    <s v="The Crossing #5"/>
    <m/>
    <s v="U"/>
    <n v="1"/>
    <n v="10"/>
    <n v="10"/>
    <m/>
    <m/>
    <m/>
    <m/>
    <m/>
    <m/>
    <m/>
    <m/>
    <n v="1162"/>
    <n v="1162"/>
  </r>
  <r>
    <n v="1163"/>
    <m/>
    <s v=" -  - MC - U"/>
    <s v=" -  - MC - U"/>
    <s v="MC"/>
    <x v="4"/>
    <x v="68"/>
    <n v="6"/>
    <m/>
    <m/>
    <m/>
    <m/>
    <m/>
    <m/>
    <m/>
    <m/>
    <s v="Mission"/>
    <s v="The Crossing #6"/>
    <m/>
    <s v="U"/>
    <n v="1"/>
    <n v="10"/>
    <n v="10"/>
    <m/>
    <m/>
    <m/>
    <m/>
    <m/>
    <m/>
    <m/>
    <m/>
    <n v="1163"/>
    <n v="1163"/>
  </r>
  <r>
    <n v="1164"/>
    <m/>
    <s v=" -  - MC - U"/>
    <s v=" -  - MC - U"/>
    <s v="MC"/>
    <x v="4"/>
    <x v="68"/>
    <n v="7"/>
    <m/>
    <m/>
    <m/>
    <m/>
    <m/>
    <m/>
    <m/>
    <m/>
    <s v="Mission"/>
    <s v="The Crossing #7"/>
    <m/>
    <s v="U"/>
    <n v="1"/>
    <n v="10"/>
    <n v="10"/>
    <m/>
    <m/>
    <m/>
    <m/>
    <m/>
    <m/>
    <m/>
    <m/>
    <n v="1164"/>
    <n v="1164"/>
  </r>
  <r>
    <n v="1165"/>
    <m/>
    <s v=" - Infinite Army Scatters - MC - R"/>
    <s v=" - Infinite Army Scatters - MC - R"/>
    <s v="MC"/>
    <x v="5"/>
    <x v="1"/>
    <m/>
    <m/>
    <m/>
    <m/>
    <m/>
    <s v="Infinite Army Scatters"/>
    <m/>
    <m/>
    <m/>
    <s v="Mission: Event"/>
    <s v="Age of Apocalypse: Infinite Army Scatters"/>
    <m/>
    <s v="R"/>
    <n v="1"/>
    <n v="15"/>
    <n v="15"/>
    <m/>
    <m/>
    <m/>
    <m/>
    <m/>
    <m/>
    <m/>
    <m/>
    <n v="1165"/>
    <n v="1165"/>
  </r>
  <r>
    <n v="1166"/>
    <m/>
    <s v=" - Martyr for the Cause - MC - R"/>
    <s v=" - Martyr for the Cause - MC - R"/>
    <s v="MC"/>
    <x v="5"/>
    <x v="1"/>
    <m/>
    <m/>
    <m/>
    <m/>
    <m/>
    <s v="Martyr for the Cause"/>
    <m/>
    <m/>
    <m/>
    <s v="Mission: Event"/>
    <s v="Age of Apocalypse: Martyr for the Cause"/>
    <m/>
    <s v="R"/>
    <n v="1"/>
    <n v="15"/>
    <n v="15"/>
    <m/>
    <m/>
    <m/>
    <m/>
    <m/>
    <m/>
    <m/>
    <m/>
    <n v="1166"/>
    <n v="1166"/>
  </r>
  <r>
    <n v="1167"/>
    <m/>
    <s v=" - Mutant Rebels Held Captive - MC - R"/>
    <s v=" - Mutant Rebels Held Captive - MC - R"/>
    <s v="MC"/>
    <x v="5"/>
    <x v="1"/>
    <m/>
    <m/>
    <m/>
    <m/>
    <m/>
    <s v="Mutant Rebels Held Captive"/>
    <m/>
    <m/>
    <m/>
    <s v="Mission: Event"/>
    <s v="Age of Apocalypse: Mutant Rebels Held Captive"/>
    <m/>
    <s v="R"/>
    <n v="1"/>
    <n v="15"/>
    <n v="15"/>
    <m/>
    <m/>
    <m/>
    <m/>
    <m/>
    <m/>
    <m/>
    <m/>
    <n v="1167"/>
    <n v="1167"/>
  </r>
  <r>
    <n v="1168"/>
    <m/>
    <s v=" - Rebel forces Regroup - MC - R"/>
    <s v=" - Rebel forces Regroup - MC - R"/>
    <s v="MC"/>
    <x v="5"/>
    <x v="1"/>
    <m/>
    <m/>
    <m/>
    <m/>
    <m/>
    <s v="Rebel forces Regroup"/>
    <m/>
    <m/>
    <m/>
    <s v="Mission: Event"/>
    <s v="Age of Apocalypse: Rebel forces Regroup"/>
    <m/>
    <s v="R"/>
    <n v="1"/>
    <n v="15"/>
    <n v="15"/>
    <m/>
    <m/>
    <m/>
    <m/>
    <m/>
    <m/>
    <m/>
    <m/>
    <n v="1168"/>
    <n v="1168"/>
  </r>
  <r>
    <n v="1169"/>
    <m/>
    <s v=" - Strategy Destroyed - MC - R"/>
    <s v=" - Strategy Destroyed - MC - R"/>
    <s v="MC"/>
    <x v="5"/>
    <x v="1"/>
    <m/>
    <m/>
    <m/>
    <m/>
    <m/>
    <s v="Strategy Destroyed"/>
    <m/>
    <m/>
    <m/>
    <s v="Mission: Event"/>
    <s v="Age of Apocalypse: Strategy Destroyed"/>
    <m/>
    <s v="R"/>
    <n v="1"/>
    <n v="15"/>
    <n v="15"/>
    <m/>
    <m/>
    <m/>
    <m/>
    <m/>
    <m/>
    <m/>
    <m/>
    <n v="1169"/>
    <n v="1169"/>
  </r>
  <r>
    <n v="1170"/>
    <m/>
    <s v=" - Timewarper - MN - R"/>
    <s v=" - Timewarper - MN - R"/>
    <s v="MN"/>
    <x v="5"/>
    <x v="1"/>
    <m/>
    <m/>
    <m/>
    <m/>
    <m/>
    <s v="Timewarper"/>
    <m/>
    <m/>
    <m/>
    <s v="Mission: Event"/>
    <s v="Age of Apocalypse: Timewarper"/>
    <m/>
    <s v="R"/>
    <n v="4"/>
    <n v="15"/>
    <n v="60"/>
    <m/>
    <m/>
    <m/>
    <m/>
    <m/>
    <m/>
    <m/>
    <m/>
    <n v="1170"/>
    <n v="1170"/>
  </r>
  <r>
    <n v="1171"/>
    <m/>
    <s v=" - Chaos at Gamma Base - MC - R"/>
    <s v=" - Chaos at Gamma Base - MC - R"/>
    <s v="MC"/>
    <x v="5"/>
    <x v="51"/>
    <m/>
    <m/>
    <m/>
    <m/>
    <m/>
    <s v="Chaos at Gamma Base"/>
    <m/>
    <m/>
    <m/>
    <s v="Mission: Event"/>
    <s v="Annihilation Affair: Chaos at Gamma Base"/>
    <m/>
    <s v="R"/>
    <n v="1"/>
    <n v="15"/>
    <n v="15"/>
    <m/>
    <m/>
    <m/>
    <m/>
    <m/>
    <m/>
    <m/>
    <m/>
    <n v="1171"/>
    <n v="1171"/>
  </r>
  <r>
    <n v="1172"/>
    <m/>
    <s v=" - Deep cover Operative - MN - R"/>
    <s v=" - Deep cover Operative - MN - R"/>
    <s v="MN"/>
    <x v="5"/>
    <x v="51"/>
    <m/>
    <m/>
    <m/>
    <m/>
    <m/>
    <s v="Deep cover Operative"/>
    <m/>
    <m/>
    <m/>
    <s v="Mission: Event"/>
    <s v="Annihilation Affair: Deep cover Operative"/>
    <m/>
    <s v="R"/>
    <n v="4"/>
    <n v="15"/>
    <n v="60"/>
    <m/>
    <m/>
    <m/>
    <m/>
    <m/>
    <m/>
    <m/>
    <m/>
    <n v="1172"/>
    <n v="1172"/>
  </r>
  <r>
    <n v="1173"/>
    <m/>
    <s v=" - Heroic Standoff - MC - R"/>
    <s v=" - Heroic Standoff - MC - R"/>
    <s v="MC"/>
    <x v="5"/>
    <x v="51"/>
    <m/>
    <m/>
    <m/>
    <m/>
    <m/>
    <s v="Heroic Standoff"/>
    <m/>
    <m/>
    <m/>
    <s v="Mission: Event"/>
    <s v="Annihilation Affair: Heroic Standoff"/>
    <m/>
    <s v="R"/>
    <n v="1"/>
    <n v="15"/>
    <n v="15"/>
    <m/>
    <m/>
    <m/>
    <m/>
    <m/>
    <m/>
    <m/>
    <m/>
    <n v="1173"/>
    <n v="1173"/>
  </r>
  <r>
    <n v="1174"/>
    <m/>
    <s v=" - Hostage Crisis - MC - R"/>
    <s v=" - Hostage Crisis - MC - R"/>
    <s v="MC"/>
    <x v="5"/>
    <x v="51"/>
    <m/>
    <m/>
    <m/>
    <m/>
    <m/>
    <s v="Hostage Crisis"/>
    <m/>
    <m/>
    <m/>
    <s v="Mission: Event"/>
    <s v="Annihilation Affair: Hostage Crisis"/>
    <m/>
    <s v="R"/>
    <n v="1"/>
    <n v="15"/>
    <n v="15"/>
    <m/>
    <m/>
    <m/>
    <m/>
    <m/>
    <m/>
    <m/>
    <m/>
    <n v="1174"/>
    <n v="1174"/>
  </r>
  <r>
    <n v="1175"/>
    <m/>
    <s v=" - Sabotage - MC - R"/>
    <s v=" - Sabotage - MC - R"/>
    <s v="MC"/>
    <x v="5"/>
    <x v="51"/>
    <m/>
    <m/>
    <m/>
    <m/>
    <m/>
    <s v="Sabotage"/>
    <m/>
    <m/>
    <m/>
    <s v="Mission: Event"/>
    <s v="Annihilation Affair: Sabotage"/>
    <m/>
    <s v="R"/>
    <n v="1"/>
    <n v="15"/>
    <n v="15"/>
    <m/>
    <m/>
    <m/>
    <m/>
    <m/>
    <m/>
    <m/>
    <m/>
    <n v="1175"/>
    <n v="1175"/>
  </r>
  <r>
    <n v="1176"/>
    <m/>
    <s v=" - Special Delivery - MC - R"/>
    <s v=" - Special Delivery - MC - R"/>
    <s v="MC"/>
    <x v="5"/>
    <x v="51"/>
    <m/>
    <m/>
    <m/>
    <m/>
    <m/>
    <s v="Special Delivery"/>
    <m/>
    <m/>
    <m/>
    <s v="Mission: Event"/>
    <s v="Annihilation Affair: Special Delivery"/>
    <m/>
    <s v="R"/>
    <n v="1"/>
    <n v="15"/>
    <n v="15"/>
    <m/>
    <m/>
    <m/>
    <m/>
    <m/>
    <m/>
    <m/>
    <m/>
    <n v="1176"/>
    <n v="1176"/>
  </r>
  <r>
    <n v="1177"/>
    <m/>
    <s v=" - Hideout Discovered! - HF - X"/>
    <s v=" - Hideout Discovered! - HF - X"/>
    <s v="HF"/>
    <x v="5"/>
    <x v="69"/>
    <m/>
    <m/>
    <m/>
    <m/>
    <m/>
    <s v="Hideout Discovered!"/>
    <m/>
    <m/>
    <m/>
    <s v="Mission: Event"/>
    <s v="Any Mission: Hideout Discovered!"/>
    <m/>
    <s v="X"/>
    <n v="15"/>
    <n v="25"/>
    <n v="375"/>
    <m/>
    <m/>
    <m/>
    <m/>
    <m/>
    <m/>
    <m/>
    <m/>
    <n v="1177"/>
    <n v="1177"/>
  </r>
  <r>
    <n v="1178"/>
    <m/>
    <s v=" - Sovereign Seven - JLA - VR"/>
    <s v=" - Sovereign Seven - JLA - VR"/>
    <s v="JLA"/>
    <x v="5"/>
    <x v="69"/>
    <m/>
    <m/>
    <m/>
    <m/>
    <m/>
    <s v="Sovereign Seven"/>
    <m/>
    <m/>
    <m/>
    <s v="Mission: Event"/>
    <s v="Any Mission: Sovereign Seven"/>
    <m/>
    <s v="VR"/>
    <n v="6"/>
    <n v="20"/>
    <n v="120"/>
    <m/>
    <m/>
    <m/>
    <m/>
    <m/>
    <m/>
    <m/>
    <m/>
    <n v="1178"/>
    <n v="1178"/>
  </r>
  <r>
    <n v="1179"/>
    <m/>
    <s v=" - To Save the World - CL - R"/>
    <s v=" - To Save the World - CL - R"/>
    <s v="CL"/>
    <x v="5"/>
    <x v="69"/>
    <m/>
    <m/>
    <m/>
    <m/>
    <m/>
    <s v="To Save the World"/>
    <m/>
    <m/>
    <m/>
    <s v="Mission: Event"/>
    <s v="Any Mission: To Save the World"/>
    <m/>
    <s v="R"/>
    <n v="13"/>
    <n v="15"/>
    <n v="195"/>
    <m/>
    <m/>
    <m/>
    <m/>
    <m/>
    <m/>
    <m/>
    <m/>
    <n v="1179"/>
    <n v="1179"/>
  </r>
  <r>
    <n v="1180"/>
    <m/>
    <s v=" - Do or Die - OS - VR"/>
    <s v=" - Do or Die - OS - VR"/>
    <s v="OS"/>
    <x v="5"/>
    <x v="52"/>
    <m/>
    <m/>
    <m/>
    <m/>
    <m/>
    <s v="Do or Die"/>
    <m/>
    <m/>
    <m/>
    <s v="Mission: Event"/>
    <s v="Assault on Onslaught: Do or Die"/>
    <m/>
    <s v="VR"/>
    <n v="18"/>
    <n v="20"/>
    <n v="360"/>
    <m/>
    <m/>
    <m/>
    <m/>
    <m/>
    <m/>
    <m/>
    <m/>
    <n v="1180"/>
    <n v="1180"/>
  </r>
  <r>
    <n v="1181"/>
    <m/>
    <s v=" - Fighting Spirit Lives - OS - VR"/>
    <s v=" - Fighting Spirit Lives - OS - VR"/>
    <s v="OS"/>
    <x v="5"/>
    <x v="52"/>
    <m/>
    <m/>
    <m/>
    <m/>
    <m/>
    <s v="Fighting Spirit Lives"/>
    <m/>
    <m/>
    <m/>
    <s v="Mission: Event"/>
    <s v="Assault on Onslaught: Fighting Spirit Lives"/>
    <m/>
    <s v="VR"/>
    <n v="18"/>
    <n v="20"/>
    <n v="360"/>
    <m/>
    <m/>
    <m/>
    <m/>
    <m/>
    <m/>
    <m/>
    <m/>
    <n v="1181"/>
    <n v="1181"/>
  </r>
  <r>
    <n v="1182"/>
    <m/>
    <s v=" - Fuel for the Machine - MN - R"/>
    <s v=" - Fuel for the Machine - MN - R"/>
    <s v="MN"/>
    <x v="5"/>
    <x v="52"/>
    <m/>
    <m/>
    <m/>
    <m/>
    <m/>
    <s v="Fuel for the Machine"/>
    <m/>
    <m/>
    <m/>
    <s v="Mission: Event"/>
    <s v="Assault on Onslaught: Fuel for the Machine"/>
    <m/>
    <s v="R"/>
    <n v="4"/>
    <n v="15"/>
    <n v="60"/>
    <m/>
    <m/>
    <m/>
    <m/>
    <m/>
    <m/>
    <m/>
    <m/>
    <n v="1182"/>
    <n v="1182"/>
  </r>
  <r>
    <n v="1183"/>
    <m/>
    <s v=" - Helping Hands - OS - VR"/>
    <s v=" - Helping Hands - OS - VR"/>
    <s v="OS"/>
    <x v="5"/>
    <x v="52"/>
    <m/>
    <m/>
    <m/>
    <m/>
    <m/>
    <s v="Helping Hands"/>
    <m/>
    <m/>
    <m/>
    <s v="Mission: Event"/>
    <s v="Assault on Onslaught: Helping Hands"/>
    <m/>
    <s v="VR"/>
    <n v="18"/>
    <n v="20"/>
    <n v="360"/>
    <m/>
    <m/>
    <m/>
    <m/>
    <m/>
    <m/>
    <m/>
    <m/>
    <n v="1183"/>
    <n v="1183"/>
  </r>
  <r>
    <n v="1184"/>
    <m/>
    <s v=" - On The Move - OS - VR"/>
    <s v=" - On The Move - OS - VR"/>
    <s v="OS"/>
    <x v="5"/>
    <x v="52"/>
    <m/>
    <m/>
    <m/>
    <m/>
    <m/>
    <s v="On The Move"/>
    <m/>
    <m/>
    <m/>
    <s v="Mission: Event"/>
    <s v="Assault on Onslaught: On The Move"/>
    <m/>
    <s v="VR"/>
    <n v="18"/>
    <n v="20"/>
    <n v="360"/>
    <m/>
    <m/>
    <m/>
    <m/>
    <m/>
    <m/>
    <m/>
    <m/>
    <n v="1184"/>
    <n v="1184"/>
  </r>
  <r>
    <n v="1185"/>
    <m/>
    <s v=" - Spy Discovered - OS - VR"/>
    <s v=" - Spy Discovered - OS - VR"/>
    <s v="OS"/>
    <x v="5"/>
    <x v="52"/>
    <m/>
    <m/>
    <m/>
    <m/>
    <m/>
    <s v="Spy Discovered"/>
    <m/>
    <m/>
    <m/>
    <s v="Mission: Event"/>
    <s v="Assault on Onslaught: Spy Discovered"/>
    <m/>
    <s v="VR"/>
    <n v="18"/>
    <n v="20"/>
    <n v="360"/>
    <m/>
    <m/>
    <m/>
    <m/>
    <m/>
    <m/>
    <m/>
    <m/>
    <n v="1185"/>
    <n v="1185"/>
  </r>
  <r>
    <n v="1186"/>
    <m/>
    <s v=" - Battle on the Moon - MC - R"/>
    <s v=" - Battle on the Moon - MC - R"/>
    <s v="MC"/>
    <x v="5"/>
    <x v="70"/>
    <m/>
    <m/>
    <m/>
    <m/>
    <m/>
    <s v="Battle on the Moon"/>
    <m/>
    <m/>
    <m/>
    <s v="Mission: Event"/>
    <s v="Dark Phoenix Saga: Battle on the Moon"/>
    <m/>
    <s v="R"/>
    <n v="1"/>
    <n v="15"/>
    <n v="15"/>
    <m/>
    <m/>
    <m/>
    <m/>
    <m/>
    <m/>
    <m/>
    <m/>
    <n v="1186"/>
    <n v="1186"/>
  </r>
  <r>
    <n v="1187"/>
    <m/>
    <s v=" - Hellfire Club Attacked - MC - R"/>
    <s v=" - Hellfire Club Attacked - MC - R"/>
    <s v="MC"/>
    <x v="5"/>
    <x v="70"/>
    <m/>
    <m/>
    <m/>
    <m/>
    <m/>
    <s v="Hellfire Club Attacked"/>
    <m/>
    <m/>
    <m/>
    <s v="Mission: Event"/>
    <s v="Dark Phoenix Saga: Hellfire Club Attacked"/>
    <m/>
    <s v="R"/>
    <n v="1"/>
    <n v="15"/>
    <n v="15"/>
    <m/>
    <m/>
    <m/>
    <m/>
    <m/>
    <m/>
    <m/>
    <m/>
    <n v="1187"/>
    <n v="1187"/>
  </r>
  <r>
    <n v="1188"/>
    <m/>
    <s v=" - Marshaling Forces - MN - R"/>
    <s v=" - Marshaling Forces - MN - R"/>
    <s v="MN"/>
    <x v="5"/>
    <x v="70"/>
    <m/>
    <m/>
    <m/>
    <m/>
    <m/>
    <s v="Marshaling Forces"/>
    <m/>
    <m/>
    <m/>
    <s v="Mission: Event"/>
    <s v="Dark Phoenix Saga: Marshaling Forces"/>
    <m/>
    <s v="R"/>
    <n v="4"/>
    <n v="15"/>
    <n v="60"/>
    <m/>
    <m/>
    <m/>
    <m/>
    <m/>
    <m/>
    <m/>
    <m/>
    <n v="1188"/>
    <n v="1188"/>
  </r>
  <r>
    <n v="1189"/>
    <m/>
    <s v=" - New Lease on Life - MC - R"/>
    <s v=" - New Lease on Life - MC - R"/>
    <s v="MC"/>
    <x v="5"/>
    <x v="70"/>
    <m/>
    <m/>
    <m/>
    <m/>
    <m/>
    <s v="New Lease on Life"/>
    <m/>
    <m/>
    <m/>
    <s v="Mission: Event"/>
    <s v="Dark Phoenix Saga: New Lease on Life"/>
    <m/>
    <s v="R"/>
    <n v="1"/>
    <n v="15"/>
    <n v="15"/>
    <m/>
    <m/>
    <m/>
    <m/>
    <m/>
    <m/>
    <m/>
    <m/>
    <n v="1189"/>
    <n v="1189"/>
  </r>
  <r>
    <n v="1190"/>
    <m/>
    <s v=" - Phoenix Rises from Ashes - MC - R"/>
    <s v=" - Phoenix Rises from Ashes - MC - R"/>
    <s v="MC"/>
    <x v="5"/>
    <x v="70"/>
    <m/>
    <m/>
    <m/>
    <m/>
    <m/>
    <s v="Phoenix Rises from Ashes"/>
    <m/>
    <m/>
    <m/>
    <s v="Mission: Event"/>
    <s v="Dark Phoenix Saga: Phoenix Rises from Ashes"/>
    <m/>
    <s v="R"/>
    <n v="1"/>
    <n v="15"/>
    <n v="15"/>
    <m/>
    <m/>
    <m/>
    <m/>
    <m/>
    <m/>
    <m/>
    <m/>
    <n v="1190"/>
    <n v="1190"/>
  </r>
  <r>
    <n v="1191"/>
    <m/>
    <s v=" - Shi'ar Power Play - MC - R"/>
    <s v=" - Shi'ar Power Play - MC - R"/>
    <s v="MC"/>
    <x v="5"/>
    <x v="70"/>
    <m/>
    <m/>
    <m/>
    <m/>
    <m/>
    <s v="Shi'ar Power Play"/>
    <m/>
    <m/>
    <m/>
    <s v="Mission: Event"/>
    <s v="Dark Phoenix Saga: Shi'ar Power Play"/>
    <m/>
    <s v="R"/>
    <n v="1"/>
    <n v="15"/>
    <n v="15"/>
    <m/>
    <m/>
    <m/>
    <m/>
    <m/>
    <m/>
    <m/>
    <m/>
    <n v="1191"/>
    <n v="1191"/>
  </r>
  <r>
    <n v="1192"/>
    <m/>
    <s v=" - File# 061906.01 - DC - C"/>
    <s v=" - File# 061906.01 - DC - C"/>
    <s v="DC"/>
    <x v="5"/>
    <x v="54"/>
    <m/>
    <m/>
    <m/>
    <m/>
    <m/>
    <s v="File# 061906.01"/>
    <m/>
    <m/>
    <m/>
    <s v="Mission: Event"/>
    <s v="Eye of the Storm: File# 061906.01"/>
    <m/>
    <s v="C"/>
    <n v="3"/>
    <n v="5"/>
    <n v="15"/>
    <m/>
    <m/>
    <m/>
    <m/>
    <m/>
    <m/>
    <m/>
    <m/>
    <n v="1192"/>
    <n v="1192"/>
  </r>
  <r>
    <n v="1193"/>
    <m/>
    <s v=" - File# 061906.02 - DC - C"/>
    <s v=" - File# 061906.02 - DC - C"/>
    <s v="DC"/>
    <x v="5"/>
    <x v="54"/>
    <m/>
    <m/>
    <m/>
    <m/>
    <m/>
    <s v="File# 061906.02"/>
    <m/>
    <m/>
    <m/>
    <s v="Mission: Event"/>
    <s v="Eye of the Storm: File# 061906.02"/>
    <m/>
    <s v="C"/>
    <n v="3"/>
    <n v="5"/>
    <n v="15"/>
    <m/>
    <m/>
    <m/>
    <m/>
    <m/>
    <m/>
    <m/>
    <m/>
    <n v="1193"/>
    <n v="1193"/>
  </r>
  <r>
    <n v="1194"/>
    <m/>
    <s v=" - File# 061906.05 - DC - C"/>
    <s v=" - File# 061906.05 - DC - C"/>
    <s v="DC"/>
    <x v="5"/>
    <x v="54"/>
    <m/>
    <m/>
    <m/>
    <m/>
    <m/>
    <s v="File# 061906.05"/>
    <m/>
    <m/>
    <m/>
    <s v="Mission: Event"/>
    <s v="Eye of the Storm: File# 061906.05"/>
    <m/>
    <s v="C"/>
    <n v="3"/>
    <n v="5"/>
    <n v="15"/>
    <m/>
    <m/>
    <m/>
    <m/>
    <m/>
    <m/>
    <m/>
    <m/>
    <n v="1194"/>
    <n v="1194"/>
  </r>
  <r>
    <n v="1195"/>
    <m/>
    <s v=" - File# 061906.08 - DC - C"/>
    <s v=" - File# 061906.08 - DC - C"/>
    <s v="DC"/>
    <x v="5"/>
    <x v="54"/>
    <m/>
    <m/>
    <m/>
    <m/>
    <m/>
    <s v="File# 061906.08"/>
    <m/>
    <m/>
    <m/>
    <s v="Mission: Event"/>
    <s v="Eye of the Storm: File# 061906.08"/>
    <m/>
    <s v="C"/>
    <n v="3"/>
    <n v="5"/>
    <n v="15"/>
    <m/>
    <m/>
    <m/>
    <m/>
    <m/>
    <m/>
    <m/>
    <m/>
    <n v="1195"/>
    <n v="1195"/>
  </r>
  <r>
    <n v="1196"/>
    <m/>
    <s v=" - File# 061906.10 - DC - C"/>
    <s v=" - File# 061906.10 - DC - C"/>
    <s v="DC"/>
    <x v="5"/>
    <x v="54"/>
    <m/>
    <m/>
    <m/>
    <m/>
    <m/>
    <s v="File# 061906.10"/>
    <m/>
    <m/>
    <m/>
    <s v="Mission: Event"/>
    <s v="Eye of the Storm: File# 061906.10"/>
    <m/>
    <s v="C"/>
    <n v="3"/>
    <n v="5"/>
    <n v="15"/>
    <m/>
    <m/>
    <m/>
    <m/>
    <m/>
    <m/>
    <m/>
    <m/>
    <n v="1196"/>
    <n v="1196"/>
  </r>
  <r>
    <n v="1197"/>
    <m/>
    <s v=" - A Call to Arms - MC - R"/>
    <s v=" - A Call to Arms - MC - R"/>
    <s v="MC"/>
    <x v="5"/>
    <x v="55"/>
    <m/>
    <m/>
    <m/>
    <m/>
    <m/>
    <s v="A Call to Arms"/>
    <m/>
    <m/>
    <m/>
    <s v="Mission: Event"/>
    <s v="Fatal Attractions: A Call to Arms"/>
    <m/>
    <s v="R"/>
    <n v="1"/>
    <n v="15"/>
    <n v="15"/>
    <m/>
    <m/>
    <m/>
    <m/>
    <m/>
    <m/>
    <m/>
    <m/>
    <n v="1197"/>
    <n v="1197"/>
  </r>
  <r>
    <n v="1198"/>
    <m/>
    <s v=" - Down But Not out - MC - R"/>
    <s v=" - Down But Not out - MC - R"/>
    <s v="MC"/>
    <x v="5"/>
    <x v="55"/>
    <m/>
    <m/>
    <m/>
    <m/>
    <m/>
    <s v="Down But Not out"/>
    <m/>
    <m/>
    <m/>
    <s v="Mission: Event"/>
    <s v="Fatal Attractions: Down But Not out"/>
    <m/>
    <s v="R"/>
    <n v="1"/>
    <n v="15"/>
    <n v="15"/>
    <m/>
    <m/>
    <m/>
    <m/>
    <m/>
    <m/>
    <m/>
    <m/>
    <n v="1198"/>
    <n v="1198"/>
  </r>
  <r>
    <n v="1199"/>
    <m/>
    <s v=" - Hospital Becomes War Zone - MC - R"/>
    <s v=" - Hospital Becomes War Zone - MC - R"/>
    <s v="MC"/>
    <x v="5"/>
    <x v="55"/>
    <m/>
    <m/>
    <m/>
    <m/>
    <m/>
    <s v="Hospital Becomes War Zone"/>
    <m/>
    <m/>
    <m/>
    <s v="Mission: Event"/>
    <s v="Fatal Attractions: Hospital Becomes War Zone"/>
    <m/>
    <s v="R"/>
    <n v="1"/>
    <n v="15"/>
    <n v="15"/>
    <m/>
    <m/>
    <m/>
    <m/>
    <m/>
    <m/>
    <m/>
    <m/>
    <n v="1199"/>
    <n v="1199"/>
  </r>
  <r>
    <n v="1200"/>
    <m/>
    <s v=" - Misguided Efforts - MN - R"/>
    <s v=" - Misguided Efforts - MN - R"/>
    <s v="MN"/>
    <x v="5"/>
    <x v="55"/>
    <m/>
    <m/>
    <m/>
    <m/>
    <m/>
    <s v="Misguided Efforts"/>
    <m/>
    <m/>
    <m/>
    <s v="Mission: Event"/>
    <s v="Fatal Attractions: Misguided Efforts"/>
    <m/>
    <s v="R"/>
    <n v="4"/>
    <n v="15"/>
    <n v="60"/>
    <m/>
    <m/>
    <m/>
    <m/>
    <m/>
    <m/>
    <m/>
    <m/>
    <n v="1200"/>
    <n v="1200"/>
  </r>
  <r>
    <n v="1201"/>
    <m/>
    <s v=" - Shockwave Rocks the World - MC - R"/>
    <s v=" - Shockwave Rocks the World - MC - R"/>
    <s v="MC"/>
    <x v="5"/>
    <x v="55"/>
    <m/>
    <m/>
    <m/>
    <m/>
    <m/>
    <s v="Shockwave Rocks the World"/>
    <m/>
    <m/>
    <m/>
    <s v="Mission: Event"/>
    <s v="Fatal Attractions: Shockwave Rocks the World"/>
    <m/>
    <s v="R"/>
    <n v="1"/>
    <n v="15"/>
    <n v="15"/>
    <m/>
    <m/>
    <m/>
    <m/>
    <m/>
    <m/>
    <m/>
    <m/>
    <n v="1201"/>
    <n v="1201"/>
  </r>
  <r>
    <n v="1202"/>
    <m/>
    <s v=" - The Best Laid Plans - MC - R"/>
    <s v=" - The Best Laid Plans - MC - R"/>
    <s v="MC"/>
    <x v="5"/>
    <x v="55"/>
    <m/>
    <m/>
    <m/>
    <m/>
    <m/>
    <s v="The Best Laid Plans"/>
    <m/>
    <m/>
    <m/>
    <s v="Mission: Event"/>
    <s v="Fatal Attractions: The Best Laid Plans"/>
    <m/>
    <s v="R"/>
    <n v="1"/>
    <n v="15"/>
    <n v="15"/>
    <m/>
    <m/>
    <m/>
    <m/>
    <m/>
    <m/>
    <m/>
    <m/>
    <n v="1202"/>
    <n v="1202"/>
  </r>
  <r>
    <n v="1203"/>
    <m/>
    <s v=" - Alien Creature Rampages - MC - R"/>
    <s v=" - Alien Creature Rampages - MC - R"/>
    <s v="MC"/>
    <x v="5"/>
    <x v="56"/>
    <m/>
    <m/>
    <m/>
    <m/>
    <m/>
    <s v="Alien Creature Rampages"/>
    <m/>
    <m/>
    <m/>
    <s v="Mission: Event"/>
    <s v="Infestation Incident: Alien Creature Rampages"/>
    <m/>
    <s v="R"/>
    <n v="1"/>
    <n v="15"/>
    <n v="15"/>
    <m/>
    <m/>
    <m/>
    <m/>
    <m/>
    <m/>
    <m/>
    <m/>
    <n v="1203"/>
    <n v="1203"/>
  </r>
  <r>
    <n v="1204"/>
    <m/>
    <s v=" - Caught Off Guard - MC - R"/>
    <s v=" - Caught Off Guard - MC - R"/>
    <s v="MC"/>
    <x v="5"/>
    <x v="56"/>
    <m/>
    <m/>
    <m/>
    <m/>
    <m/>
    <s v="Caught Off Guard"/>
    <m/>
    <m/>
    <m/>
    <s v="Mission: Event"/>
    <s v="Infestation Incident: Caught Off Guard"/>
    <m/>
    <s v="R"/>
    <n v="1"/>
    <n v="15"/>
    <n v="15"/>
    <m/>
    <m/>
    <m/>
    <m/>
    <m/>
    <m/>
    <m/>
    <m/>
    <n v="1204"/>
    <n v="1204"/>
  </r>
  <r>
    <n v="1205"/>
    <m/>
    <s v=" - Here Comes the Cavalry - MC - R"/>
    <s v=" - Here Comes the Cavalry - MC - R"/>
    <s v="MC"/>
    <x v="5"/>
    <x v="56"/>
    <m/>
    <m/>
    <m/>
    <m/>
    <m/>
    <s v="Here Comes the Cavalry"/>
    <m/>
    <m/>
    <m/>
    <s v="Mission: Event"/>
    <s v="Infestation Incident: Here Comes the Cavalry"/>
    <m/>
    <s v="R"/>
    <n v="1"/>
    <n v="15"/>
    <n v="15"/>
    <m/>
    <m/>
    <m/>
    <m/>
    <m/>
    <m/>
    <m/>
    <m/>
    <n v="1205"/>
    <n v="1205"/>
  </r>
  <r>
    <n v="1206"/>
    <m/>
    <s v=" - Monsters Attack - MC - R"/>
    <s v=" - Monsters Attack - MC - R"/>
    <s v="MC"/>
    <x v="5"/>
    <x v="56"/>
    <m/>
    <m/>
    <m/>
    <m/>
    <m/>
    <s v="Monsters Attack"/>
    <m/>
    <m/>
    <m/>
    <s v="Mission: Event"/>
    <s v="Infestation Incident: Monsters Attack"/>
    <m/>
    <s v="R"/>
    <n v="1"/>
    <n v="15"/>
    <n v="15"/>
    <m/>
    <m/>
    <m/>
    <m/>
    <m/>
    <m/>
    <m/>
    <m/>
    <n v="1206"/>
    <n v="1206"/>
  </r>
  <r>
    <n v="1207"/>
    <m/>
    <s v=" - Protect the Queen - MN - R"/>
    <s v=" - Protect the Queen - MN - R"/>
    <s v="MN"/>
    <x v="5"/>
    <x v="56"/>
    <m/>
    <m/>
    <m/>
    <m/>
    <m/>
    <s v="Protect the Queen"/>
    <m/>
    <m/>
    <m/>
    <s v="Mission: Event"/>
    <s v="Infestation Incident: Protect the Queen"/>
    <m/>
    <s v="R"/>
    <n v="4"/>
    <n v="15"/>
    <n v="60"/>
    <m/>
    <m/>
    <m/>
    <m/>
    <m/>
    <m/>
    <m/>
    <m/>
    <n v="1207"/>
    <n v="1207"/>
  </r>
  <r>
    <n v="1208"/>
    <m/>
    <s v=" - Second Wind - MC - R"/>
    <s v=" - Second Wind - MC - R"/>
    <s v="MC"/>
    <x v="5"/>
    <x v="56"/>
    <m/>
    <m/>
    <m/>
    <m/>
    <m/>
    <s v="Second Wind"/>
    <m/>
    <m/>
    <m/>
    <s v="Mission: Event"/>
    <s v="Infestation Incident: Second Wind"/>
    <m/>
    <s v="R"/>
    <n v="1"/>
    <n v="15"/>
    <n v="15"/>
    <m/>
    <m/>
    <m/>
    <m/>
    <m/>
    <m/>
    <m/>
    <m/>
    <n v="1208"/>
    <n v="1208"/>
  </r>
  <r>
    <n v="1209"/>
    <m/>
    <s v=" - Witness to the Horrors - MN - R"/>
    <s v=" - Witness to the Horrors - MN - R"/>
    <s v="MN"/>
    <x v="5"/>
    <x v="57"/>
    <m/>
    <m/>
    <m/>
    <m/>
    <m/>
    <s v="Witness to the Horrors"/>
    <m/>
    <m/>
    <m/>
    <s v="Mission: Event"/>
    <s v="Infinity Gauntlet: Witness to the Horrors"/>
    <m/>
    <s v="R"/>
    <n v="4"/>
    <n v="15"/>
    <n v="60"/>
    <m/>
    <m/>
    <m/>
    <m/>
    <m/>
    <m/>
    <m/>
    <m/>
    <n v="1209"/>
    <n v="1209"/>
  </r>
  <r>
    <n v="1210"/>
    <m/>
    <s v=" - Cosmic Sneak Attack - MC - R"/>
    <s v=" - Cosmic Sneak Attack - MC - R"/>
    <s v="MC"/>
    <x v="5"/>
    <x v="71"/>
    <m/>
    <m/>
    <m/>
    <m/>
    <m/>
    <s v="Cosmic Sneak Attack"/>
    <m/>
    <m/>
    <m/>
    <s v="Mission: Event"/>
    <s v="Infintity Gauntlet: Cosmic Sneak Attack"/>
    <m/>
    <s v="R"/>
    <n v="1"/>
    <n v="15"/>
    <n v="15"/>
    <m/>
    <m/>
    <m/>
    <m/>
    <m/>
    <m/>
    <m/>
    <m/>
    <n v="1210"/>
    <n v="1210"/>
  </r>
  <r>
    <n v="1211"/>
    <m/>
    <s v=" - Gods of Stone - MC - R"/>
    <s v=" - Gods of Stone - MC - R"/>
    <s v="MC"/>
    <x v="5"/>
    <x v="71"/>
    <m/>
    <m/>
    <m/>
    <m/>
    <m/>
    <s v="Gods of Stone"/>
    <m/>
    <m/>
    <m/>
    <s v="Mission: Event"/>
    <s v="Infintity Gauntlet: Gods of Stone"/>
    <m/>
    <s v="R"/>
    <n v="1"/>
    <n v="15"/>
    <n v="15"/>
    <m/>
    <m/>
    <m/>
    <m/>
    <m/>
    <m/>
    <m/>
    <m/>
    <n v="1211"/>
    <n v="1211"/>
  </r>
  <r>
    <n v="1212"/>
    <m/>
    <s v=" - Heroes Resurrected - MC - R"/>
    <s v=" - Heroes Resurrected - MC - R"/>
    <s v="MC"/>
    <x v="5"/>
    <x v="71"/>
    <m/>
    <m/>
    <m/>
    <m/>
    <m/>
    <s v="Heroes Resurrected"/>
    <m/>
    <m/>
    <m/>
    <s v="Mission: Event"/>
    <s v="Infintity Gauntlet: Heroes Resurrected"/>
    <m/>
    <s v="R"/>
    <n v="1"/>
    <n v="15"/>
    <n v="15"/>
    <m/>
    <m/>
    <m/>
    <m/>
    <m/>
    <m/>
    <m/>
    <m/>
    <n v="1212"/>
    <n v="1212"/>
  </r>
  <r>
    <n v="1213"/>
    <m/>
    <s v=" - Mad God Raises Dead - MC - R"/>
    <s v=" - Mad God Raises Dead - MC - R"/>
    <s v="MC"/>
    <x v="5"/>
    <x v="71"/>
    <m/>
    <m/>
    <m/>
    <m/>
    <m/>
    <s v="Mad God Raises Dead"/>
    <m/>
    <m/>
    <m/>
    <s v="Mission: Event"/>
    <s v="Infintity Gauntlet: Mad God Raises Dead"/>
    <m/>
    <s v="R"/>
    <n v="1"/>
    <n v="15"/>
    <n v="15"/>
    <m/>
    <m/>
    <m/>
    <m/>
    <m/>
    <m/>
    <m/>
    <m/>
    <n v="1213"/>
    <n v="1213"/>
  </r>
  <r>
    <n v="1214"/>
    <m/>
    <s v=" - Silver Tongued Devil - MC - R"/>
    <s v=" - Silver Tongued Devil - MC - R"/>
    <s v="MC"/>
    <x v="5"/>
    <x v="71"/>
    <m/>
    <m/>
    <m/>
    <m/>
    <m/>
    <s v="Silver Tongued Devil"/>
    <m/>
    <m/>
    <m/>
    <s v="Mission: Event"/>
    <s v="Infintity Gauntlet: Silver Tongued Devil"/>
    <m/>
    <s v="R"/>
    <n v="1"/>
    <n v="15"/>
    <n v="15"/>
    <m/>
    <m/>
    <m/>
    <m/>
    <m/>
    <m/>
    <m/>
    <m/>
    <n v="1214"/>
    <n v="1214"/>
  </r>
  <r>
    <n v="1215"/>
    <m/>
    <s v=" - File# 271266.02 - DC - C"/>
    <s v=" - File# 271266.02 - DC - C"/>
    <s v="DC"/>
    <x v="5"/>
    <x v="58"/>
    <m/>
    <m/>
    <m/>
    <m/>
    <m/>
    <s v="File# 271266.02"/>
    <m/>
    <m/>
    <m/>
    <s v="Mission: Event"/>
    <s v="Into the Depths: File# 271266.02"/>
    <m/>
    <s v="C"/>
    <n v="3"/>
    <n v="5"/>
    <n v="15"/>
    <m/>
    <m/>
    <m/>
    <m/>
    <m/>
    <m/>
    <m/>
    <m/>
    <n v="1215"/>
    <n v="1215"/>
  </r>
  <r>
    <n v="1216"/>
    <m/>
    <s v=" - File# 271266.04 - DC - C"/>
    <s v=" - File# 271266.04 - DC - C"/>
    <s v="DC"/>
    <x v="5"/>
    <x v="58"/>
    <m/>
    <m/>
    <m/>
    <m/>
    <m/>
    <s v="File# 271266.04"/>
    <m/>
    <m/>
    <m/>
    <s v="Mission: Event"/>
    <s v="Into the Depths: File# 271266.04"/>
    <m/>
    <s v="C"/>
    <n v="3"/>
    <n v="5"/>
    <n v="15"/>
    <m/>
    <m/>
    <m/>
    <m/>
    <m/>
    <m/>
    <m/>
    <m/>
    <n v="1216"/>
    <n v="1216"/>
  </r>
  <r>
    <n v="1217"/>
    <m/>
    <s v=" - File# 271266.07 - DC - C"/>
    <s v=" - File# 271266.07 - DC - C"/>
    <s v="DC"/>
    <x v="5"/>
    <x v="58"/>
    <m/>
    <m/>
    <m/>
    <m/>
    <m/>
    <s v="File# 271266.07"/>
    <m/>
    <m/>
    <m/>
    <s v="Mission: Event"/>
    <s v="Into the Depths: File# 271266.07"/>
    <m/>
    <s v="C"/>
    <n v="3"/>
    <n v="5"/>
    <n v="15"/>
    <m/>
    <m/>
    <m/>
    <m/>
    <m/>
    <m/>
    <m/>
    <m/>
    <n v="1217"/>
    <n v="1217"/>
  </r>
  <r>
    <n v="1218"/>
    <m/>
    <s v=" - File# 271266.09 - DC - C"/>
    <s v=" - File# 271266.09 - DC - C"/>
    <s v="DC"/>
    <x v="5"/>
    <x v="58"/>
    <m/>
    <m/>
    <m/>
    <m/>
    <m/>
    <s v="File# 271266.09"/>
    <m/>
    <m/>
    <m/>
    <s v="Mission: Event"/>
    <s v="Into the Depths: File# 271266.09"/>
    <m/>
    <s v="C"/>
    <n v="3"/>
    <n v="5"/>
    <n v="15"/>
    <m/>
    <m/>
    <m/>
    <m/>
    <m/>
    <m/>
    <m/>
    <m/>
    <n v="1218"/>
    <n v="1218"/>
  </r>
  <r>
    <n v="1219"/>
    <m/>
    <s v=" - File# 271266.10 - DC - C"/>
    <s v=" - File# 271266.10 - DC - C"/>
    <s v="DC"/>
    <x v="5"/>
    <x v="58"/>
    <m/>
    <m/>
    <m/>
    <m/>
    <m/>
    <s v="File# 271266.10"/>
    <m/>
    <m/>
    <m/>
    <s v="Mission: Event"/>
    <s v="Into the Depths: File# 271266.10"/>
    <m/>
    <s v="C"/>
    <n v="3"/>
    <n v="5"/>
    <n v="15"/>
    <m/>
    <m/>
    <m/>
    <m/>
    <m/>
    <m/>
    <m/>
    <m/>
    <n v="1219"/>
    <n v="1219"/>
  </r>
  <r>
    <n v="1220"/>
    <m/>
    <s v=" - Friends and Allies - MC - R"/>
    <s v=" - Friends and Allies - MC - R"/>
    <s v="MC"/>
    <x v="5"/>
    <x v="59"/>
    <m/>
    <m/>
    <m/>
    <m/>
    <m/>
    <s v="Friends and Allies"/>
    <m/>
    <m/>
    <m/>
    <s v="Mission: Event"/>
    <s v="Maximum Carnage: Friends and Allies"/>
    <m/>
    <s v="R"/>
    <n v="1"/>
    <n v="15"/>
    <n v="15"/>
    <m/>
    <m/>
    <m/>
    <m/>
    <m/>
    <m/>
    <m/>
    <m/>
    <n v="1220"/>
    <n v="1220"/>
  </r>
  <r>
    <n v="1221"/>
    <m/>
    <s v=" - LamDC to the Slaughter - MC - R"/>
    <s v=" - LamDC to the Slaughter - MC - R"/>
    <s v="MC"/>
    <x v="5"/>
    <x v="59"/>
    <m/>
    <m/>
    <m/>
    <m/>
    <m/>
    <s v="LamDC to the Slaughter"/>
    <m/>
    <m/>
    <m/>
    <s v="Mission: Event"/>
    <s v="Maximum Carnage: LamDC to the Slaughter"/>
    <m/>
    <s v="R"/>
    <n v="1"/>
    <n v="15"/>
    <n v="15"/>
    <m/>
    <m/>
    <m/>
    <m/>
    <m/>
    <m/>
    <m/>
    <m/>
    <n v="1221"/>
    <n v="1221"/>
  </r>
  <r>
    <n v="1222"/>
    <m/>
    <s v=" - Let the Silence Speak - MC - R"/>
    <s v=" - Let the Silence Speak - MC - R"/>
    <s v="MC"/>
    <x v="5"/>
    <x v="59"/>
    <m/>
    <m/>
    <m/>
    <m/>
    <m/>
    <s v="Let the Silence Speak"/>
    <m/>
    <m/>
    <m/>
    <s v="Mission: Event"/>
    <s v="Maximum Carnage: Let the Silence Speak"/>
    <m/>
    <s v="R"/>
    <n v="1"/>
    <n v="15"/>
    <n v="15"/>
    <m/>
    <m/>
    <m/>
    <m/>
    <m/>
    <m/>
    <m/>
    <m/>
    <n v="1222"/>
    <n v="1222"/>
  </r>
  <r>
    <n v="1223"/>
    <m/>
    <s v=" - Miracle Worker Alive - MC - R"/>
    <s v=" - Miracle Worker Alive - MC - R"/>
    <s v="MC"/>
    <x v="5"/>
    <x v="59"/>
    <m/>
    <m/>
    <m/>
    <m/>
    <m/>
    <s v="Miracle Worker Alive"/>
    <m/>
    <m/>
    <m/>
    <s v="Mission: Event"/>
    <s v="Maximum Carnage: Miracle Worker Alive"/>
    <m/>
    <s v="R"/>
    <n v="1"/>
    <n v="15"/>
    <n v="15"/>
    <m/>
    <m/>
    <m/>
    <m/>
    <m/>
    <m/>
    <m/>
    <m/>
    <n v="1223"/>
    <n v="1223"/>
  </r>
  <r>
    <n v="1224"/>
    <m/>
    <s v=" - Short-Circuited - MN - R"/>
    <s v=" - Short-Circuited - MN - R"/>
    <s v="MN"/>
    <x v="5"/>
    <x v="59"/>
    <m/>
    <m/>
    <m/>
    <m/>
    <m/>
    <s v="Short-Circuited"/>
    <m/>
    <m/>
    <m/>
    <s v="Mission: Event"/>
    <s v="Maximum Carnage: Short-Circuited"/>
    <m/>
    <s v="R"/>
    <n v="4"/>
    <n v="15"/>
    <n v="60"/>
    <m/>
    <m/>
    <m/>
    <m/>
    <m/>
    <m/>
    <m/>
    <m/>
    <n v="1224"/>
    <n v="1224"/>
  </r>
  <r>
    <n v="1225"/>
    <m/>
    <s v=" - Symbiotic Hero Captured - MC - R"/>
    <s v=" - Symbiotic Hero Captured - MC - R"/>
    <s v="MC"/>
    <x v="5"/>
    <x v="59"/>
    <m/>
    <m/>
    <m/>
    <m/>
    <m/>
    <s v="Symbiotic Hero Captured"/>
    <m/>
    <m/>
    <m/>
    <s v="Mission: Event"/>
    <s v="Maximum Carnage: Symbiotic Hero Captured"/>
    <m/>
    <s v="R"/>
    <n v="1"/>
    <n v="15"/>
    <n v="15"/>
    <m/>
    <m/>
    <m/>
    <m/>
    <m/>
    <m/>
    <m/>
    <m/>
    <n v="1225"/>
    <n v="1225"/>
  </r>
  <r>
    <n v="1226"/>
    <m/>
    <s v=" - File# 179603.01 - DC - U"/>
    <s v=" - File# 179603.01 - DC - U"/>
    <s v="DC"/>
    <x v="5"/>
    <x v="60"/>
    <m/>
    <m/>
    <m/>
    <m/>
    <m/>
    <s v="File# 179603.01"/>
    <m/>
    <m/>
    <m/>
    <s v="Mission: Event"/>
    <s v="Might Over Mind: File# 179603.01"/>
    <m/>
    <s v="U"/>
    <n v="3"/>
    <n v="10"/>
    <n v="30"/>
    <m/>
    <m/>
    <m/>
    <m/>
    <m/>
    <m/>
    <m/>
    <m/>
    <n v="1226"/>
    <n v="1226"/>
  </r>
  <r>
    <n v="1227"/>
    <m/>
    <s v=" - File# 179603.04 - DC - U"/>
    <s v=" - File# 179603.04 - DC - U"/>
    <s v="DC"/>
    <x v="5"/>
    <x v="60"/>
    <m/>
    <m/>
    <m/>
    <m/>
    <m/>
    <s v="File# 179603.04"/>
    <m/>
    <m/>
    <m/>
    <s v="Mission: Event"/>
    <s v="Might Over Mind: File# 179603.04"/>
    <m/>
    <s v="U"/>
    <n v="3"/>
    <n v="10"/>
    <n v="30"/>
    <m/>
    <m/>
    <m/>
    <m/>
    <m/>
    <m/>
    <m/>
    <m/>
    <n v="1227"/>
    <n v="1227"/>
  </r>
  <r>
    <n v="1228"/>
    <m/>
    <s v=" - File# 179603.06 - DC - U"/>
    <s v=" - File# 179603.06 - DC - U"/>
    <s v="DC"/>
    <x v="5"/>
    <x v="60"/>
    <m/>
    <m/>
    <m/>
    <m/>
    <m/>
    <s v="File# 179603.06"/>
    <m/>
    <m/>
    <m/>
    <s v="Mission: Event"/>
    <s v="Might Over Mind: File# 179603.06"/>
    <m/>
    <s v="U"/>
    <n v="3"/>
    <n v="10"/>
    <n v="30"/>
    <m/>
    <m/>
    <m/>
    <m/>
    <m/>
    <m/>
    <m/>
    <m/>
    <n v="1228"/>
    <n v="1228"/>
  </r>
  <r>
    <n v="1229"/>
    <m/>
    <s v=" - File# 179603.08 - DC - U"/>
    <s v=" - File# 179603.08 - DC - U"/>
    <s v="DC"/>
    <x v="5"/>
    <x v="60"/>
    <m/>
    <m/>
    <m/>
    <m/>
    <m/>
    <s v="File# 179603.08"/>
    <m/>
    <m/>
    <m/>
    <s v="Mission: Event"/>
    <s v="Might Over Mind: File# 179603.08"/>
    <m/>
    <s v="U"/>
    <n v="3"/>
    <n v="10"/>
    <n v="30"/>
    <m/>
    <m/>
    <m/>
    <m/>
    <m/>
    <m/>
    <m/>
    <m/>
    <n v="1229"/>
    <n v="1229"/>
  </r>
  <r>
    <n v="1230"/>
    <m/>
    <s v=" - File# 179603.11 - DC - U"/>
    <s v=" - File# 179603.11 - DC - U"/>
    <s v="DC"/>
    <x v="5"/>
    <x v="60"/>
    <m/>
    <m/>
    <m/>
    <m/>
    <m/>
    <s v="File# 179603.11"/>
    <m/>
    <m/>
    <m/>
    <s v="Mission: Event"/>
    <s v="Might Over Mind: File# 179603.11"/>
    <m/>
    <s v="U"/>
    <n v="3"/>
    <n v="10"/>
    <n v="30"/>
    <m/>
    <m/>
    <m/>
    <m/>
    <m/>
    <m/>
    <m/>
    <m/>
    <n v="1230"/>
    <n v="1230"/>
  </r>
  <r>
    <n v="1231"/>
    <m/>
    <s v=" - File# 661216.01 - DC - U"/>
    <s v=" - File# 661216.01 - DC - U"/>
    <s v="DC"/>
    <x v="5"/>
    <x v="61"/>
    <m/>
    <m/>
    <m/>
    <m/>
    <m/>
    <s v="File# 661216.01"/>
    <m/>
    <m/>
    <m/>
    <s v="Mission: Event"/>
    <s v="Race Against Crime: File# 661216.01"/>
    <m/>
    <s v="U"/>
    <n v="3"/>
    <n v="10"/>
    <n v="30"/>
    <m/>
    <m/>
    <m/>
    <m/>
    <m/>
    <m/>
    <m/>
    <m/>
    <n v="1231"/>
    <n v="1231"/>
  </r>
  <r>
    <n v="1232"/>
    <m/>
    <s v=" - File# 661216.04 - DC - U"/>
    <s v=" - File# 661216.04 - DC - U"/>
    <s v="DC"/>
    <x v="5"/>
    <x v="61"/>
    <m/>
    <m/>
    <m/>
    <m/>
    <m/>
    <s v="File# 661216.04"/>
    <m/>
    <m/>
    <m/>
    <s v="Mission: Event"/>
    <s v="Race Against Crime: File# 661216.04"/>
    <m/>
    <s v="U"/>
    <n v="3"/>
    <n v="10"/>
    <n v="30"/>
    <m/>
    <m/>
    <m/>
    <m/>
    <m/>
    <m/>
    <m/>
    <m/>
    <n v="1232"/>
    <n v="1232"/>
  </r>
  <r>
    <n v="1233"/>
    <m/>
    <s v=" - File# 661216.06 - DC - U"/>
    <s v=" - File# 661216.06 - DC - U"/>
    <s v="DC"/>
    <x v="5"/>
    <x v="61"/>
    <m/>
    <m/>
    <m/>
    <m/>
    <m/>
    <s v="File# 661216.06"/>
    <m/>
    <m/>
    <m/>
    <s v="Mission: Event"/>
    <s v="Race Against Crime: File# 661216.06"/>
    <m/>
    <s v="U"/>
    <n v="3"/>
    <n v="10"/>
    <n v="30"/>
    <m/>
    <m/>
    <m/>
    <m/>
    <m/>
    <m/>
    <m/>
    <m/>
    <n v="1233"/>
    <n v="1233"/>
  </r>
  <r>
    <n v="1234"/>
    <m/>
    <s v=" - File# 661216.09 - DC - U"/>
    <s v=" - File# 661216.09 - DC - U"/>
    <s v="DC"/>
    <x v="5"/>
    <x v="61"/>
    <m/>
    <m/>
    <m/>
    <m/>
    <m/>
    <s v="File# 661216.09"/>
    <m/>
    <m/>
    <m/>
    <s v="Mission: Event"/>
    <s v="Race Against Crime: File# 661216.09"/>
    <m/>
    <s v="U"/>
    <n v="3"/>
    <n v="10"/>
    <n v="30"/>
    <m/>
    <m/>
    <m/>
    <m/>
    <m/>
    <m/>
    <m/>
    <m/>
    <n v="1234"/>
    <n v="1234"/>
  </r>
  <r>
    <n v="1235"/>
    <m/>
    <s v=" - File# 661216.10 - DC - U"/>
    <s v=" - File# 661216.10 - DC - U"/>
    <s v="DC"/>
    <x v="5"/>
    <x v="61"/>
    <m/>
    <m/>
    <m/>
    <m/>
    <m/>
    <s v="File# 661216.10"/>
    <m/>
    <m/>
    <m/>
    <s v="Mission: Event"/>
    <s v="Race Against Crime: File# 661216.10"/>
    <m/>
    <s v="U"/>
    <n v="3"/>
    <n v="10"/>
    <n v="30"/>
    <m/>
    <m/>
    <m/>
    <m/>
    <m/>
    <m/>
    <m/>
    <m/>
    <n v="1235"/>
    <n v="1235"/>
  </r>
  <r>
    <n v="1236"/>
    <m/>
    <s v=" - Ambushed - MN - U"/>
    <s v=" - Ambushed - MN - U"/>
    <s v="MN"/>
    <x v="5"/>
    <x v="62"/>
    <m/>
    <m/>
    <m/>
    <m/>
    <m/>
    <s v="Ambushed"/>
    <m/>
    <m/>
    <m/>
    <s v="Mission: Event"/>
    <s v="Secret Wars: Ambushed"/>
    <m/>
    <s v="U"/>
    <n v="4"/>
    <n v="10"/>
    <n v="40"/>
    <m/>
    <m/>
    <m/>
    <m/>
    <m/>
    <m/>
    <m/>
    <m/>
    <n v="1236"/>
    <n v="1236"/>
  </r>
  <r>
    <n v="1237"/>
    <m/>
    <s v=" - At Last, Control - MN - R"/>
    <s v=" - At Last, Control - MN - R"/>
    <s v="MN"/>
    <x v="5"/>
    <x v="62"/>
    <m/>
    <m/>
    <m/>
    <m/>
    <m/>
    <s v="At Last, Control"/>
    <m/>
    <m/>
    <m/>
    <s v="Mission: Event"/>
    <s v="Secret Wars: At Last, Control"/>
    <m/>
    <s v="R"/>
    <n v="4"/>
    <n v="15"/>
    <n v="60"/>
    <m/>
    <m/>
    <m/>
    <m/>
    <m/>
    <m/>
    <m/>
    <m/>
    <n v="1237"/>
    <n v="1237"/>
  </r>
  <r>
    <n v="1238"/>
    <m/>
    <s v=" - Caught Unaware - MN - U"/>
    <s v=" - Caught Unaware - MN - U"/>
    <s v="MN"/>
    <x v="5"/>
    <x v="62"/>
    <m/>
    <m/>
    <m/>
    <m/>
    <m/>
    <s v="Caught Unaware"/>
    <m/>
    <m/>
    <m/>
    <s v="Mission: Event"/>
    <s v="Secret Wars: Caught Unaware"/>
    <m/>
    <s v="U"/>
    <n v="4"/>
    <n v="10"/>
    <n v="40"/>
    <m/>
    <m/>
    <m/>
    <m/>
    <m/>
    <m/>
    <m/>
    <m/>
    <n v="1238"/>
    <n v="1238"/>
  </r>
  <r>
    <n v="1239"/>
    <m/>
    <s v=" - Charmed - MN - R"/>
    <s v=" - Charmed - MN - R"/>
    <s v="MN"/>
    <x v="5"/>
    <x v="62"/>
    <m/>
    <m/>
    <m/>
    <m/>
    <m/>
    <s v="Charmed"/>
    <m/>
    <m/>
    <m/>
    <s v="Mission: Event"/>
    <s v="Secret Wars: Charmed"/>
    <m/>
    <s v="R"/>
    <n v="4"/>
    <n v="15"/>
    <n v="60"/>
    <m/>
    <m/>
    <m/>
    <m/>
    <m/>
    <m/>
    <m/>
    <m/>
    <n v="1239"/>
    <n v="1239"/>
  </r>
  <r>
    <n v="1240"/>
    <m/>
    <s v=" - Empathic Healing - MN - U"/>
    <s v=" - Empathic Healing - MN - U"/>
    <s v="MN"/>
    <x v="5"/>
    <x v="62"/>
    <m/>
    <m/>
    <m/>
    <m/>
    <m/>
    <s v="Empathic Healing"/>
    <m/>
    <m/>
    <m/>
    <s v="Mission: Event"/>
    <s v="Secret Wars: Empathic Healing"/>
    <m/>
    <s v="U"/>
    <n v="4"/>
    <n v="10"/>
    <n v="40"/>
    <m/>
    <m/>
    <m/>
    <m/>
    <m/>
    <m/>
    <m/>
    <m/>
    <n v="1240"/>
    <n v="1240"/>
  </r>
  <r>
    <n v="1241"/>
    <m/>
    <s v=" - Keeps Going &amp; Going - MN - U"/>
    <s v=" - Keeps Going &amp; Going - MN - U"/>
    <s v="MN"/>
    <x v="5"/>
    <x v="62"/>
    <m/>
    <m/>
    <m/>
    <m/>
    <m/>
    <s v="Keeps Going &amp; Going"/>
    <m/>
    <m/>
    <m/>
    <s v="Mission: Event"/>
    <s v="Secret Wars: Keeps Going &amp; Going"/>
    <m/>
    <s v="U"/>
    <n v="4"/>
    <n v="10"/>
    <n v="40"/>
    <m/>
    <m/>
    <m/>
    <m/>
    <m/>
    <m/>
    <m/>
    <m/>
    <n v="1241"/>
    <n v="1241"/>
  </r>
  <r>
    <n v="1242"/>
    <m/>
    <s v=" - Breakout - MC - R"/>
    <s v=" - Breakout - MC - R"/>
    <s v="MC"/>
    <x v="5"/>
    <x v="63"/>
    <m/>
    <m/>
    <m/>
    <m/>
    <m/>
    <s v="Breakout"/>
    <m/>
    <m/>
    <m/>
    <s v="Mission: Event"/>
    <s v="Separation Anxiety: Breakout"/>
    <m/>
    <s v="R"/>
    <n v="1"/>
    <n v="15"/>
    <n v="15"/>
    <m/>
    <m/>
    <m/>
    <m/>
    <m/>
    <m/>
    <m/>
    <m/>
    <n v="1242"/>
    <n v="1242"/>
  </r>
  <r>
    <n v="1243"/>
    <m/>
    <s v=" - Caught by Surprise - MC - R"/>
    <s v=" - Caught by Surprise - MC - R"/>
    <s v="MC"/>
    <x v="5"/>
    <x v="63"/>
    <m/>
    <m/>
    <m/>
    <m/>
    <m/>
    <s v="Caught by Surprise"/>
    <m/>
    <m/>
    <m/>
    <s v="Mission: Event"/>
    <s v="Separation Anxiety: Caught by Surprise"/>
    <m/>
    <s v="R"/>
    <n v="1"/>
    <n v="15"/>
    <n v="15"/>
    <m/>
    <m/>
    <m/>
    <m/>
    <m/>
    <m/>
    <m/>
    <m/>
    <n v="1243"/>
    <n v="1243"/>
  </r>
  <r>
    <n v="1244"/>
    <m/>
    <s v=" - Imprisoned for Science - MC - R"/>
    <s v=" - Imprisoned for Science - MC - R"/>
    <s v="MC"/>
    <x v="5"/>
    <x v="63"/>
    <m/>
    <m/>
    <m/>
    <m/>
    <m/>
    <s v="Imprisoned for Science"/>
    <m/>
    <m/>
    <m/>
    <s v="Mission: Event"/>
    <s v="Separation Anxiety: Imprisoned for Science"/>
    <m/>
    <s v="R"/>
    <n v="1"/>
    <n v="15"/>
    <n v="15"/>
    <m/>
    <m/>
    <m/>
    <m/>
    <m/>
    <m/>
    <m/>
    <m/>
    <n v="1244"/>
    <n v="1244"/>
  </r>
  <r>
    <n v="1245"/>
    <m/>
    <s v=" - Symbiotic Achilles Heel - MC - R"/>
    <s v=" - Symbiotic Achilles Heel - MC - R"/>
    <s v="MC"/>
    <x v="5"/>
    <x v="63"/>
    <m/>
    <m/>
    <m/>
    <m/>
    <m/>
    <s v="Symbiotic Achilles Heel"/>
    <m/>
    <m/>
    <m/>
    <s v="Mission: Event"/>
    <s v="Separation Anxiety: Symbiotic Achilles Heel"/>
    <m/>
    <s v="R"/>
    <n v="1"/>
    <n v="15"/>
    <n v="15"/>
    <m/>
    <m/>
    <m/>
    <m/>
    <m/>
    <m/>
    <m/>
    <m/>
    <n v="1245"/>
    <n v="1245"/>
  </r>
  <r>
    <n v="1246"/>
    <m/>
    <s v=" - Symbiotic Samples Taken - MC - R"/>
    <s v=" - Symbiotic Samples Taken - MC - R"/>
    <s v="MC"/>
    <x v="5"/>
    <x v="63"/>
    <m/>
    <m/>
    <m/>
    <m/>
    <m/>
    <s v="Symbiotic Samples Taken"/>
    <m/>
    <m/>
    <m/>
    <s v="Mission: Event"/>
    <s v="Separation Anxiety: Symbiotic Samples Taken"/>
    <m/>
    <s v="R"/>
    <n v="1"/>
    <n v="15"/>
    <n v="15"/>
    <m/>
    <m/>
    <m/>
    <m/>
    <m/>
    <m/>
    <m/>
    <m/>
    <n v="1246"/>
    <n v="1246"/>
  </r>
  <r>
    <n v="1247"/>
    <m/>
    <s v=" - Parting Such Sweet Sorrow - MN - R"/>
    <s v=" - Parting Such Sweet Sorrow - MN - R"/>
    <s v="MN"/>
    <x v="5"/>
    <x v="72"/>
    <m/>
    <m/>
    <m/>
    <m/>
    <m/>
    <s v="Parting Such Sweet Sorrow"/>
    <m/>
    <m/>
    <m/>
    <s v="Mission: Event"/>
    <s v="Seperation Anxiety: Parting Such Sweet Sorrow"/>
    <m/>
    <s v="R"/>
    <n v="4"/>
    <n v="15"/>
    <n v="60"/>
    <m/>
    <m/>
    <m/>
    <m/>
    <m/>
    <m/>
    <m/>
    <m/>
    <n v="1247"/>
    <n v="1247"/>
  </r>
  <r>
    <n v="1248"/>
    <m/>
    <s v=" - Cyberforce vs The Mercs - IM - U"/>
    <s v=" - Cyberforce vs The Mercs - IM - U"/>
    <s v="IM"/>
    <x v="5"/>
    <x v="64"/>
    <m/>
    <m/>
    <m/>
    <m/>
    <m/>
    <s v="Cyberforce vs The Mercs"/>
    <m/>
    <m/>
    <m/>
    <s v="Mission: Event"/>
    <s v="Shattered Image: Cyberforce vs The Mercs"/>
    <m/>
    <s v="U"/>
    <n v="16"/>
    <n v="10"/>
    <n v="160"/>
    <m/>
    <m/>
    <m/>
    <m/>
    <m/>
    <m/>
    <m/>
    <m/>
    <n v="1248"/>
    <n v="1248"/>
  </r>
  <r>
    <n v="1249"/>
    <m/>
    <s v=" - Entropy Field - IM - R"/>
    <s v=" - Entropy Field - IM - R"/>
    <s v="IM"/>
    <x v="5"/>
    <x v="64"/>
    <m/>
    <m/>
    <m/>
    <m/>
    <m/>
    <s v="Entropy Field"/>
    <m/>
    <m/>
    <m/>
    <s v="Mission: Event"/>
    <s v="Shattered Image: Entropy Field"/>
    <m/>
    <s v="R"/>
    <n v="16"/>
    <n v="15"/>
    <n v="240"/>
    <m/>
    <m/>
    <m/>
    <m/>
    <m/>
    <m/>
    <m/>
    <m/>
    <n v="1249"/>
    <n v="1249"/>
  </r>
  <r>
    <n v="1250"/>
    <m/>
    <s v=" - Gen13 vs The Regulators - IM - U"/>
    <s v=" - Gen13 vs The Regulators - IM - U"/>
    <s v="IM"/>
    <x v="5"/>
    <x v="64"/>
    <m/>
    <m/>
    <m/>
    <m/>
    <m/>
    <s v="Gen13 vs The Regulators"/>
    <m/>
    <m/>
    <m/>
    <s v="Mission: Event"/>
    <s v="Shattered Image: Gen13 vs The Regulators"/>
    <m/>
    <s v="U"/>
    <n v="16"/>
    <n v="10"/>
    <n v="160"/>
    <m/>
    <m/>
    <m/>
    <m/>
    <m/>
    <m/>
    <m/>
    <m/>
    <n v="1250"/>
    <n v="1250"/>
  </r>
  <r>
    <n v="1251"/>
    <m/>
    <s v=" - Mighty Men to the Rescue - IM - U"/>
    <s v=" - Mighty Men to the Rescue - IM - U"/>
    <s v="IM"/>
    <x v="5"/>
    <x v="64"/>
    <m/>
    <m/>
    <m/>
    <m/>
    <m/>
    <s v="Mighty Men to the Rescue"/>
    <m/>
    <m/>
    <m/>
    <s v="Mission: Event"/>
    <s v="Shattered Image: Mighty Men to the Rescue"/>
    <m/>
    <s v="U"/>
    <n v="16"/>
    <n v="10"/>
    <n v="160"/>
    <m/>
    <m/>
    <m/>
    <m/>
    <m/>
    <m/>
    <m/>
    <m/>
    <n v="1251"/>
    <n v="1251"/>
  </r>
  <r>
    <n v="1252"/>
    <m/>
    <s v=" - Spawn Spies - IM - U"/>
    <s v=" - Spawn Spies - IM - U"/>
    <s v="IM"/>
    <x v="5"/>
    <x v="64"/>
    <m/>
    <m/>
    <m/>
    <m/>
    <m/>
    <s v="Spawn Spies"/>
    <m/>
    <m/>
    <m/>
    <s v="Mission: Event"/>
    <s v="Shattered Image: Spawn Spies"/>
    <m/>
    <s v="U"/>
    <n v="16"/>
    <n v="10"/>
    <n v="160"/>
    <m/>
    <m/>
    <m/>
    <m/>
    <m/>
    <m/>
    <m/>
    <m/>
    <n v="1252"/>
    <n v="1252"/>
  </r>
  <r>
    <n v="1253"/>
    <m/>
    <s v=" - Witchblade on the Scene - IM - R"/>
    <s v=" - Witchblade on the Scene - IM - R"/>
    <s v="IM"/>
    <x v="5"/>
    <x v="64"/>
    <m/>
    <m/>
    <m/>
    <m/>
    <m/>
    <s v="Witchblade on the Scene"/>
    <m/>
    <m/>
    <m/>
    <s v="Mission: Event"/>
    <s v="Shattered Image: Witchblade on the Scene"/>
    <m/>
    <s v="R"/>
    <n v="16"/>
    <n v="15"/>
    <n v="240"/>
    <m/>
    <m/>
    <m/>
    <m/>
    <m/>
    <m/>
    <m/>
    <m/>
    <n v="1253"/>
    <n v="1253"/>
  </r>
  <r>
    <n v="1254"/>
    <m/>
    <s v=" - Assassination Attempt - MC - R"/>
    <s v=" - Assassination Attempt - MC - R"/>
    <s v="MC"/>
    <x v="5"/>
    <x v="65"/>
    <m/>
    <m/>
    <m/>
    <m/>
    <m/>
    <s v="Assassination Attempt"/>
    <m/>
    <m/>
    <m/>
    <s v="Mission: Event"/>
    <s v="Sins of the Future: Assassination Attempt"/>
    <m/>
    <s v="R"/>
    <n v="1"/>
    <n v="15"/>
    <n v="15"/>
    <m/>
    <m/>
    <m/>
    <m/>
    <m/>
    <m/>
    <m/>
    <m/>
    <n v="1254"/>
    <n v="1254"/>
  </r>
  <r>
    <n v="1255"/>
    <m/>
    <s v=" - Mutants in Hiding - MC - R"/>
    <s v=" - Mutants in Hiding - MC - R"/>
    <s v="MC"/>
    <x v="5"/>
    <x v="65"/>
    <m/>
    <m/>
    <m/>
    <m/>
    <m/>
    <s v="Mutants in Hiding"/>
    <m/>
    <m/>
    <m/>
    <s v="Mission: Event"/>
    <s v="Sins of the Future: Mutants in Hiding"/>
    <m/>
    <s v="R"/>
    <n v="1"/>
    <n v="15"/>
    <n v="15"/>
    <m/>
    <m/>
    <m/>
    <m/>
    <m/>
    <m/>
    <m/>
    <m/>
    <n v="1255"/>
    <n v="1255"/>
  </r>
  <r>
    <n v="1256"/>
    <m/>
    <s v=" - Mutants Neutralized - MC - R"/>
    <s v=" - Mutants Neutralized - MC - R"/>
    <s v="MC"/>
    <x v="5"/>
    <x v="65"/>
    <m/>
    <m/>
    <m/>
    <m/>
    <m/>
    <s v="Mutants Neutralized"/>
    <m/>
    <m/>
    <m/>
    <s v="Mission: Event"/>
    <s v="Sins of the Future: Mutants Neutralized"/>
    <m/>
    <s v="R"/>
    <n v="1"/>
    <n v="15"/>
    <n v="15"/>
    <m/>
    <m/>
    <m/>
    <m/>
    <m/>
    <m/>
    <m/>
    <m/>
    <n v="1256"/>
    <n v="1256"/>
  </r>
  <r>
    <n v="1257"/>
    <m/>
    <s v=" - One Step Closer - MC - R"/>
    <s v=" - One Step Closer - MC - R"/>
    <s v="MC"/>
    <x v="5"/>
    <x v="65"/>
    <m/>
    <m/>
    <m/>
    <m/>
    <m/>
    <s v="One Step Closer"/>
    <m/>
    <m/>
    <m/>
    <s v="Mission: Event"/>
    <s v="Sins of the Future: One Step Closer"/>
    <m/>
    <s v="R"/>
    <n v="1"/>
    <n v="15"/>
    <n v="15"/>
    <m/>
    <m/>
    <m/>
    <m/>
    <m/>
    <m/>
    <m/>
    <m/>
    <n v="1257"/>
    <n v="1257"/>
  </r>
  <r>
    <n v="1258"/>
    <m/>
    <s v=" - Path of Destruction - MN - R"/>
    <s v=" - Path of Destruction - MN - R"/>
    <s v="MN"/>
    <x v="5"/>
    <x v="65"/>
    <m/>
    <m/>
    <m/>
    <m/>
    <m/>
    <s v="Path of Destruction"/>
    <m/>
    <m/>
    <m/>
    <s v="Mission: Event"/>
    <s v="Sins of the Future: Path of Destruction"/>
    <m/>
    <s v="R"/>
    <n v="4"/>
    <n v="15"/>
    <n v="60"/>
    <m/>
    <m/>
    <m/>
    <m/>
    <m/>
    <m/>
    <m/>
    <m/>
    <n v="1258"/>
    <n v="1258"/>
  </r>
  <r>
    <n v="1259"/>
    <m/>
    <s v=" - Rude Awakening - MC - R"/>
    <s v=" - Rude Awakening - MC - R"/>
    <s v="MC"/>
    <x v="5"/>
    <x v="65"/>
    <m/>
    <m/>
    <m/>
    <m/>
    <m/>
    <s v="Rude Awakening"/>
    <m/>
    <m/>
    <m/>
    <s v="Mission: Event"/>
    <s v="Sins of the Future: Rude Awakening"/>
    <m/>
    <s v="R"/>
    <n v="1"/>
    <n v="15"/>
    <n v="15"/>
    <m/>
    <m/>
    <m/>
    <m/>
    <m/>
    <m/>
    <m/>
    <m/>
    <n v="1259"/>
    <n v="1259"/>
  </r>
  <r>
    <n v="1260"/>
    <m/>
    <s v=" - Aquaman vs Deep Six - JLA - C"/>
    <s v=" - Aquaman vs Deep Six - JLA - C"/>
    <s v="JLA"/>
    <x v="5"/>
    <x v="66"/>
    <m/>
    <m/>
    <m/>
    <m/>
    <m/>
    <s v="Aquaman vs Deep Six"/>
    <m/>
    <m/>
    <m/>
    <s v="Mission: Event"/>
    <s v="The Brave and the Bold: Aquaman vs Deep Six"/>
    <m/>
    <s v="C"/>
    <n v="6"/>
    <n v="5"/>
    <n v="30"/>
    <m/>
    <m/>
    <m/>
    <m/>
    <m/>
    <m/>
    <m/>
    <m/>
    <n v="1260"/>
    <n v="1260"/>
  </r>
  <r>
    <n v="1261"/>
    <m/>
    <s v=" - Batman vs Kanto - JLA - C"/>
    <s v=" - Batman vs Kanto - JLA - C"/>
    <s v="JLA"/>
    <x v="5"/>
    <x v="66"/>
    <m/>
    <m/>
    <m/>
    <m/>
    <m/>
    <s v="Batman vs Kanto"/>
    <m/>
    <m/>
    <m/>
    <s v="Mission: Event"/>
    <s v="The Brave and the Bold: Batman vs Kanto"/>
    <m/>
    <s v="C"/>
    <n v="6"/>
    <n v="5"/>
    <n v="30"/>
    <m/>
    <m/>
    <m/>
    <m/>
    <m/>
    <m/>
    <m/>
    <m/>
    <n v="1261"/>
    <n v="1261"/>
  </r>
  <r>
    <n v="1262"/>
    <m/>
    <s v=" - Blue Beetle vs Glorious Godfrey - JLA - C"/>
    <s v=" - Blue Beetle vs Glorious Godfrey - JLA - C"/>
    <s v="JLA"/>
    <x v="5"/>
    <x v="66"/>
    <m/>
    <m/>
    <m/>
    <m/>
    <m/>
    <s v="Blue Beetle vs Glorious Godfrey"/>
    <m/>
    <m/>
    <m/>
    <s v="Mission: Event"/>
    <s v="The Brave and the Bold: Blue Beetle vs Glorious Godfrey"/>
    <m/>
    <s v="C"/>
    <n v="6"/>
    <n v="5"/>
    <n v="30"/>
    <m/>
    <m/>
    <m/>
    <m/>
    <m/>
    <m/>
    <m/>
    <m/>
    <n v="1262"/>
    <n v="1262"/>
  </r>
  <r>
    <n v="1263"/>
    <m/>
    <s v=" - Darkseid's Elite - JLA - C"/>
    <s v=" - Darkseid's Elite - JLA - C"/>
    <s v="JLA"/>
    <x v="5"/>
    <x v="66"/>
    <m/>
    <m/>
    <m/>
    <m/>
    <m/>
    <s v="Darkseid's Elite"/>
    <m/>
    <m/>
    <m/>
    <s v="Mission: Event"/>
    <s v="The Brave and the Bold: Darkseid's Elite"/>
    <m/>
    <s v="C"/>
    <n v="6"/>
    <n v="5"/>
    <n v="30"/>
    <m/>
    <m/>
    <m/>
    <m/>
    <m/>
    <m/>
    <m/>
    <m/>
    <n v="1263"/>
    <n v="1263"/>
  </r>
  <r>
    <n v="1264"/>
    <m/>
    <s v=" - Grn Arrow, Blck Canary, Amaz.Grace - JLA - C"/>
    <s v=" - Grn Arrow, Blck Canary, Amaz.Grace - JLA - C"/>
    <s v="JLA"/>
    <x v="5"/>
    <x v="66"/>
    <m/>
    <m/>
    <m/>
    <m/>
    <m/>
    <s v="Grn Arrow, Blck Canary, Amaz.Grace"/>
    <m/>
    <m/>
    <m/>
    <s v="Mission: Event"/>
    <s v="The Brave and the Bold: Grn Arrow, Blck Canary, Amaz.Grace"/>
    <m/>
    <s v="C"/>
    <n v="6"/>
    <n v="5"/>
    <n v="30"/>
    <m/>
    <m/>
    <m/>
    <m/>
    <m/>
    <m/>
    <m/>
    <m/>
    <n v="1264"/>
    <n v="1264"/>
  </r>
  <r>
    <n v="1265"/>
    <m/>
    <s v=" - Coordinated Effort - MN - U"/>
    <s v=" - Coordinated Effort - MN - U"/>
    <s v="MN"/>
    <x v="5"/>
    <x v="67"/>
    <m/>
    <m/>
    <m/>
    <m/>
    <m/>
    <s v="Coordinated Effort"/>
    <m/>
    <m/>
    <m/>
    <s v="Mission: Event"/>
    <s v="The Coming of Galactus: Coordinated Effort"/>
    <m/>
    <s v="U"/>
    <n v="4"/>
    <n v="10"/>
    <n v="40"/>
    <m/>
    <m/>
    <m/>
    <m/>
    <m/>
    <m/>
    <m/>
    <m/>
    <n v="1265"/>
    <n v="1265"/>
  </r>
  <r>
    <n v="1266"/>
    <m/>
    <s v=" - Desperate Gamble - MN - R"/>
    <s v=" - Desperate Gamble - MN - R"/>
    <s v="MN"/>
    <x v="5"/>
    <x v="67"/>
    <m/>
    <m/>
    <m/>
    <m/>
    <m/>
    <s v="Desperate Gamble"/>
    <m/>
    <m/>
    <m/>
    <s v="Mission: Event"/>
    <s v="The Coming of Galactus: Desperate Gamble"/>
    <m/>
    <s v="R"/>
    <n v="4"/>
    <n v="15"/>
    <n v="60"/>
    <m/>
    <m/>
    <m/>
    <m/>
    <m/>
    <m/>
    <m/>
    <m/>
    <n v="1266"/>
    <n v="1266"/>
  </r>
  <r>
    <n v="1267"/>
    <m/>
    <s v=" - Everyone Has a Part to Play - MN - U"/>
    <s v=" - Everyone Has a Part to Play - MN - U"/>
    <s v="MN"/>
    <x v="5"/>
    <x v="67"/>
    <m/>
    <m/>
    <m/>
    <m/>
    <m/>
    <s v="Everyone Has a Part to Play"/>
    <m/>
    <m/>
    <m/>
    <s v="Mission: Event"/>
    <s v="The Coming of Galactus: Everyone Has a Part to Play"/>
    <m/>
    <s v="U"/>
    <n v="4"/>
    <n v="10"/>
    <n v="40"/>
    <m/>
    <m/>
    <m/>
    <m/>
    <m/>
    <m/>
    <m/>
    <m/>
    <n v="1267"/>
    <n v="1267"/>
  </r>
  <r>
    <n v="1268"/>
    <m/>
    <s v=" - Galactic Busy Work - MN - U"/>
    <s v=" - Galactic Busy Work - MN - U"/>
    <s v="MN"/>
    <x v="5"/>
    <x v="67"/>
    <m/>
    <m/>
    <m/>
    <m/>
    <m/>
    <s v="Galactic Busy Work"/>
    <m/>
    <m/>
    <m/>
    <s v="Mission: Event"/>
    <s v="The Coming of Galactus: Galactic Busy Work"/>
    <m/>
    <s v="U"/>
    <n v="4"/>
    <n v="10"/>
    <n v="40"/>
    <m/>
    <m/>
    <m/>
    <m/>
    <m/>
    <m/>
    <m/>
    <m/>
    <n v="1268"/>
    <n v="1268"/>
  </r>
  <r>
    <n v="1269"/>
    <m/>
    <s v=" - Herald Betrays Galactus - MN - R"/>
    <s v=" - Herald Betrays Galactus - MN - R"/>
    <s v="MN"/>
    <x v="5"/>
    <x v="67"/>
    <m/>
    <m/>
    <m/>
    <m/>
    <m/>
    <s v="Herald Betrays Galactus"/>
    <m/>
    <m/>
    <m/>
    <s v="Mission: Event"/>
    <s v="The Coming of Galactus: Herald Betrays Galactus"/>
    <m/>
    <s v="R"/>
    <n v="4"/>
    <n v="15"/>
    <n v="60"/>
    <m/>
    <m/>
    <m/>
    <m/>
    <m/>
    <m/>
    <m/>
    <m/>
    <n v="1269"/>
    <n v="1269"/>
  </r>
  <r>
    <n v="1270"/>
    <m/>
    <s v=" - Heroic Effort - MN - U"/>
    <s v=" - Heroic Effort - MN - U"/>
    <s v="MN"/>
    <x v="5"/>
    <x v="67"/>
    <m/>
    <m/>
    <m/>
    <m/>
    <m/>
    <s v="Heroic Effort"/>
    <m/>
    <m/>
    <m/>
    <s v="Mission: Event"/>
    <s v="The Coming of Galactus: Heroic Effort"/>
    <m/>
    <s v="U"/>
    <n v="4"/>
    <n v="10"/>
    <n v="40"/>
    <m/>
    <m/>
    <m/>
    <m/>
    <m/>
    <m/>
    <m/>
    <m/>
    <n v="1270"/>
    <n v="1270"/>
  </r>
  <r>
    <n v="1271"/>
    <m/>
    <s v=" - Avengers Assemble - MC - R"/>
    <s v=" - Avengers Assemble - MC - R"/>
    <s v="MC"/>
    <x v="5"/>
    <x v="68"/>
    <m/>
    <m/>
    <m/>
    <m/>
    <m/>
    <s v="Avengers Assemble"/>
    <m/>
    <m/>
    <m/>
    <s v="Mission: Event"/>
    <s v="The Crossing: Avengers Assemble"/>
    <m/>
    <s v="R"/>
    <n v="1"/>
    <n v="15"/>
    <n v="15"/>
    <m/>
    <m/>
    <m/>
    <m/>
    <m/>
    <m/>
    <m/>
    <m/>
    <n v="1271"/>
    <n v="1271"/>
  </r>
  <r>
    <n v="1272"/>
    <m/>
    <s v=" - Avengers Attack Headquarters - MC - R"/>
    <s v=" - Avengers Attack Headquarters - MC - R"/>
    <s v="MC"/>
    <x v="5"/>
    <x v="68"/>
    <m/>
    <m/>
    <m/>
    <m/>
    <m/>
    <s v="Avengers Attack Headquarters"/>
    <m/>
    <m/>
    <m/>
    <s v="Mission: Event"/>
    <s v="The Crossing: Avengers Attack Headquarters"/>
    <m/>
    <s v="R"/>
    <n v="1"/>
    <n v="15"/>
    <n v="15"/>
    <m/>
    <m/>
    <m/>
    <m/>
    <m/>
    <m/>
    <m/>
    <m/>
    <n v="1272"/>
    <n v="1272"/>
  </r>
  <r>
    <n v="1273"/>
    <m/>
    <s v=" - Heroes Avenge Murder - MC - R"/>
    <s v=" - Heroes Avenge Murder - MC - R"/>
    <s v="MC"/>
    <x v="5"/>
    <x v="68"/>
    <m/>
    <m/>
    <m/>
    <m/>
    <m/>
    <s v="Heroes Avenge Murder"/>
    <m/>
    <m/>
    <m/>
    <s v="Mission: Event"/>
    <s v="The Crossing: Heroes Avenge Murder"/>
    <m/>
    <s v="R"/>
    <n v="1"/>
    <n v="15"/>
    <n v="15"/>
    <m/>
    <m/>
    <m/>
    <m/>
    <m/>
    <m/>
    <m/>
    <m/>
    <n v="1273"/>
    <n v="1273"/>
  </r>
  <r>
    <n v="1274"/>
    <m/>
    <s v=" - Otherworldly Plot - MC - R"/>
    <s v=" - Otherworldly Plot - MC - R"/>
    <s v="MC"/>
    <x v="5"/>
    <x v="68"/>
    <m/>
    <m/>
    <m/>
    <m/>
    <m/>
    <s v="Otherworldly Plot"/>
    <m/>
    <m/>
    <m/>
    <s v="Mission: Event"/>
    <s v="The Crossing: Otherworldly Plot"/>
    <m/>
    <s v="R"/>
    <n v="1"/>
    <n v="15"/>
    <n v="15"/>
    <m/>
    <m/>
    <m/>
    <m/>
    <m/>
    <m/>
    <m/>
    <m/>
    <n v="1274"/>
    <n v="1274"/>
  </r>
  <r>
    <n v="1275"/>
    <m/>
    <s v=" - Rebirth - MN - R"/>
    <s v=" - Rebirth - MN - R"/>
    <s v="MN"/>
    <x v="5"/>
    <x v="68"/>
    <m/>
    <m/>
    <m/>
    <m/>
    <m/>
    <s v="Rebirth"/>
    <m/>
    <m/>
    <m/>
    <s v="Mission: Event"/>
    <s v="The Crossing: Rebirth"/>
    <m/>
    <s v="R"/>
    <n v="4"/>
    <n v="15"/>
    <n v="60"/>
    <m/>
    <m/>
    <m/>
    <m/>
    <m/>
    <m/>
    <m/>
    <m/>
    <n v="1275"/>
    <n v="1275"/>
  </r>
  <r>
    <n v="1276"/>
    <m/>
    <s v=" - Time Travellers Vanquished - MC - R"/>
    <s v=" - Time Travellers Vanquished - MC - R"/>
    <s v="MC"/>
    <x v="5"/>
    <x v="68"/>
    <m/>
    <m/>
    <m/>
    <m/>
    <m/>
    <s v="Time Travellers Vanquished"/>
    <m/>
    <m/>
    <m/>
    <s v="Mission: Event"/>
    <s v="The Crossing: Time Travellers Vanquished"/>
    <m/>
    <s v="R"/>
    <n v="1"/>
    <n v="15"/>
    <n v="15"/>
    <m/>
    <m/>
    <m/>
    <m/>
    <m/>
    <m/>
    <m/>
    <m/>
    <n v="1276"/>
    <n v="1276"/>
  </r>
  <r>
    <n v="1277"/>
    <m/>
    <s v="Mister Miracle - 4-Grid Character Card - JLA - U"/>
    <s v="Mister Miracle JLA HERO - U"/>
    <s v="JLA"/>
    <x v="0"/>
    <x v="0"/>
    <m/>
    <m/>
    <s v="Mister Miracle"/>
    <s v="Mister Miracle"/>
    <m/>
    <s v="4-Grid Character Card"/>
    <m/>
    <m/>
    <m/>
    <s v="Mister Miracle"/>
    <s v="4-Grid Character Card"/>
    <s v="H"/>
    <s v="U"/>
    <n v="6"/>
    <n v="10"/>
    <n v="60"/>
    <n v="3"/>
    <n v="5"/>
    <n v="3"/>
    <n v="7"/>
    <n v="18"/>
    <n v="18"/>
    <n v="4.5"/>
    <s v="Only Spect KO by 4 Power Types"/>
    <n v="1277"/>
    <n v="1277"/>
  </r>
  <r>
    <n v="1278"/>
    <m/>
    <s v="Mister Miracle - Aero Disks - JLA -  - VR"/>
    <s v="Mister Miracle - Aero Disks - JLA - OPD - VR"/>
    <s v="JLA"/>
    <x v="1"/>
    <x v="0"/>
    <m/>
    <m/>
    <s v="Mister Miracle"/>
    <s v="Mister Miracle"/>
    <m/>
    <s v="Aero Disks"/>
    <m/>
    <s v="OPD"/>
    <m/>
    <s v="Mister Miracle"/>
    <s v="Aero Disks (OPD)"/>
    <m/>
    <s v="VR"/>
    <n v="6"/>
    <n v="20"/>
    <n v="120"/>
    <m/>
    <m/>
    <m/>
    <m/>
    <m/>
    <m/>
    <m/>
    <m/>
    <n v="1278"/>
    <n v="1278"/>
  </r>
  <r>
    <n v="1279"/>
    <m/>
    <s v="Mister Miracle - Big Barda - JLA - U"/>
    <s v="Mister Miracle - Big Barda - JLA - U"/>
    <s v="JLA"/>
    <x v="1"/>
    <x v="0"/>
    <m/>
    <m/>
    <s v="Mister Miracle"/>
    <s v="Mister Miracle"/>
    <m/>
    <s v="Big Barda"/>
    <m/>
    <m/>
    <m/>
    <s v="Mister Miracle"/>
    <s v="Big Barda"/>
    <m/>
    <s v="U"/>
    <n v="6"/>
    <n v="10"/>
    <n v="60"/>
    <m/>
    <m/>
    <m/>
    <m/>
    <m/>
    <m/>
    <m/>
    <m/>
    <n v="1279"/>
    <n v="1279"/>
  </r>
  <r>
    <n v="1280"/>
    <m/>
    <s v="Mister Miracle - Mother Box - JLA -  - VR"/>
    <s v="Mister Miracle - Mother Box - JLA - OPD - VR"/>
    <s v="JLA"/>
    <x v="1"/>
    <x v="0"/>
    <m/>
    <m/>
    <s v="Mister Miracle"/>
    <s v="Mister Miracle"/>
    <m/>
    <s v="Mother Box"/>
    <m/>
    <s v="OPD"/>
    <m/>
    <s v="Mister Miracle"/>
    <s v="Mother Box (OPD)"/>
    <m/>
    <s v="VR"/>
    <n v="6"/>
    <n v="20"/>
    <n v="120"/>
    <m/>
    <m/>
    <m/>
    <m/>
    <m/>
    <m/>
    <m/>
    <m/>
    <n v="1280"/>
    <n v="1280"/>
  </r>
  <r>
    <n v="1281"/>
    <m/>
    <s v="Mister Miracle - Oberon - JLA - U"/>
    <s v="Mister Miracle - Oberon - JLA - U"/>
    <s v="JLA"/>
    <x v="1"/>
    <x v="0"/>
    <m/>
    <m/>
    <s v="Mister Miracle"/>
    <s v="Mister Miracle"/>
    <m/>
    <s v="Oberon"/>
    <m/>
    <m/>
    <m/>
    <s v="Mister Miracle"/>
    <s v="Oberon"/>
    <m/>
    <s v="U"/>
    <n v="6"/>
    <n v="10"/>
    <n v="60"/>
    <m/>
    <m/>
    <m/>
    <m/>
    <m/>
    <m/>
    <m/>
    <m/>
    <n v="1281"/>
    <n v="1281"/>
  </r>
  <r>
    <n v="1282"/>
    <m/>
    <s v="Mister Miracle - Super-Escape Artist - JLA - C"/>
    <s v="Mister Miracle - Super-Escape Artist - JLA - C"/>
    <s v="JLA"/>
    <x v="1"/>
    <x v="0"/>
    <m/>
    <m/>
    <s v="Mister Miracle"/>
    <s v="Mister Miracle"/>
    <m/>
    <s v="Super-Escape Artist"/>
    <m/>
    <m/>
    <m/>
    <s v="Mister Miracle"/>
    <s v="Super-Escape Artist"/>
    <m/>
    <s v="C"/>
    <n v="6"/>
    <n v="5"/>
    <n v="30"/>
    <m/>
    <m/>
    <m/>
    <m/>
    <m/>
    <m/>
    <m/>
    <m/>
    <n v="1282"/>
    <n v="1282"/>
  </r>
  <r>
    <n v="1283"/>
    <m/>
    <s v="Mojo - 3-Grid Character Card - PS - VR"/>
    <s v="Mojo PS HERO - VR"/>
    <s v="PS"/>
    <x v="0"/>
    <x v="0"/>
    <m/>
    <m/>
    <s v="Mojo"/>
    <s v="Mojo"/>
    <m/>
    <s v="3-Grid Character Card"/>
    <m/>
    <m/>
    <m/>
    <s v="Mojo"/>
    <s v="3-Grid Character Card"/>
    <m/>
    <s v="VR"/>
    <n v="7"/>
    <n v="20"/>
    <n v="140"/>
    <n v="5"/>
    <n v="6"/>
    <n v="2"/>
    <m/>
    <n v="13"/>
    <n v="13"/>
    <n v="4.333333333333333"/>
    <m/>
    <n v="1283"/>
    <n v="1283"/>
  </r>
  <r>
    <n v="1284"/>
    <m/>
    <s v="Mojo - 4-Grid Character Card - IQ - U"/>
    <s v="Mojo IQ HERO - U"/>
    <s v="IQ"/>
    <x v="0"/>
    <x v="0"/>
    <m/>
    <m/>
    <s v="Mojo"/>
    <s v="Mojo"/>
    <m/>
    <s v="4-Grid Character Card"/>
    <m/>
    <m/>
    <m/>
    <s v="Mojo"/>
    <s v="4-Grid Character Card"/>
    <m/>
    <s v="U"/>
    <n v="12"/>
    <n v="10"/>
    <n v="120"/>
    <n v="6"/>
    <n v="3"/>
    <n v="1"/>
    <n v="6"/>
    <n v="16"/>
    <n v="16"/>
    <n v="4"/>
    <s v="M Power cards +1 to attack"/>
    <n v="1284"/>
    <n v="1284"/>
  </r>
  <r>
    <n v="1285"/>
    <m/>
    <s v="Mojo - Bodyguard - PS - VR"/>
    <s v="Mojo - Bodyguard - PS - VR"/>
    <s v="PS"/>
    <x v="1"/>
    <x v="0"/>
    <m/>
    <m/>
    <s v="Mojo"/>
    <s v="Mojo"/>
    <m/>
    <s v="Bodyguard"/>
    <m/>
    <m/>
    <m/>
    <s v="Mojo"/>
    <s v="Bodyguard"/>
    <m/>
    <s v="VR"/>
    <n v="7"/>
    <n v="20"/>
    <n v="140"/>
    <m/>
    <m/>
    <m/>
    <m/>
    <m/>
    <m/>
    <m/>
    <m/>
    <n v="1285"/>
    <n v="1285"/>
  </r>
  <r>
    <n v="1286"/>
    <m/>
    <s v="Mojo - Caught on Film - IQ - U"/>
    <s v="Mojo - Caught on Film - IQ - U"/>
    <s v="IQ"/>
    <x v="1"/>
    <x v="0"/>
    <m/>
    <m/>
    <s v="Mojo"/>
    <s v="Mojo"/>
    <m/>
    <s v="Caught on Film"/>
    <m/>
    <m/>
    <m/>
    <s v="Mojo"/>
    <s v="Caught on Film"/>
    <m/>
    <s v="U"/>
    <n v="12"/>
    <n v="10"/>
    <n v="120"/>
    <m/>
    <m/>
    <m/>
    <m/>
    <m/>
    <m/>
    <m/>
    <m/>
    <n v="1286"/>
    <n v="1286"/>
  </r>
  <r>
    <n v="1287"/>
    <m/>
    <s v="Mojo - Director's Cut - IQ - U"/>
    <s v="Mojo - Director's Cut - IQ - U"/>
    <s v="IQ"/>
    <x v="1"/>
    <x v="0"/>
    <m/>
    <m/>
    <s v="Mojo"/>
    <s v="Mojo"/>
    <m/>
    <s v="Director's Cut"/>
    <m/>
    <m/>
    <m/>
    <s v="Mojo"/>
    <s v="Director's Cut"/>
    <m/>
    <s v="U"/>
    <n v="12"/>
    <n v="10"/>
    <n v="120"/>
    <m/>
    <m/>
    <m/>
    <m/>
    <m/>
    <m/>
    <m/>
    <m/>
    <n v="1287"/>
    <n v="1287"/>
  </r>
  <r>
    <n v="1288"/>
    <m/>
    <s v="Mojo - It's a Rap - PS - U"/>
    <s v="Mojo - It's a Rap - PS - U"/>
    <s v="PS"/>
    <x v="1"/>
    <x v="0"/>
    <m/>
    <m/>
    <s v="Mojo"/>
    <s v="Mojo"/>
    <m/>
    <s v="It's a Rap"/>
    <m/>
    <m/>
    <m/>
    <s v="Mojo"/>
    <s v="It's a Rap"/>
    <m/>
    <s v="U"/>
    <n v="7"/>
    <n v="10"/>
    <n v="70"/>
    <m/>
    <m/>
    <m/>
    <m/>
    <m/>
    <m/>
    <m/>
    <m/>
    <n v="1288"/>
    <n v="1288"/>
  </r>
  <r>
    <n v="1289"/>
    <m/>
    <s v="Mojo - Prime Time - PS - OPD - VR"/>
    <s v="Mojo - Prime Time - PS - OPD - VR"/>
    <s v="PS"/>
    <x v="1"/>
    <x v="0"/>
    <m/>
    <m/>
    <s v="Mojo"/>
    <s v="Mojo"/>
    <m/>
    <s v="Prime Time"/>
    <m/>
    <s v="OPD"/>
    <m/>
    <s v="Mojo"/>
    <s v="Prime Time (OPD)"/>
    <m/>
    <s v="VR"/>
    <n v="7"/>
    <n v="20"/>
    <n v="140"/>
    <m/>
    <m/>
    <m/>
    <m/>
    <m/>
    <m/>
    <m/>
    <m/>
    <n v="1289"/>
    <n v="1289"/>
  </r>
  <r>
    <n v="1290"/>
    <m/>
    <s v="Mojo - Rewite Script - PS -  - VR"/>
    <s v="Mojo - Rewite Script - PS - OPD - VR"/>
    <s v="PS"/>
    <x v="1"/>
    <x v="0"/>
    <m/>
    <m/>
    <s v="Mojo"/>
    <s v="Mojo"/>
    <m/>
    <s v="Rewite Script"/>
    <m/>
    <s v="OPD"/>
    <m/>
    <s v="Mojo"/>
    <s v="Rewite Script (OPD)"/>
    <m/>
    <s v="VR"/>
    <n v="7"/>
    <n v="20"/>
    <n v="140"/>
    <m/>
    <m/>
    <m/>
    <m/>
    <m/>
    <m/>
    <m/>
    <m/>
    <n v="1290"/>
    <n v="1290"/>
  </r>
  <r>
    <n v="1291"/>
    <m/>
    <s v="Mojo - Spineless Plot - PS - VR"/>
    <s v="Mojo - Spineless Plot - PS - VR"/>
    <s v="PS"/>
    <x v="1"/>
    <x v="0"/>
    <m/>
    <m/>
    <s v="Mojo"/>
    <s v="Mojo"/>
    <m/>
    <s v="Spineless Plot"/>
    <m/>
    <m/>
    <m/>
    <s v="Mojo"/>
    <s v="Spineless Plot"/>
    <m/>
    <s v="VR"/>
    <n v="7"/>
    <n v="20"/>
    <n v="140"/>
    <m/>
    <m/>
    <m/>
    <m/>
    <m/>
    <m/>
    <m/>
    <m/>
    <n v="1291"/>
    <n v="1291"/>
  </r>
  <r>
    <n v="1292"/>
    <m/>
    <s v="Mojo - Supreme Edits - PS - R"/>
    <s v="Mojo - Supreme Edits - PS - R"/>
    <s v="PS"/>
    <x v="1"/>
    <x v="0"/>
    <m/>
    <m/>
    <s v="Mojo"/>
    <s v="Mojo"/>
    <m/>
    <s v="Supreme Edits"/>
    <m/>
    <m/>
    <m/>
    <s v="Mojo"/>
    <s v="Supreme Edits"/>
    <m/>
    <s v="R"/>
    <n v="7"/>
    <n v="15"/>
    <n v="105"/>
    <m/>
    <m/>
    <m/>
    <m/>
    <m/>
    <m/>
    <m/>
    <m/>
    <n v="1292"/>
    <n v="1292"/>
  </r>
  <r>
    <n v="1293"/>
    <m/>
    <s v="Mole Man - 4-Grid Character Card - CL - U"/>
    <s v="Mole Man CL HERO - U"/>
    <s v="CL"/>
    <x v="0"/>
    <x v="0"/>
    <m/>
    <m/>
    <s v="Mole Man"/>
    <s v="Mole Man"/>
    <m/>
    <s v="4-Grid Character Card"/>
    <m/>
    <m/>
    <m/>
    <s v="Mole Man"/>
    <s v="4-Grid Character Card"/>
    <m/>
    <s v="U"/>
    <n v="13"/>
    <n v="10"/>
    <n v="130"/>
    <n v="4"/>
    <n v="4"/>
    <n v="2"/>
    <n v="6"/>
    <n v="16"/>
    <n v="16"/>
    <n v="4"/>
    <s v="+2 defense if &quot;Social Outcast&quot;"/>
    <n v="1293"/>
    <n v="1293"/>
  </r>
  <r>
    <n v="1294"/>
    <m/>
    <s v="Mole Man - Energy Staff - CL - U"/>
    <s v="Mole Man - Energy Staff - CL - U"/>
    <s v="CL"/>
    <x v="1"/>
    <x v="0"/>
    <m/>
    <m/>
    <s v="Mole Man"/>
    <s v="Mole Man"/>
    <m/>
    <s v="Energy Staff"/>
    <m/>
    <m/>
    <m/>
    <s v="Mole Man"/>
    <s v="Energy Staff"/>
    <m/>
    <s v="U"/>
    <n v="13"/>
    <n v="10"/>
    <n v="130"/>
    <m/>
    <m/>
    <m/>
    <m/>
    <m/>
    <m/>
    <m/>
    <m/>
    <n v="1294"/>
    <n v="1294"/>
  </r>
  <r>
    <n v="1295"/>
    <m/>
    <s v="Mole Man - Mole Men. The - CL - C"/>
    <s v="Mole Man - Mole Men. The - CL - C"/>
    <s v="CL"/>
    <x v="1"/>
    <x v="0"/>
    <m/>
    <m/>
    <s v="Mole Man"/>
    <s v="Mole Man"/>
    <m/>
    <s v="Mole Men. The"/>
    <m/>
    <m/>
    <m/>
    <s v="Mole Man"/>
    <s v="Mole Men. The"/>
    <m/>
    <s v="C"/>
    <n v="13"/>
    <n v="5"/>
    <n v="65"/>
    <m/>
    <m/>
    <m/>
    <m/>
    <m/>
    <m/>
    <m/>
    <m/>
    <n v="1295"/>
    <n v="1295"/>
  </r>
  <r>
    <n v="1296"/>
    <m/>
    <s v="Mole Man - Monster Island - CL -  - VR"/>
    <s v="Mole Man - Monster Island - CL - OPD - VR"/>
    <s v="CL"/>
    <x v="1"/>
    <x v="0"/>
    <m/>
    <m/>
    <s v="Mole Man"/>
    <s v="Mole Man"/>
    <m/>
    <s v="Monster Island"/>
    <m/>
    <s v="OPD"/>
    <m/>
    <s v="Mole Man"/>
    <s v="Monster Island (OPD)"/>
    <m/>
    <s v="VR"/>
    <n v="13"/>
    <n v="20"/>
    <n v="260"/>
    <m/>
    <m/>
    <m/>
    <m/>
    <m/>
    <m/>
    <m/>
    <m/>
    <n v="1296"/>
    <n v="1296"/>
  </r>
  <r>
    <n v="1297"/>
    <m/>
    <s v="Mole Man - Social Outcast - CL - C"/>
    <s v="Mole Man - Social Outcast - CL - C"/>
    <s v="CL"/>
    <x v="1"/>
    <x v="0"/>
    <m/>
    <m/>
    <s v="Mole Man"/>
    <s v="Mole Man"/>
    <m/>
    <s v="Social Outcast"/>
    <m/>
    <m/>
    <m/>
    <s v="Mole Man"/>
    <s v="Social Outcast"/>
    <m/>
    <s v="C"/>
    <n v="13"/>
    <n v="5"/>
    <n v="65"/>
    <m/>
    <m/>
    <m/>
    <m/>
    <m/>
    <m/>
    <m/>
    <m/>
    <n v="1297"/>
    <n v="1297"/>
  </r>
  <r>
    <n v="1298"/>
    <m/>
    <s v="Mole Man - Strategic Tunneling - CL - C"/>
    <s v="Mole Man - Strategic Tunneling - CL - C"/>
    <s v="CL"/>
    <x v="1"/>
    <x v="0"/>
    <m/>
    <m/>
    <s v="Mole Man"/>
    <s v="Mole Man"/>
    <m/>
    <s v="Strategic Tunneling"/>
    <m/>
    <m/>
    <m/>
    <s v="Mole Man"/>
    <s v="Strategic Tunneling"/>
    <m/>
    <s v="C"/>
    <n v="13"/>
    <n v="5"/>
    <n v="65"/>
    <m/>
    <m/>
    <m/>
    <m/>
    <m/>
    <m/>
    <m/>
    <m/>
    <n v="1298"/>
    <n v="1298"/>
  </r>
  <r>
    <n v="1299"/>
    <m/>
    <s v="Mole Man - Uproot Earth - CL -  - R"/>
    <s v="Mole Man - Uproot Earth - CL - OPD - R"/>
    <s v="CL"/>
    <x v="1"/>
    <x v="0"/>
    <m/>
    <m/>
    <s v="Mole Man"/>
    <s v="Mole Man"/>
    <m/>
    <s v="Uproot Earth"/>
    <m/>
    <s v="OPD"/>
    <m/>
    <s v="Mole Man"/>
    <s v="Uproot Earth (OPD)"/>
    <m/>
    <s v="R"/>
    <n v="13"/>
    <n v="15"/>
    <n v="195"/>
    <m/>
    <m/>
    <m/>
    <m/>
    <m/>
    <m/>
    <m/>
    <m/>
    <n v="1299"/>
    <n v="1299"/>
  </r>
  <r>
    <n v="1300"/>
    <m/>
    <s v="Morbius - 3-Grid Character Card - MC - U"/>
    <s v="Morbius MC HERO - U"/>
    <s v="MC"/>
    <x v="0"/>
    <x v="0"/>
    <m/>
    <m/>
    <s v="Morbius"/>
    <s v="Morbius"/>
    <m/>
    <s v="3-Grid Character Card"/>
    <m/>
    <m/>
    <m/>
    <s v="Morbius"/>
    <s v="3-Grid Character Card"/>
    <m/>
    <s v="U"/>
    <n v="1"/>
    <n v="10"/>
    <n v="10"/>
    <n v="1"/>
    <n v="3"/>
    <n v="7"/>
    <m/>
    <n v="11"/>
    <n v="11"/>
    <n v="3.6666666666666665"/>
    <m/>
    <n v="1300"/>
    <n v="1300"/>
  </r>
  <r>
    <n v="1301"/>
    <m/>
    <s v="Morbius - 4-Grid Character Card - IQ - R"/>
    <s v="Morbius IQ HERO - R"/>
    <s v="IQ"/>
    <x v="0"/>
    <x v="0"/>
    <m/>
    <m/>
    <s v="Morbius"/>
    <s v="Morbius"/>
    <m/>
    <s v="4-Grid Character Card"/>
    <m/>
    <m/>
    <m/>
    <s v="Morbius"/>
    <s v="4-Grid Character Card"/>
    <m/>
    <s v="R"/>
    <n v="12"/>
    <n v="15"/>
    <n v="180"/>
    <n v="5"/>
    <n v="3"/>
    <n v="6"/>
    <n v="5"/>
    <n v="19"/>
    <n v="19"/>
    <n v="4.75"/>
    <s v="Only Cum KO by 30 or more pnts"/>
    <n v="1301"/>
    <n v="1301"/>
  </r>
  <r>
    <n v="1302"/>
    <m/>
    <s v="Morbius - Blood Hunger - MC - OPD - R"/>
    <s v="Morbius - Blood Hunger - MC - OPD - R"/>
    <s v="MC"/>
    <x v="1"/>
    <x v="0"/>
    <m/>
    <m/>
    <s v="Morbius"/>
    <s v="Morbius"/>
    <m/>
    <s v="Blood Hunger"/>
    <m/>
    <s v="OPD"/>
    <m/>
    <s v="Morbius"/>
    <s v="Blood Hunger (OPD)"/>
    <m/>
    <s v="R"/>
    <n v="1"/>
    <n v="15"/>
    <n v="15"/>
    <m/>
    <m/>
    <m/>
    <m/>
    <m/>
    <m/>
    <m/>
    <m/>
    <n v="1302"/>
    <n v="1302"/>
  </r>
  <r>
    <n v="1303"/>
    <m/>
    <s v="Morbius - Dread Champion - MC -  - R"/>
    <s v="Morbius - Dread Champion - MC - OPD - R"/>
    <s v="MC"/>
    <x v="1"/>
    <x v="0"/>
    <m/>
    <m/>
    <s v="Morbius"/>
    <s v="Morbius"/>
    <m/>
    <s v="Dread Champion"/>
    <m/>
    <s v="OPD"/>
    <m/>
    <s v="Morbius"/>
    <s v="Dread Champion (OPD)"/>
    <m/>
    <s v="R"/>
    <n v="1"/>
    <n v="15"/>
    <n v="15"/>
    <m/>
    <m/>
    <m/>
    <m/>
    <m/>
    <m/>
    <m/>
    <m/>
    <n v="1303"/>
    <n v="1303"/>
  </r>
  <r>
    <n v="1304"/>
    <m/>
    <s v="Morbius - Induce Panic - IQ - U"/>
    <s v="Morbius - Induce Panic - IQ - U"/>
    <s v="IQ"/>
    <x v="1"/>
    <x v="0"/>
    <m/>
    <m/>
    <s v="Morbius"/>
    <s v="Morbius"/>
    <m/>
    <s v="Induce Panic"/>
    <m/>
    <m/>
    <m/>
    <s v="Morbius"/>
    <s v="Induce Panic"/>
    <m/>
    <s v="U"/>
    <n v="12"/>
    <n v="10"/>
    <n v="120"/>
    <m/>
    <m/>
    <m/>
    <m/>
    <m/>
    <m/>
    <m/>
    <m/>
    <n v="1304"/>
    <n v="1304"/>
  </r>
  <r>
    <n v="1305"/>
    <m/>
    <s v="Morbius - Living Vampire - MC - U"/>
    <s v="Morbius - Living Vampire - MC - U"/>
    <s v="MC"/>
    <x v="1"/>
    <x v="0"/>
    <m/>
    <m/>
    <s v="Morbius"/>
    <s v="Morbius"/>
    <m/>
    <s v="Living Vampire"/>
    <m/>
    <m/>
    <m/>
    <s v="Morbius"/>
    <s v="Living Vampire"/>
    <m/>
    <s v="U"/>
    <n v="1"/>
    <n v="10"/>
    <n v="10"/>
    <m/>
    <m/>
    <m/>
    <m/>
    <m/>
    <m/>
    <m/>
    <m/>
    <n v="1305"/>
    <n v="1305"/>
  </r>
  <r>
    <n v="1306"/>
    <m/>
    <s v="Morbius - Savage Combat - MC - U"/>
    <s v="Morbius - Savage Combat - MC - U"/>
    <s v="MC"/>
    <x v="1"/>
    <x v="0"/>
    <m/>
    <m/>
    <s v="Morbius"/>
    <s v="Morbius"/>
    <m/>
    <s v="Savage Combat"/>
    <m/>
    <m/>
    <m/>
    <s v="Morbius"/>
    <s v="Savage Combat"/>
    <m/>
    <s v="U"/>
    <n v="1"/>
    <n v="10"/>
    <n v="10"/>
    <m/>
    <m/>
    <m/>
    <m/>
    <m/>
    <m/>
    <m/>
    <m/>
    <n v="1306"/>
    <n v="1306"/>
  </r>
  <r>
    <n v="1307"/>
    <m/>
    <s v="Morbius - Shadowy Escape - IQ - C"/>
    <s v="Morbius - Shadowy Escape - IQ - C"/>
    <s v="IQ"/>
    <x v="1"/>
    <x v="0"/>
    <m/>
    <m/>
    <s v="Morbius"/>
    <s v="Morbius"/>
    <m/>
    <s v="Shadowy Escape"/>
    <m/>
    <m/>
    <m/>
    <s v="Morbius"/>
    <s v="Shadowy Escape"/>
    <m/>
    <s v="C"/>
    <n v="12"/>
    <n v="5"/>
    <n v="60"/>
    <m/>
    <m/>
    <m/>
    <m/>
    <m/>
    <m/>
    <m/>
    <m/>
    <n v="1307"/>
    <n v="1307"/>
  </r>
  <r>
    <n v="1308"/>
    <m/>
    <s v="Morbius - Supernatural Strength - MC - U"/>
    <s v="Morbius - Supernatural Strength - MC - U"/>
    <s v="MC"/>
    <x v="1"/>
    <x v="0"/>
    <m/>
    <m/>
    <s v="Morbius"/>
    <s v="Morbius"/>
    <m/>
    <s v="Supernatural Strength"/>
    <m/>
    <m/>
    <m/>
    <s v="Morbius"/>
    <s v="Supernatural Strength"/>
    <m/>
    <s v="U"/>
    <n v="1"/>
    <n v="10"/>
    <n v="10"/>
    <m/>
    <m/>
    <m/>
    <m/>
    <m/>
    <m/>
    <m/>
    <m/>
    <n v="1308"/>
    <n v="1308"/>
  </r>
  <r>
    <n v="1309"/>
    <m/>
    <s v="Morbius - Undead Stamina - MC - C"/>
    <s v="Morbius - Undead Stamina - MC - C"/>
    <s v="MC"/>
    <x v="1"/>
    <x v="0"/>
    <m/>
    <m/>
    <s v="Morbius"/>
    <s v="Morbius"/>
    <m/>
    <s v="Undead Stamina"/>
    <m/>
    <m/>
    <m/>
    <s v="Morbius"/>
    <s v="Undead Stamina"/>
    <m/>
    <s v="C"/>
    <n v="1"/>
    <n v="5"/>
    <n v="5"/>
    <m/>
    <m/>
    <m/>
    <m/>
    <m/>
    <m/>
    <m/>
    <m/>
    <n v="1309"/>
    <n v="1309"/>
  </r>
  <r>
    <n v="1310"/>
    <m/>
    <s v="Morlocks - 4-Grid Character Card - MN - VR"/>
    <s v="Morlocks MN HERO - VR"/>
    <s v="MN"/>
    <x v="0"/>
    <x v="0"/>
    <m/>
    <m/>
    <s v="Morlocks"/>
    <s v="Morlocks"/>
    <m/>
    <s v="4-Grid Character Card"/>
    <m/>
    <m/>
    <m/>
    <s v="Morlocks"/>
    <s v="4-Grid Character Card"/>
    <m/>
    <s v="VR"/>
    <n v="4"/>
    <n v="20"/>
    <n v="80"/>
    <n v="6"/>
    <n v="3"/>
    <n v="8"/>
    <n v="2"/>
    <n v="19"/>
    <n v="19"/>
    <n v="4.75"/>
    <m/>
    <n v="1310"/>
    <n v="1310"/>
  </r>
  <r>
    <n v="1311"/>
    <m/>
    <s v="Morlocks - Caliban - MN - VR"/>
    <s v="Morlocks - Caliban - MN - VR"/>
    <s v="MN"/>
    <x v="1"/>
    <x v="0"/>
    <m/>
    <m/>
    <s v="Caliban"/>
    <s v="Morlocks"/>
    <m/>
    <s v="Caliban"/>
    <m/>
    <m/>
    <m/>
    <s v="Morlocks"/>
    <s v="Caliban"/>
    <m/>
    <s v="VR"/>
    <n v="4"/>
    <n v="20"/>
    <n v="80"/>
    <m/>
    <m/>
    <m/>
    <m/>
    <m/>
    <m/>
    <m/>
    <m/>
    <n v="1311"/>
    <n v="1311"/>
  </r>
  <r>
    <n v="1312"/>
    <m/>
    <s v="Morlocks - Callisto - MN - U"/>
    <s v="Morlocks - Callisto - MN - U"/>
    <s v="MN"/>
    <x v="1"/>
    <x v="0"/>
    <m/>
    <m/>
    <s v="Callisto"/>
    <s v="Morlocks"/>
    <m/>
    <s v="Callisto"/>
    <m/>
    <m/>
    <m/>
    <s v="Morlocks"/>
    <s v="Callisto"/>
    <m/>
    <s v="U"/>
    <n v="4"/>
    <n v="10"/>
    <n v="40"/>
    <m/>
    <m/>
    <m/>
    <m/>
    <m/>
    <m/>
    <m/>
    <m/>
    <n v="1312"/>
    <n v="1312"/>
  </r>
  <r>
    <n v="1313"/>
    <m/>
    <s v="Morlocks - Erg - MN - U"/>
    <s v="Morlocks - Erg - MN - U"/>
    <s v="MN"/>
    <x v="1"/>
    <x v="0"/>
    <m/>
    <m/>
    <s v="Erg"/>
    <s v="Morlocks"/>
    <m/>
    <s v="Erg"/>
    <m/>
    <m/>
    <m/>
    <s v="Morlocks"/>
    <s v="Erg"/>
    <m/>
    <s v="U"/>
    <n v="4"/>
    <n v="10"/>
    <n v="40"/>
    <m/>
    <m/>
    <m/>
    <m/>
    <m/>
    <m/>
    <m/>
    <m/>
    <n v="1313"/>
    <n v="1313"/>
  </r>
  <r>
    <n v="1314"/>
    <m/>
    <s v="Morlocks - Leetch - CL - OPD - C"/>
    <s v="Morlocks - Leetch - CL - OPD - C"/>
    <s v="CL"/>
    <x v="1"/>
    <x v="0"/>
    <m/>
    <m/>
    <s v="Leetch"/>
    <s v="Morlocks"/>
    <m/>
    <s v="Leetch"/>
    <m/>
    <s v="OPD"/>
    <m/>
    <s v="Morlocks"/>
    <s v="Leetch (OPD)"/>
    <m/>
    <s v="C"/>
    <n v="13"/>
    <n v="5"/>
    <n v="65"/>
    <m/>
    <m/>
    <m/>
    <m/>
    <m/>
    <m/>
    <m/>
    <m/>
    <n v="1314"/>
    <n v="1314"/>
  </r>
  <r>
    <n v="1315"/>
    <m/>
    <s v="Morlocks - Masque - MN -  - VR"/>
    <s v="Morlocks - Masque - MN - OPD - VR"/>
    <s v="MN"/>
    <x v="1"/>
    <x v="0"/>
    <m/>
    <m/>
    <s v="Masque"/>
    <s v="Morlocks"/>
    <m/>
    <s v="Masque"/>
    <m/>
    <s v="OPD"/>
    <m/>
    <s v="Morlocks"/>
    <s v="Masque (OPD)"/>
    <m/>
    <s v="VR"/>
    <n v="4"/>
    <n v="20"/>
    <n v="80"/>
    <m/>
    <m/>
    <m/>
    <m/>
    <m/>
    <m/>
    <m/>
    <m/>
    <n v="1315"/>
    <n v="1315"/>
  </r>
  <r>
    <n v="1316"/>
    <m/>
    <s v="Morlocks - Run from Slaughter - XM - C"/>
    <s v="Morlocks - Run from Slaughter - XM - C"/>
    <s v="XM"/>
    <x v="1"/>
    <x v="0"/>
    <m/>
    <m/>
    <s v="Run from Slaughter"/>
    <s v="Morlocks"/>
    <m/>
    <s v="Run from Slaughter"/>
    <m/>
    <m/>
    <m/>
    <s v="Morlocks"/>
    <s v="Run from Slaughter"/>
    <m/>
    <s v="C"/>
    <n v="5"/>
    <n v="5"/>
    <n v="25"/>
    <m/>
    <m/>
    <m/>
    <m/>
    <m/>
    <m/>
    <m/>
    <m/>
    <n v="1316"/>
    <n v="1316"/>
  </r>
  <r>
    <n v="1317"/>
    <m/>
    <s v="Morlocks - Sunder - MN - C"/>
    <s v="Morlocks - Sunder - MN - C"/>
    <s v="MN"/>
    <x v="1"/>
    <x v="0"/>
    <m/>
    <m/>
    <s v="Sunder"/>
    <s v="Morlocks"/>
    <m/>
    <s v="Sunder"/>
    <m/>
    <m/>
    <m/>
    <s v="Morlocks"/>
    <s v="Sunder"/>
    <m/>
    <s v="C"/>
    <n v="4"/>
    <n v="5"/>
    <n v="20"/>
    <m/>
    <m/>
    <m/>
    <m/>
    <m/>
    <m/>
    <m/>
    <m/>
    <n v="1317"/>
    <n v="1317"/>
  </r>
  <r>
    <n v="1318"/>
    <m/>
    <s v="Morlocks - Tar Baby - MN - U"/>
    <s v="Morlocks - Tar Baby - MN - U"/>
    <s v="MN"/>
    <x v="1"/>
    <x v="0"/>
    <m/>
    <m/>
    <s v="Tar Baby"/>
    <s v="Morlocks"/>
    <m/>
    <s v="Tar Baby"/>
    <m/>
    <m/>
    <m/>
    <s v="Morlocks"/>
    <s v="Tar Baby"/>
    <m/>
    <s v="U"/>
    <n v="4"/>
    <n v="10"/>
    <n v="40"/>
    <m/>
    <m/>
    <m/>
    <m/>
    <m/>
    <m/>
    <m/>
    <m/>
    <n v="1318"/>
    <n v="1318"/>
  </r>
  <r>
    <n v="1319"/>
    <m/>
    <s v="Morph - 3-Grid Character Card - MC - U"/>
    <s v="Morph MC HERO - U"/>
    <s v="MC"/>
    <x v="0"/>
    <x v="0"/>
    <m/>
    <m/>
    <s v="Morph"/>
    <s v="Morph"/>
    <m/>
    <s v="3-Grid Character Card"/>
    <m/>
    <m/>
    <m/>
    <s v="Morph"/>
    <s v="3-Grid Character Card"/>
    <m/>
    <s v="U"/>
    <n v="1"/>
    <n v="10"/>
    <n v="10"/>
    <n v="1"/>
    <n v="6"/>
    <n v="3"/>
    <m/>
    <n v="10"/>
    <n v="10"/>
    <n v="3.3333333333333335"/>
    <m/>
    <n v="1319"/>
    <n v="1319"/>
  </r>
  <r>
    <n v="1320"/>
    <m/>
    <s v="Morph - 4-Grid Character Card - IQ - R"/>
    <s v="Morph IQ HERO - R"/>
    <s v="IQ"/>
    <x v="0"/>
    <x v="0"/>
    <m/>
    <m/>
    <s v="Morph"/>
    <s v="Morph"/>
    <m/>
    <s v="4-Grid Character Card"/>
    <m/>
    <m/>
    <m/>
    <s v="Morph"/>
    <s v="4-Grid Character Card"/>
    <m/>
    <s v="R"/>
    <n v="12"/>
    <n v="15"/>
    <n v="180"/>
    <n v="4"/>
    <n v="5"/>
    <n v="3"/>
    <n v="6"/>
    <n v="18"/>
    <n v="18"/>
    <n v="4.5"/>
    <s v="Not Spect KOd w/ I Power cards"/>
    <n v="1320"/>
    <n v="1320"/>
  </r>
  <r>
    <n v="1321"/>
    <m/>
    <s v="Morph - Amazing X-Man  - MC - C"/>
    <s v="Morph - Amazing X-Man  - MC - C"/>
    <s v="MC"/>
    <x v="1"/>
    <x v="0"/>
    <m/>
    <m/>
    <s v="Morph"/>
    <s v="Morph"/>
    <m/>
    <s v="Amazing X-Man "/>
    <m/>
    <m/>
    <m/>
    <s v="Morph"/>
    <s v="Amazing X-Man "/>
    <m/>
    <s v="C"/>
    <n v="1"/>
    <n v="5"/>
    <n v="5"/>
    <m/>
    <m/>
    <m/>
    <m/>
    <m/>
    <m/>
    <m/>
    <m/>
    <n v="1321"/>
    <n v="1321"/>
  </r>
  <r>
    <n v="1322"/>
    <m/>
    <s v="Morph - Changeling - MC - U"/>
    <s v="Morph - Changeling - MC - U"/>
    <s v="MC"/>
    <x v="1"/>
    <x v="0"/>
    <m/>
    <m/>
    <s v="Morph"/>
    <s v="Morph"/>
    <m/>
    <s v="Changeling"/>
    <m/>
    <m/>
    <m/>
    <s v="Morph"/>
    <s v="Changeling"/>
    <m/>
    <s v="U"/>
    <n v="1"/>
    <n v="10"/>
    <n v="10"/>
    <m/>
    <m/>
    <m/>
    <m/>
    <m/>
    <m/>
    <m/>
    <m/>
    <n v="1322"/>
    <n v="1322"/>
  </r>
  <r>
    <n v="1323"/>
    <m/>
    <s v="Morph - Copy Teammate - MC - U"/>
    <s v="Morph - Copy Teammate - MC - U"/>
    <s v="MC"/>
    <x v="1"/>
    <x v="0"/>
    <m/>
    <m/>
    <s v="Morph"/>
    <s v="Morph"/>
    <m/>
    <s v="Copy Teammate"/>
    <m/>
    <m/>
    <m/>
    <s v="Morph"/>
    <s v="Copy Teammate"/>
    <m/>
    <s v="U"/>
    <n v="1"/>
    <n v="10"/>
    <n v="10"/>
    <m/>
    <m/>
    <m/>
    <m/>
    <m/>
    <m/>
    <m/>
    <m/>
    <n v="1323"/>
    <n v="1323"/>
  </r>
  <r>
    <n v="1324"/>
    <m/>
    <s v="Morph - Maximum Morph - MC -  - R"/>
    <s v="Morph - Maximum Morph - MC - OPD - R"/>
    <s v="MC"/>
    <x v="1"/>
    <x v="0"/>
    <m/>
    <m/>
    <s v="Morph"/>
    <s v="Morph"/>
    <m/>
    <s v="Maximum Morph"/>
    <m/>
    <s v="OPD"/>
    <m/>
    <s v="Morph"/>
    <s v="Maximum Morph (OPD)"/>
    <m/>
    <s v="R"/>
    <n v="1"/>
    <n v="15"/>
    <n v="15"/>
    <m/>
    <m/>
    <m/>
    <m/>
    <m/>
    <m/>
    <m/>
    <m/>
    <n v="1324"/>
    <n v="1324"/>
  </r>
  <r>
    <n v="1325"/>
    <m/>
    <s v="Morph - One Big Fist - MC - U"/>
    <s v="Morph - One Big Fist - MC - U"/>
    <s v="MC"/>
    <x v="1"/>
    <x v="0"/>
    <m/>
    <m/>
    <s v="Morph"/>
    <s v="Morph"/>
    <m/>
    <s v="One Big Fist"/>
    <m/>
    <m/>
    <m/>
    <s v="Morph"/>
    <s v="One Big Fist"/>
    <m/>
    <s v="U"/>
    <n v="1"/>
    <n v="10"/>
    <n v="10"/>
    <m/>
    <m/>
    <m/>
    <m/>
    <m/>
    <m/>
    <m/>
    <m/>
    <n v="1325"/>
    <n v="1325"/>
  </r>
  <r>
    <n v="1326"/>
    <m/>
    <s v="Morph - Power Mimic - MC -  - R"/>
    <s v="Morph - Power Mimic - MC - OPD - R"/>
    <s v="MC"/>
    <x v="1"/>
    <x v="0"/>
    <m/>
    <m/>
    <s v="Morph"/>
    <s v="Morph"/>
    <m/>
    <s v="Power Mimic"/>
    <m/>
    <s v="OPD"/>
    <m/>
    <s v="Morph"/>
    <s v="Power Mimic (OPD)"/>
    <m/>
    <s v="R"/>
    <n v="1"/>
    <n v="15"/>
    <n v="15"/>
    <m/>
    <m/>
    <m/>
    <m/>
    <m/>
    <m/>
    <m/>
    <m/>
    <n v="1326"/>
    <n v="1326"/>
  </r>
  <r>
    <n v="1327"/>
    <m/>
    <s v="Morph - Ridiculous Behavior - IQ - C"/>
    <s v="Morph - Ridiculous Behavior - IQ - C"/>
    <s v="IQ"/>
    <x v="1"/>
    <x v="0"/>
    <m/>
    <m/>
    <s v="Morph"/>
    <s v="Morph"/>
    <m/>
    <s v="Ridiculous Behavior"/>
    <m/>
    <m/>
    <m/>
    <s v="Morph"/>
    <s v="Ridiculous Behavior"/>
    <m/>
    <s v="C"/>
    <n v="12"/>
    <n v="5"/>
    <n v="60"/>
    <m/>
    <m/>
    <m/>
    <m/>
    <m/>
    <m/>
    <m/>
    <m/>
    <n v="1327"/>
    <n v="1327"/>
  </r>
  <r>
    <n v="1328"/>
    <m/>
    <s v="Morph - SuDCtitute Death - IQ -  - VR"/>
    <s v="Morph - SuDCtitute Death - IQ - OPD - VR"/>
    <s v="IQ"/>
    <x v="1"/>
    <x v="0"/>
    <m/>
    <m/>
    <s v="Morph"/>
    <s v="Morph"/>
    <m/>
    <s v="SuDCtitute Death"/>
    <m/>
    <s v="OPD"/>
    <m/>
    <s v="Morph"/>
    <s v="SuDCtitute Death (OPD)"/>
    <m/>
    <s v="VR"/>
    <n v="12"/>
    <n v="20"/>
    <n v="240"/>
    <m/>
    <m/>
    <m/>
    <m/>
    <m/>
    <m/>
    <m/>
    <m/>
    <n v="1328"/>
    <n v="1328"/>
  </r>
  <r>
    <n v="1329"/>
    <m/>
    <s v="Mr. Fantastic - 3-Grid Character Card - OP - R"/>
    <s v="Mr. Fantastic OP HERO - R"/>
    <s v="OP"/>
    <x v="0"/>
    <x v="0"/>
    <m/>
    <m/>
    <s v="Mr. Fantastic"/>
    <s v="Mr. Fantastic"/>
    <m/>
    <s v="3-Grid Character Card"/>
    <m/>
    <m/>
    <m/>
    <s v="Mr.Fantastic"/>
    <s v="3-Grid Character Card"/>
    <m/>
    <s v="R"/>
    <n v="2"/>
    <n v="15"/>
    <n v="30"/>
    <n v="3"/>
    <n v="6"/>
    <n v="3"/>
    <m/>
    <n v="12"/>
    <n v="12"/>
    <n v="4"/>
    <m/>
    <n v="1329"/>
    <n v="1329"/>
  </r>
  <r>
    <n v="1330"/>
    <m/>
    <s v="Mr. Fantastic - 4-Grid Character Card - IQ - VR"/>
    <s v="Mr. Fantastic IQ HERO - VR"/>
    <s v="IQ"/>
    <x v="0"/>
    <x v="0"/>
    <m/>
    <m/>
    <s v="Mr. Fantastic"/>
    <s v="Mr. Fantastic"/>
    <m/>
    <s v="4-Grid Character Card"/>
    <m/>
    <m/>
    <m/>
    <s v="Mr.Fantastic"/>
    <s v="4-Grid Character Card"/>
    <m/>
    <s v="VR"/>
    <n v="12"/>
    <n v="20"/>
    <n v="240"/>
    <n v="2"/>
    <n v="5"/>
    <n v="2"/>
    <n v="8"/>
    <n v="17"/>
    <n v="17"/>
    <n v="4.25"/>
    <m/>
    <n v="1330"/>
    <n v="1330"/>
  </r>
  <r>
    <n v="1331"/>
    <m/>
    <s v="Mr. Fantastic - Fantastic Mind - IQ - U"/>
    <s v="Mr. Fantastic - Fantastic Mind - IQ - U"/>
    <s v="IQ"/>
    <x v="1"/>
    <x v="0"/>
    <m/>
    <m/>
    <s v="Mr. Fantastic"/>
    <s v="Mr. Fantastic"/>
    <m/>
    <s v="Fantastic Mind"/>
    <m/>
    <m/>
    <m/>
    <s v="Mr.Fantastic"/>
    <s v="Fantastic Mind"/>
    <m/>
    <s v="U"/>
    <n v="12"/>
    <n v="10"/>
    <n v="120"/>
    <m/>
    <m/>
    <m/>
    <m/>
    <m/>
    <m/>
    <m/>
    <m/>
    <n v="1331"/>
    <n v="1331"/>
  </r>
  <r>
    <n v="1332"/>
    <m/>
    <s v="Mr. Fantastic - Ingenuity - OP - C"/>
    <s v="Mr. Fantastic - Ingenuity - OP - C"/>
    <s v="OP"/>
    <x v="1"/>
    <x v="0"/>
    <m/>
    <m/>
    <s v="Mr. Fantastic"/>
    <s v="Mr. Fantastic"/>
    <m/>
    <s v="Ingenuity"/>
    <m/>
    <m/>
    <m/>
    <s v="Mr.Fantastic"/>
    <s v="Ingenuity"/>
    <m/>
    <s v="C"/>
    <n v="2"/>
    <n v="5"/>
    <n v="10"/>
    <m/>
    <m/>
    <m/>
    <m/>
    <m/>
    <m/>
    <m/>
    <m/>
    <n v="1332"/>
    <n v="1332"/>
  </r>
  <r>
    <n v="1333"/>
    <m/>
    <s v="Mr. Fantastic - Inventive Genius - IQ - U"/>
    <s v="Mr. Fantastic - Inventive Genius - IQ - U"/>
    <s v="IQ"/>
    <x v="1"/>
    <x v="0"/>
    <m/>
    <m/>
    <s v="Mr. Fantastic"/>
    <s v="Mr. Fantastic"/>
    <m/>
    <s v="Inventive Genius"/>
    <m/>
    <m/>
    <m/>
    <s v="Mr.Fantastic"/>
    <s v="Inventive Genius"/>
    <m/>
    <s v="U"/>
    <n v="12"/>
    <n v="10"/>
    <n v="120"/>
    <m/>
    <m/>
    <m/>
    <m/>
    <m/>
    <m/>
    <m/>
    <m/>
    <n v="1333"/>
    <n v="1333"/>
  </r>
  <r>
    <n v="1334"/>
    <m/>
    <s v="Mr. Fantastic - Object Bounce - PS - U"/>
    <s v="Mr. Fantastic - Object Bounce - PS - U"/>
    <s v="PS"/>
    <x v="1"/>
    <x v="0"/>
    <m/>
    <m/>
    <s v="Mr. Fantastic"/>
    <s v="Mr. Fantastic"/>
    <m/>
    <s v="Object Bounce"/>
    <m/>
    <m/>
    <m/>
    <s v="Mr.Fantastic"/>
    <s v="Object Bounce"/>
    <m/>
    <s v="U"/>
    <n v="7"/>
    <n v="10"/>
    <n v="70"/>
    <m/>
    <m/>
    <m/>
    <m/>
    <m/>
    <m/>
    <m/>
    <m/>
    <n v="1334"/>
    <n v="1334"/>
  </r>
  <r>
    <n v="1335"/>
    <m/>
    <s v="Mr. Fantastic - Protect Teammate - OP - U"/>
    <s v="Mr. Fantastic - Protect Teammate - OP - U"/>
    <s v="OP"/>
    <x v="1"/>
    <x v="0"/>
    <m/>
    <m/>
    <s v="Mr. Fantastic"/>
    <s v="Mr. Fantastic"/>
    <m/>
    <s v="Protect Teammate"/>
    <m/>
    <m/>
    <m/>
    <s v="Mr.Fantastic"/>
    <s v="Protect Teammate"/>
    <m/>
    <s v="U"/>
    <n v="2"/>
    <n v="10"/>
    <n v="20"/>
    <m/>
    <m/>
    <m/>
    <m/>
    <m/>
    <m/>
    <m/>
    <m/>
    <n v="1335"/>
    <n v="1335"/>
  </r>
  <r>
    <n v="1336"/>
    <m/>
    <s v="Mr. Fantastic - Python Hold - OP -  - U"/>
    <s v="Mr. Fantastic - Python Hold - OP - OPD - U"/>
    <s v="OP"/>
    <x v="1"/>
    <x v="0"/>
    <m/>
    <m/>
    <s v="Mr. Fantastic"/>
    <s v="Mr. Fantastic"/>
    <m/>
    <s v="Python Hold"/>
    <m/>
    <s v="OPD"/>
    <m/>
    <s v="Mr.Fantastic"/>
    <s v="Python Hold (OPD)"/>
    <m/>
    <s v="U"/>
    <n v="2"/>
    <n v="10"/>
    <n v="20"/>
    <m/>
    <m/>
    <m/>
    <m/>
    <m/>
    <m/>
    <m/>
    <m/>
    <n v="1336"/>
    <n v="1336"/>
  </r>
  <r>
    <n v="1337"/>
    <m/>
    <s v="Mr. Fantastic - Stretch Attack - OP - U"/>
    <s v="Mr. Fantastic - Stretch Attack - OP - U"/>
    <s v="OP"/>
    <x v="1"/>
    <x v="0"/>
    <m/>
    <m/>
    <s v="Mr. Fantastic"/>
    <s v="Mr. Fantastic"/>
    <m/>
    <s v="Stretch Attack"/>
    <m/>
    <m/>
    <m/>
    <s v="Mr.Fantastic"/>
    <s v="Stretch Attack"/>
    <m/>
    <s v="U"/>
    <n v="2"/>
    <n v="10"/>
    <n v="20"/>
    <m/>
    <m/>
    <m/>
    <m/>
    <m/>
    <m/>
    <m/>
    <m/>
    <n v="1337"/>
    <n v="1337"/>
  </r>
  <r>
    <n v="1338"/>
    <m/>
    <s v="Mr. Fantastic - Team Leader - OP - U"/>
    <s v="Mr. Fantastic - Team Leader - OP - U"/>
    <s v="OP"/>
    <x v="1"/>
    <x v="0"/>
    <m/>
    <m/>
    <s v="Mr. Fantastic"/>
    <s v="Mr. Fantastic"/>
    <m/>
    <s v="Team Leader"/>
    <m/>
    <m/>
    <m/>
    <s v="Mr.Fantastic"/>
    <s v="Team Leader"/>
    <m/>
    <s v="U"/>
    <n v="2"/>
    <n v="10"/>
    <n v="20"/>
    <m/>
    <m/>
    <m/>
    <m/>
    <m/>
    <m/>
    <m/>
    <m/>
    <n v="1338"/>
    <n v="1338"/>
  </r>
  <r>
    <n v="1339"/>
    <m/>
    <s v="Mr. Sinister - 3-Grid Character Card - PS - VR"/>
    <s v="Mr. Sinister PS HERO - VR"/>
    <s v="PS"/>
    <x v="0"/>
    <x v="0"/>
    <m/>
    <m/>
    <s v="Mr. Sinister"/>
    <s v="Mr. Sinister"/>
    <m/>
    <s v="3-Grid Character Card"/>
    <m/>
    <m/>
    <m/>
    <s v="Mr.Sinister"/>
    <s v="3-Grid Character Card"/>
    <m/>
    <s v="VR"/>
    <n v="7"/>
    <n v="20"/>
    <n v="140"/>
    <n v="6"/>
    <n v="6"/>
    <n v="5"/>
    <m/>
    <n v="17"/>
    <n v="17"/>
    <n v="5.666666666666667"/>
    <m/>
    <n v="1339"/>
    <n v="1339"/>
  </r>
  <r>
    <n v="1340"/>
    <m/>
    <s v="Mr. Sinister - 4-Grid Character Card - IQ - VR"/>
    <s v="Mr. Sinister IQ HERO - VR"/>
    <s v="IQ"/>
    <x v="0"/>
    <x v="0"/>
    <m/>
    <m/>
    <s v="Mr. Sinister"/>
    <s v="Mr. Sinister"/>
    <m/>
    <s v="4-Grid Character Card"/>
    <m/>
    <m/>
    <m/>
    <s v="Mr.Sinister"/>
    <s v="4-Grid Character Card"/>
    <m/>
    <s v="VR"/>
    <n v="12"/>
    <n v="20"/>
    <n v="240"/>
    <n v="4"/>
    <n v="5"/>
    <n v="4"/>
    <n v="8"/>
    <n v="21"/>
    <n v="21"/>
    <n v="5.25"/>
    <m/>
    <n v="1340"/>
    <n v="1340"/>
  </r>
  <r>
    <n v="1341"/>
    <m/>
    <s v="Mr. Sinister - Backstab - PS - R"/>
    <s v="Mr. Sinister - Backstab - PS - R"/>
    <s v="PS"/>
    <x v="1"/>
    <x v="0"/>
    <m/>
    <m/>
    <s v="Mr. Sinister"/>
    <s v="Mr. Sinister"/>
    <m/>
    <s v="Backstab"/>
    <m/>
    <m/>
    <m/>
    <s v="Mr.Sinister"/>
    <s v="Backstab"/>
    <m/>
    <s v="R"/>
    <n v="7"/>
    <n v="15"/>
    <n v="105"/>
    <m/>
    <m/>
    <m/>
    <m/>
    <m/>
    <m/>
    <m/>
    <m/>
    <n v="1341"/>
    <n v="1341"/>
  </r>
  <r>
    <n v="1342"/>
    <m/>
    <s v="Mr. Sinister - Cloning Process - IQ -  - VR"/>
    <s v="Mr. Sinister - Cloning Process - IQ - OPD - VR"/>
    <s v="IQ"/>
    <x v="1"/>
    <x v="0"/>
    <m/>
    <m/>
    <s v="Mr. Sinister"/>
    <s v="Mr. Sinister"/>
    <m/>
    <s v="Cloning Process"/>
    <m/>
    <s v="OPD"/>
    <m/>
    <s v="Mr.Sinister"/>
    <s v="Cloning Process (OPD)"/>
    <m/>
    <s v="VR"/>
    <n v="12"/>
    <n v="20"/>
    <n v="240"/>
    <m/>
    <m/>
    <m/>
    <m/>
    <m/>
    <m/>
    <m/>
    <m/>
    <n v="1342"/>
    <n v="1342"/>
  </r>
  <r>
    <n v="1343"/>
    <m/>
    <s v="Mr. Sinister - Hidden Agenda - PS - VR"/>
    <s v="Mr. Sinister - Hidden Agenda - PS - VR"/>
    <s v="PS"/>
    <x v="1"/>
    <x v="0"/>
    <m/>
    <m/>
    <s v="Mr. Sinister"/>
    <s v="Mr. Sinister"/>
    <m/>
    <s v="Hidden Agenda"/>
    <m/>
    <m/>
    <m/>
    <s v="Mr.Sinister"/>
    <s v="Hidden Agenda"/>
    <m/>
    <s v="VR"/>
    <n v="7"/>
    <n v="20"/>
    <n v="140"/>
    <m/>
    <m/>
    <m/>
    <m/>
    <m/>
    <m/>
    <m/>
    <m/>
    <n v="1343"/>
    <n v="1343"/>
  </r>
  <r>
    <n v="1344"/>
    <m/>
    <s v="Mr. Sinister - Inside Information - PS -  - R"/>
    <s v="Mr. Sinister - Inside Information - PS - OPD - R"/>
    <s v="PS"/>
    <x v="1"/>
    <x v="0"/>
    <m/>
    <m/>
    <s v="Mr. Sinister"/>
    <s v="Mr. Sinister"/>
    <m/>
    <s v="Inside Information"/>
    <m/>
    <s v="OPD"/>
    <m/>
    <s v="Mr.Sinister"/>
    <s v="Inside Information (OPD)"/>
    <m/>
    <s v="R"/>
    <n v="7"/>
    <n v="15"/>
    <n v="105"/>
    <m/>
    <m/>
    <m/>
    <m/>
    <m/>
    <m/>
    <m/>
    <m/>
    <n v="1344"/>
    <n v="1344"/>
  </r>
  <r>
    <n v="1345"/>
    <m/>
    <s v="Mr. Sinister - Maleable Maneuver - PS - VR"/>
    <s v="Mr. Sinister - Maleable Maneuver - PS - VR"/>
    <s v="PS"/>
    <x v="1"/>
    <x v="0"/>
    <m/>
    <m/>
    <s v="Mr. Sinister"/>
    <s v="Mr. Sinister"/>
    <m/>
    <s v="Maleable Maneuver"/>
    <m/>
    <m/>
    <m/>
    <s v="Mr.Sinister"/>
    <s v="Maleable Maneuver"/>
    <m/>
    <s v="VR"/>
    <n v="7"/>
    <n v="20"/>
    <n v="140"/>
    <m/>
    <m/>
    <m/>
    <m/>
    <m/>
    <m/>
    <m/>
    <m/>
    <n v="1345"/>
    <n v="1345"/>
  </r>
  <r>
    <n v="1346"/>
    <m/>
    <s v="Mr. Sinister - Marauder - IQ -  - VR"/>
    <s v="Mr. Sinister - Marauder - IQ - OPD - VR"/>
    <s v="IQ"/>
    <x v="1"/>
    <x v="0"/>
    <m/>
    <m/>
    <s v="Mr. Sinister"/>
    <s v="Mr. Sinister"/>
    <m/>
    <s v="Marauder"/>
    <m/>
    <s v="OPD"/>
    <m/>
    <s v="Mr.Sinister"/>
    <s v="Marauder (OPD)"/>
    <m/>
    <s v="VR"/>
    <n v="12"/>
    <n v="20"/>
    <n v="240"/>
    <m/>
    <m/>
    <m/>
    <m/>
    <m/>
    <m/>
    <m/>
    <m/>
    <n v="1346"/>
    <n v="1346"/>
  </r>
  <r>
    <n v="1347"/>
    <m/>
    <s v="Mr. Sinister - Merciless Mutant - PS - U"/>
    <s v="Mr. Sinister - Merciless Mutant - PS - U"/>
    <s v="PS"/>
    <x v="1"/>
    <x v="0"/>
    <m/>
    <m/>
    <s v="Mr. Sinister"/>
    <s v="Mr. Sinister"/>
    <m/>
    <s v="Merciless Mutant"/>
    <m/>
    <m/>
    <m/>
    <s v="Mr.Sinister"/>
    <s v="Merciless Mutant"/>
    <m/>
    <s v="U"/>
    <n v="7"/>
    <n v="10"/>
    <n v="70"/>
    <m/>
    <m/>
    <m/>
    <m/>
    <m/>
    <m/>
    <m/>
    <m/>
    <n v="1347"/>
    <n v="1347"/>
  </r>
  <r>
    <n v="1348"/>
    <m/>
    <s v="Mr. Sinister - Power Scheme - PS - R"/>
    <s v="Mr. Sinister - Power Scheme - PS - R"/>
    <s v="PS"/>
    <x v="1"/>
    <x v="0"/>
    <m/>
    <m/>
    <s v="Mr. Sinister"/>
    <s v="Mr. Sinister"/>
    <m/>
    <s v="Power Scheme"/>
    <m/>
    <m/>
    <m/>
    <s v="Mr.Sinister"/>
    <s v="Power Scheme"/>
    <m/>
    <s v="R"/>
    <n v="7"/>
    <n v="15"/>
    <n v="105"/>
    <m/>
    <m/>
    <m/>
    <m/>
    <m/>
    <m/>
    <m/>
    <m/>
    <n v="1348"/>
    <n v="1348"/>
  </r>
  <r>
    <n v="1349"/>
    <m/>
    <s v="Multiple Man - 4-Grid Character Card - XM - C"/>
    <s v="Multiple Man XM HERO - C"/>
    <s v="XM"/>
    <x v="0"/>
    <x v="0"/>
    <m/>
    <m/>
    <s v="Multiple Man"/>
    <s v="Multiple Man"/>
    <m/>
    <s v="4-Grid Character Card"/>
    <m/>
    <m/>
    <m/>
    <s v="Multiple Man"/>
    <s v="4-Grid Character Card"/>
    <m/>
    <s v="C"/>
    <n v="5"/>
    <n v="5"/>
    <n v="25"/>
    <n v="6"/>
    <n v="6"/>
    <n v="3"/>
    <n v="3"/>
    <n v="18"/>
    <n v="18"/>
    <n v="4.5"/>
    <s v="May make 1/both followup to TW"/>
    <n v="1349"/>
    <n v="1349"/>
  </r>
  <r>
    <n v="1350"/>
    <m/>
    <s v="Multiple Man - Duplicate Self - XM - C"/>
    <s v="Multiple Man - Duplicate Self - XM - C"/>
    <s v="XM"/>
    <x v="1"/>
    <x v="0"/>
    <m/>
    <m/>
    <s v="Multiple Man"/>
    <s v="Multiple Man"/>
    <m/>
    <s v="Duplicate Self"/>
    <m/>
    <m/>
    <m/>
    <s v="Multiple Man"/>
    <s v="Duplicate Self"/>
    <m/>
    <s v="C"/>
    <n v="5"/>
    <n v="5"/>
    <n v="25"/>
    <m/>
    <m/>
    <m/>
    <m/>
    <m/>
    <m/>
    <m/>
    <m/>
    <n v="1350"/>
    <n v="1350"/>
  </r>
  <r>
    <n v="1351"/>
    <m/>
    <s v="Multiple Man - Legacy Survivor - XM - OPD - R"/>
    <s v="Multiple Man - Legacy Survivor - XM - OPD - R"/>
    <s v="XM"/>
    <x v="1"/>
    <x v="0"/>
    <m/>
    <m/>
    <s v="Multiple Man"/>
    <s v="Multiple Man"/>
    <m/>
    <s v="Legacy Survivor"/>
    <m/>
    <s v="OPD"/>
    <m/>
    <s v="Multiple Man"/>
    <s v="Legacy Survivor (OPD)"/>
    <m/>
    <s v="R"/>
    <n v="5"/>
    <n v="15"/>
    <n v="75"/>
    <m/>
    <m/>
    <m/>
    <m/>
    <m/>
    <m/>
    <m/>
    <m/>
    <n v="1351"/>
    <n v="1351"/>
  </r>
  <r>
    <n v="1352"/>
    <m/>
    <s v="Multiple Man - Multiply and Conquer - XM -  - R"/>
    <s v="Multiple Man - Multiply and Conquer - XM - OPD - R"/>
    <s v="XM"/>
    <x v="1"/>
    <x v="0"/>
    <m/>
    <m/>
    <s v="Multiple Man"/>
    <s v="Multiple Man"/>
    <m/>
    <s v="Multiply and Conquer"/>
    <m/>
    <s v="OPD"/>
    <m/>
    <s v="Multiple Man"/>
    <s v="Multiply and Conquer (OPD)"/>
    <m/>
    <s v="R"/>
    <n v="5"/>
    <n v="15"/>
    <n v="75"/>
    <m/>
    <m/>
    <m/>
    <m/>
    <m/>
    <m/>
    <m/>
    <m/>
    <n v="1352"/>
    <n v="1352"/>
  </r>
  <r>
    <n v="1353"/>
    <m/>
    <s v="Multiple Man - Outnumber - XM - C"/>
    <s v="Multiple Man - Outnumber - XM - C"/>
    <s v="XM"/>
    <x v="1"/>
    <x v="0"/>
    <m/>
    <m/>
    <s v="Multiple Man"/>
    <s v="Multiple Man"/>
    <m/>
    <s v="Outnumber"/>
    <m/>
    <m/>
    <m/>
    <s v="Multiple Man"/>
    <s v="Outnumber"/>
    <m/>
    <s v="C"/>
    <n v="5"/>
    <n v="5"/>
    <n v="25"/>
    <m/>
    <m/>
    <m/>
    <m/>
    <m/>
    <m/>
    <m/>
    <m/>
    <n v="1353"/>
    <n v="1353"/>
  </r>
  <r>
    <n v="1354"/>
    <m/>
    <s v="Multiple Man - Team Madrox - XM - C"/>
    <s v="Multiple Man - Team Madrox - XM - C"/>
    <s v="XM"/>
    <x v="1"/>
    <x v="0"/>
    <m/>
    <m/>
    <s v="Multiple Man"/>
    <s v="Multiple Man"/>
    <m/>
    <s v="Team Madrox"/>
    <m/>
    <m/>
    <m/>
    <s v="Multiple Man"/>
    <s v="Team Madrox"/>
    <m/>
    <s v="C"/>
    <n v="5"/>
    <n v="5"/>
    <n v="25"/>
    <m/>
    <m/>
    <m/>
    <m/>
    <m/>
    <m/>
    <m/>
    <m/>
    <n v="1354"/>
    <n v="1354"/>
  </r>
  <r>
    <n v="1355"/>
    <m/>
    <s v="Mysterio - 3-Grid Character Card - PS - VR"/>
    <s v="Mysterio PS HERO - VR"/>
    <s v="PS"/>
    <x v="0"/>
    <x v="0"/>
    <m/>
    <m/>
    <s v="Mysterio"/>
    <s v="Mysterio"/>
    <m/>
    <s v="3-Grid Character Card"/>
    <m/>
    <m/>
    <m/>
    <s v="Mysterio"/>
    <s v="3-Grid Character Card"/>
    <m/>
    <s v="VR"/>
    <n v="7"/>
    <n v="20"/>
    <n v="140"/>
    <n v="6"/>
    <n v="3"/>
    <n v="4"/>
    <m/>
    <n v="13"/>
    <n v="13"/>
    <n v="4.333333333333333"/>
    <m/>
    <n v="1355"/>
    <n v="1355"/>
  </r>
  <r>
    <n v="1356"/>
    <m/>
    <s v="Mysterio - 4-Grid Character Card - IQ - U"/>
    <s v="Mysterio IQ HERO - U"/>
    <s v="IQ"/>
    <x v="0"/>
    <x v="0"/>
    <m/>
    <m/>
    <s v="Mysterio"/>
    <s v="Mysterio"/>
    <m/>
    <s v="4-Grid Character Card"/>
    <m/>
    <m/>
    <m/>
    <s v="Mysterio"/>
    <s v="4-Grid Character Card"/>
    <m/>
    <s v="U"/>
    <n v="12"/>
    <n v="10"/>
    <n v="120"/>
    <n v="6"/>
    <n v="3"/>
    <n v="4"/>
    <n v="6"/>
    <n v="19"/>
    <n v="19"/>
    <n v="4.75"/>
    <s v="Not Spect KOd w/ E Power cards"/>
    <n v="1356"/>
    <n v="1356"/>
  </r>
  <r>
    <n v="1357"/>
    <m/>
    <s v="Mysterio - Alter Preception - PS - OPD - VR"/>
    <s v="Mysterio - Alter Preception - PS - OPD - VR"/>
    <s v="PS"/>
    <x v="1"/>
    <x v="0"/>
    <m/>
    <m/>
    <s v="Mysterio"/>
    <s v="Mysterio"/>
    <m/>
    <s v="Alter Preception"/>
    <m/>
    <s v="OPD"/>
    <m/>
    <s v="Mysterio"/>
    <s v="Alter Preception (OPD)"/>
    <m/>
    <s v="VR"/>
    <n v="7"/>
    <n v="20"/>
    <n v="140"/>
    <m/>
    <m/>
    <m/>
    <m/>
    <m/>
    <m/>
    <m/>
    <m/>
    <n v="1357"/>
    <n v="1357"/>
  </r>
  <r>
    <n v="1358"/>
    <m/>
    <s v="Mysterio - Hollywood Horror - PS -  - VR"/>
    <s v="Mysterio - Hollywood Horror - PS - OPD - VR"/>
    <s v="PS"/>
    <x v="1"/>
    <x v="0"/>
    <m/>
    <m/>
    <s v="Mysterio"/>
    <s v="Mysterio"/>
    <m/>
    <s v="Hollywood Horror"/>
    <m/>
    <s v="OPD"/>
    <m/>
    <s v="Mysterio"/>
    <s v="Hollywood Horror (OPD)"/>
    <m/>
    <s v="VR"/>
    <n v="7"/>
    <n v="20"/>
    <n v="140"/>
    <m/>
    <m/>
    <m/>
    <m/>
    <m/>
    <m/>
    <m/>
    <m/>
    <n v="1358"/>
    <n v="1358"/>
  </r>
  <r>
    <n v="1359"/>
    <m/>
    <s v="Mysterio - Holographic Decoy - IQ - C"/>
    <s v="Mysterio - Holographic Decoy - IQ - C"/>
    <s v="IQ"/>
    <x v="1"/>
    <x v="0"/>
    <m/>
    <m/>
    <s v="Mysterio"/>
    <s v="Mysterio"/>
    <m/>
    <s v="Holographic Decoy"/>
    <m/>
    <m/>
    <m/>
    <s v="Mysterio"/>
    <s v="Holographic Decoy"/>
    <m/>
    <s v="C"/>
    <n v="12"/>
    <n v="5"/>
    <n v="60"/>
    <m/>
    <m/>
    <m/>
    <m/>
    <m/>
    <m/>
    <m/>
    <m/>
    <n v="1359"/>
    <n v="1359"/>
  </r>
  <r>
    <n v="1360"/>
    <m/>
    <s v="Mysterio - Misdirection - HF - X"/>
    <s v="Mysterio - Misdirection - HF - X"/>
    <s v="HF"/>
    <x v="1"/>
    <x v="0"/>
    <m/>
    <m/>
    <s v="Mysterio"/>
    <s v="Mysterio"/>
    <m/>
    <s v="Misdirection"/>
    <m/>
    <m/>
    <m/>
    <s v="Mysterio"/>
    <s v="Misdirection"/>
    <m/>
    <s v="X"/>
    <n v="15"/>
    <n v="25"/>
    <n v="375"/>
    <m/>
    <m/>
    <m/>
    <m/>
    <m/>
    <m/>
    <m/>
    <m/>
    <n v="1360"/>
    <n v="1360"/>
  </r>
  <r>
    <n v="1361"/>
    <m/>
    <s v="Mysterio - Mist and Mirrors - PS - U"/>
    <s v="Mysterio - Mist and Mirrors - PS - U"/>
    <s v="PS"/>
    <x v="1"/>
    <x v="0"/>
    <m/>
    <m/>
    <s v="Mysterio"/>
    <s v="Mysterio"/>
    <m/>
    <s v="Mist and Mirrors"/>
    <m/>
    <m/>
    <m/>
    <s v="Mysterio"/>
    <s v="Mist and Mirrors"/>
    <m/>
    <s v="U"/>
    <n v="7"/>
    <n v="10"/>
    <n v="70"/>
    <m/>
    <m/>
    <m/>
    <m/>
    <m/>
    <m/>
    <m/>
    <m/>
    <n v="1361"/>
    <n v="1361"/>
  </r>
  <r>
    <n v="1362"/>
    <m/>
    <s v="Mysterio - Mysteryvision - IQ - U"/>
    <s v="Mysterio - Mysteryvision - IQ - U"/>
    <s v="IQ"/>
    <x v="1"/>
    <x v="0"/>
    <m/>
    <m/>
    <s v="Mysterio"/>
    <s v="Mysterio"/>
    <m/>
    <s v="Mysteryvision"/>
    <m/>
    <m/>
    <m/>
    <s v="Mysterio"/>
    <s v="Mysteryvision"/>
    <m/>
    <s v="U"/>
    <n v="12"/>
    <n v="10"/>
    <n v="120"/>
    <m/>
    <m/>
    <m/>
    <m/>
    <m/>
    <m/>
    <m/>
    <m/>
    <n v="1362"/>
    <n v="1362"/>
  </r>
  <r>
    <n v="1363"/>
    <m/>
    <s v="Mysterio - Now You See It… - PS -  - VR"/>
    <s v="Mysterio - Now You See It… - PS - OPD - VR"/>
    <s v="PS"/>
    <x v="1"/>
    <x v="0"/>
    <m/>
    <m/>
    <s v="Mysterio"/>
    <s v="Mysterio"/>
    <m/>
    <s v="Now You See It…"/>
    <m/>
    <s v="OPD"/>
    <m/>
    <s v="Mysterio"/>
    <s v="Now You See It… (OPD)"/>
    <m/>
    <s v="VR"/>
    <n v="7"/>
    <n v="20"/>
    <n v="140"/>
    <m/>
    <m/>
    <m/>
    <m/>
    <m/>
    <m/>
    <m/>
    <m/>
    <n v="1363"/>
    <n v="1363"/>
  </r>
  <r>
    <n v="1364"/>
    <m/>
    <s v="Mysterio - Poison Props - PS - VR"/>
    <s v="Mysterio - Poison Props - PS - VR"/>
    <s v="PS"/>
    <x v="1"/>
    <x v="0"/>
    <m/>
    <m/>
    <s v="Mysterio"/>
    <s v="Mysterio"/>
    <m/>
    <s v="Poison Props"/>
    <m/>
    <m/>
    <m/>
    <s v="Mysterio"/>
    <s v="Poison Props"/>
    <m/>
    <s v="VR"/>
    <n v="7"/>
    <n v="20"/>
    <n v="140"/>
    <m/>
    <m/>
    <m/>
    <m/>
    <m/>
    <m/>
    <m/>
    <m/>
    <n v="1364"/>
    <n v="1364"/>
  </r>
  <r>
    <n v="1365"/>
    <m/>
    <s v="Mysterio - Stuntman - PS - VR"/>
    <s v="Mysterio - Stuntman - PS - VR"/>
    <s v="PS"/>
    <x v="1"/>
    <x v="0"/>
    <m/>
    <m/>
    <s v="Mysterio"/>
    <s v="Mysterio"/>
    <m/>
    <s v="Stuntman"/>
    <m/>
    <m/>
    <m/>
    <s v="Mysterio"/>
    <s v="Stuntman"/>
    <m/>
    <s v="VR"/>
    <n v="7"/>
    <n v="20"/>
    <n v="140"/>
    <m/>
    <m/>
    <m/>
    <m/>
    <m/>
    <m/>
    <m/>
    <m/>
    <n v="1365"/>
    <n v="1365"/>
  </r>
  <r>
    <n v="1366"/>
    <m/>
    <s v="Mystique - 3-Grid Character Card - OP - R"/>
    <s v="Mystique OP HERO - R"/>
    <s v="OP"/>
    <x v="0"/>
    <x v="0"/>
    <m/>
    <m/>
    <s v="Mystique"/>
    <s v="Mystique"/>
    <m/>
    <s v="3-Grid Character Card"/>
    <m/>
    <m/>
    <m/>
    <s v="Mystique"/>
    <s v="3-Grid Character Card"/>
    <m/>
    <s v="R"/>
    <n v="2"/>
    <n v="15"/>
    <n v="30"/>
    <n v="6"/>
    <n v="4"/>
    <n v="2"/>
    <m/>
    <n v="12"/>
    <n v="12"/>
    <n v="4"/>
    <m/>
    <n v="1366"/>
    <n v="1366"/>
  </r>
  <r>
    <n v="1367"/>
    <m/>
    <s v="Mystique - 4-Grid Character Card - IQ - U"/>
    <s v="Mystique IQ HERO - U"/>
    <s v="IQ"/>
    <x v="0"/>
    <x v="0"/>
    <m/>
    <m/>
    <s v="Mystique"/>
    <s v="Mystique"/>
    <m/>
    <s v="4-Grid Character Card"/>
    <m/>
    <m/>
    <m/>
    <s v="Mystique"/>
    <s v="4-Grid Character Card"/>
    <m/>
    <s v="U"/>
    <n v="12"/>
    <n v="10"/>
    <n v="120"/>
    <n v="5"/>
    <n v="6"/>
    <n v="3"/>
    <n v="6"/>
    <n v="20"/>
    <n v="20"/>
    <n v="5"/>
    <s v="F Power cards +1 to attack"/>
    <n v="1367"/>
    <n v="1367"/>
  </r>
  <r>
    <n v="1368"/>
    <m/>
    <s v="Mystique - Commando raid - OP - U"/>
    <s v="Mystique - Commando raid - OP - U"/>
    <s v="OP"/>
    <x v="1"/>
    <x v="0"/>
    <m/>
    <m/>
    <s v="Mystique"/>
    <s v="Mystique"/>
    <m/>
    <s v="Commando raid"/>
    <m/>
    <m/>
    <m/>
    <s v="Mystique"/>
    <s v="Commando raid"/>
    <m/>
    <s v="U"/>
    <n v="2"/>
    <n v="10"/>
    <n v="20"/>
    <m/>
    <m/>
    <m/>
    <m/>
    <m/>
    <m/>
    <m/>
    <m/>
    <n v="1368"/>
    <n v="1368"/>
  </r>
  <r>
    <n v="1369"/>
    <m/>
    <s v="Mystique - Cool Under Fire - OP - U"/>
    <s v="Mystique - Cool Under Fire - OP - U"/>
    <s v="OP"/>
    <x v="1"/>
    <x v="0"/>
    <m/>
    <m/>
    <s v="Mystique"/>
    <s v="Mystique"/>
    <m/>
    <s v="Cool Under Fire"/>
    <m/>
    <m/>
    <m/>
    <s v="Mystique"/>
    <s v="Cool Under Fire"/>
    <m/>
    <s v="U"/>
    <n v="2"/>
    <n v="10"/>
    <n v="20"/>
    <m/>
    <m/>
    <m/>
    <m/>
    <m/>
    <m/>
    <m/>
    <m/>
    <n v="1369"/>
    <n v="1369"/>
  </r>
  <r>
    <n v="1370"/>
    <m/>
    <s v="Mystique - Fatal Marksman - IQ - U"/>
    <s v="Mystique - Fatal Marksman - IQ - U"/>
    <s v="IQ"/>
    <x v="1"/>
    <x v="0"/>
    <m/>
    <m/>
    <s v="Mystique"/>
    <s v="Mystique"/>
    <m/>
    <s v="Fatal Marksman"/>
    <m/>
    <m/>
    <m/>
    <s v="Mystique"/>
    <s v="Fatal Marksman"/>
    <m/>
    <s v="U"/>
    <n v="12"/>
    <n v="10"/>
    <n v="120"/>
    <m/>
    <m/>
    <m/>
    <m/>
    <m/>
    <m/>
    <m/>
    <m/>
    <n v="1370"/>
    <n v="1370"/>
  </r>
  <r>
    <n v="1371"/>
    <m/>
    <s v="Mystique - Government Agent - IQ - U"/>
    <s v="Mystique - Government Agent - IQ - U"/>
    <s v="IQ"/>
    <x v="1"/>
    <x v="0"/>
    <m/>
    <m/>
    <s v="Mystique"/>
    <s v="Mystique"/>
    <m/>
    <s v="Government Agent"/>
    <m/>
    <m/>
    <m/>
    <s v="Mystique"/>
    <s v="Government Agent"/>
    <m/>
    <s v="U"/>
    <n v="12"/>
    <n v="10"/>
    <n v="120"/>
    <m/>
    <m/>
    <m/>
    <m/>
    <m/>
    <m/>
    <m/>
    <m/>
    <n v="1371"/>
    <n v="1371"/>
  </r>
  <r>
    <n v="1372"/>
    <m/>
    <s v="Mystique - Illusion of Ally - OP - U"/>
    <s v="Mystique - Illusion of Ally - OP - U"/>
    <s v="OP"/>
    <x v="1"/>
    <x v="0"/>
    <m/>
    <m/>
    <s v="Mystique"/>
    <s v="Mystique"/>
    <m/>
    <s v="Illusion of Ally"/>
    <m/>
    <m/>
    <m/>
    <s v="Mystique"/>
    <s v="Illusion of Ally"/>
    <m/>
    <s v="U"/>
    <n v="2"/>
    <n v="10"/>
    <n v="20"/>
    <m/>
    <m/>
    <m/>
    <m/>
    <m/>
    <m/>
    <m/>
    <m/>
    <n v="1372"/>
    <n v="1372"/>
  </r>
  <r>
    <n v="1373"/>
    <m/>
    <s v="Mystique - Infiltration - OP - C"/>
    <s v="Mystique - Infiltration - OP - C"/>
    <s v="OP"/>
    <x v="1"/>
    <x v="0"/>
    <m/>
    <m/>
    <s v="Mystique"/>
    <s v="Mystique"/>
    <m/>
    <s v="Infiltration"/>
    <m/>
    <m/>
    <m/>
    <s v="Mystique"/>
    <s v="Infiltration"/>
    <m/>
    <s v="C"/>
    <n v="2"/>
    <n v="5"/>
    <n v="10"/>
    <m/>
    <m/>
    <m/>
    <m/>
    <m/>
    <m/>
    <m/>
    <m/>
    <n v="1373"/>
    <n v="1373"/>
  </r>
  <r>
    <n v="1374"/>
    <m/>
    <s v="Mystique - Mistaken Identity - PS - R"/>
    <s v="Mystique - Mistaken Identity - PS - R"/>
    <s v="PS"/>
    <x v="1"/>
    <x v="0"/>
    <m/>
    <m/>
    <s v="Mystique"/>
    <s v="Mystique"/>
    <m/>
    <s v="Mistaken Identity"/>
    <m/>
    <m/>
    <m/>
    <s v="Mystique"/>
    <s v="Mistaken Identity"/>
    <m/>
    <s v="R"/>
    <n v="7"/>
    <n v="15"/>
    <n v="105"/>
    <m/>
    <m/>
    <m/>
    <m/>
    <m/>
    <m/>
    <m/>
    <m/>
    <n v="1374"/>
    <n v="1374"/>
  </r>
  <r>
    <n v="1375"/>
    <m/>
    <s v="Mystique - Surprise Attack - OP -  - R"/>
    <s v="Mystique - Surprise Attack - OP - OPD - R"/>
    <s v="OP"/>
    <x v="1"/>
    <x v="0"/>
    <m/>
    <m/>
    <s v="Mystique"/>
    <s v="Mystique"/>
    <m/>
    <s v="Surprise Attack"/>
    <m/>
    <s v="OPD"/>
    <m/>
    <s v="Mystique"/>
    <s v="Surprise Attacks (OPD)"/>
    <m/>
    <s v="R"/>
    <n v="2"/>
    <n v="15"/>
    <n v="30"/>
    <m/>
    <m/>
    <m/>
    <m/>
    <m/>
    <m/>
    <m/>
    <m/>
    <n v="1375"/>
    <n v="1375"/>
  </r>
  <r>
    <n v="1376"/>
    <m/>
    <s v="Namor - 3-Grid Character Card - PS - R"/>
    <s v="Namor PS HERO - R"/>
    <s v="PS"/>
    <x v="0"/>
    <x v="0"/>
    <m/>
    <m/>
    <s v="Namor"/>
    <s v="Namor"/>
    <m/>
    <s v="3-Grid Character Card"/>
    <m/>
    <m/>
    <m/>
    <s v="Namor"/>
    <s v="3-Grid Character Card"/>
    <m/>
    <s v="R"/>
    <n v="7"/>
    <n v="15"/>
    <n v="105"/>
    <n v="1"/>
    <n v="4"/>
    <n v="8"/>
    <m/>
    <n v="13"/>
    <n v="13"/>
    <n v="4.333333333333333"/>
    <m/>
    <n v="1376"/>
    <n v="1376"/>
  </r>
  <r>
    <n v="1377"/>
    <m/>
    <s v="Namor - 4-Grid Character Card - IQ - R"/>
    <s v="Namor IQ HERO - R"/>
    <s v="IQ"/>
    <x v="0"/>
    <x v="0"/>
    <m/>
    <m/>
    <s v="Namor"/>
    <s v="Namor"/>
    <m/>
    <s v="4-Grid Character Card"/>
    <m/>
    <m/>
    <m/>
    <s v="Namor"/>
    <s v="4-Grid Character Card"/>
    <m/>
    <s v="R"/>
    <n v="12"/>
    <n v="15"/>
    <n v="180"/>
    <n v="2"/>
    <n v="7"/>
    <n v="7"/>
    <n v="4"/>
    <n v="20"/>
    <n v="20"/>
    <n v="5"/>
    <m/>
    <n v="1377"/>
    <n v="1377"/>
  </r>
  <r>
    <n v="1378"/>
    <m/>
    <s v="Namor - Atlantis Attacks - PS - U"/>
    <s v="Namor - Atlantis Attacks - PS - U"/>
    <s v="PS"/>
    <x v="1"/>
    <x v="0"/>
    <m/>
    <m/>
    <s v="Namor"/>
    <s v="Namor"/>
    <m/>
    <s v="Atlantis Attacks"/>
    <m/>
    <m/>
    <m/>
    <s v="Namor"/>
    <s v="Atlantis Attacks"/>
    <m/>
    <s v="U"/>
    <n v="7"/>
    <n v="10"/>
    <n v="70"/>
    <m/>
    <m/>
    <m/>
    <m/>
    <m/>
    <m/>
    <m/>
    <m/>
    <n v="1378"/>
    <n v="1378"/>
  </r>
  <r>
    <n v="1379"/>
    <m/>
    <s v="Namor - Bounty of the Sea - PS - VR"/>
    <s v="Namor - Bounty of the Sea - PS - VR"/>
    <s v="PS"/>
    <x v="1"/>
    <x v="0"/>
    <m/>
    <m/>
    <s v="Namor"/>
    <s v="Namor"/>
    <m/>
    <s v="Bounty of the Sea"/>
    <m/>
    <m/>
    <m/>
    <s v="Namor"/>
    <s v="Bounty of the Sea"/>
    <m/>
    <s v="VR"/>
    <n v="7"/>
    <n v="20"/>
    <n v="140"/>
    <m/>
    <m/>
    <m/>
    <m/>
    <m/>
    <m/>
    <m/>
    <m/>
    <n v="1379"/>
    <n v="1379"/>
  </r>
  <r>
    <n v="1380"/>
    <m/>
    <s v="Namor - Imperious Rex - PS -  - VR"/>
    <s v="Namor - Imperious Rex - PS - OPD - VR"/>
    <s v="PS"/>
    <x v="1"/>
    <x v="0"/>
    <m/>
    <m/>
    <s v="Namor"/>
    <s v="Namor"/>
    <m/>
    <s v="Imperious Rex"/>
    <m/>
    <s v="OPD"/>
    <m/>
    <s v="Namor"/>
    <s v="Imperious Rex (OPD)"/>
    <m/>
    <s v="VR"/>
    <n v="7"/>
    <n v="20"/>
    <n v="140"/>
    <m/>
    <m/>
    <m/>
    <m/>
    <m/>
    <m/>
    <m/>
    <m/>
    <n v="1380"/>
    <n v="1380"/>
  </r>
  <r>
    <n v="1381"/>
    <m/>
    <s v="Namor - Land, Sea, and Air - PS - VR"/>
    <s v="Namor - Land, Sea, and Air - PS - VR"/>
    <s v="PS"/>
    <x v="1"/>
    <x v="0"/>
    <m/>
    <m/>
    <s v="Namor"/>
    <s v="Namor"/>
    <m/>
    <s v="Land, Sea, and Air"/>
    <m/>
    <m/>
    <m/>
    <s v="Namor"/>
    <s v="Land, Sea, and Air"/>
    <m/>
    <s v="VR"/>
    <n v="7"/>
    <n v="20"/>
    <n v="140"/>
    <m/>
    <m/>
    <m/>
    <m/>
    <m/>
    <m/>
    <m/>
    <m/>
    <n v="1381"/>
    <n v="1381"/>
  </r>
  <r>
    <n v="1382"/>
    <m/>
    <s v="Namor - Neptune's Armor - IQ - U"/>
    <s v="Namor - Neptune's Armor - IQ - U"/>
    <s v="IQ"/>
    <x v="1"/>
    <x v="0"/>
    <m/>
    <m/>
    <s v="Namor"/>
    <s v="Namor"/>
    <m/>
    <s v="Neptune's Armor"/>
    <m/>
    <m/>
    <m/>
    <s v="Namor"/>
    <s v="Neptune's Armor"/>
    <m/>
    <s v="U"/>
    <n v="12"/>
    <n v="10"/>
    <n v="120"/>
    <m/>
    <m/>
    <m/>
    <m/>
    <m/>
    <m/>
    <m/>
    <m/>
    <n v="1382"/>
    <n v="1382"/>
  </r>
  <r>
    <n v="1383"/>
    <m/>
    <s v="Namor - Sub-Mariner - IQ - OPD - VR"/>
    <s v="Namor - Sub-Mariner - IQ - OPD - VR"/>
    <s v="IQ"/>
    <x v="1"/>
    <x v="0"/>
    <m/>
    <m/>
    <s v="Namor"/>
    <s v="Namor"/>
    <m/>
    <s v="Sub-Mariner"/>
    <m/>
    <s v="OPD"/>
    <m/>
    <s v="Namor"/>
    <s v="Sub-Mariner (OPD)"/>
    <m/>
    <s v="VR"/>
    <n v="12"/>
    <n v="20"/>
    <n v="240"/>
    <m/>
    <m/>
    <m/>
    <m/>
    <m/>
    <m/>
    <m/>
    <m/>
    <n v="1383"/>
    <n v="1383"/>
  </r>
  <r>
    <n v="1384"/>
    <m/>
    <s v="Namor - Watery Grave - PS -  - VR"/>
    <s v="Namor - Watery Grave - PS - OPD - VR"/>
    <s v="PS"/>
    <x v="1"/>
    <x v="0"/>
    <m/>
    <m/>
    <s v="Namor"/>
    <s v="Namor"/>
    <m/>
    <s v="Watery Grave"/>
    <m/>
    <s v="OPD"/>
    <m/>
    <s v="Namor"/>
    <s v="Watery Grave (OPD)"/>
    <m/>
    <s v="VR"/>
    <n v="7"/>
    <n v="20"/>
    <n v="140"/>
    <m/>
    <m/>
    <m/>
    <m/>
    <m/>
    <m/>
    <m/>
    <m/>
    <n v="1384"/>
    <n v="1384"/>
  </r>
  <r>
    <n v="1385"/>
    <m/>
    <s v="Namor - Winged Feet - PS - U"/>
    <s v="Namor - Winged Feet - PS - U"/>
    <s v="PS"/>
    <x v="1"/>
    <x v="0"/>
    <m/>
    <m/>
    <s v="Namor"/>
    <s v="Namor"/>
    <m/>
    <s v="Winged Feet"/>
    <m/>
    <m/>
    <m/>
    <s v="Namor"/>
    <s v="Winged Feet"/>
    <m/>
    <s v="U"/>
    <n v="7"/>
    <n v="10"/>
    <n v="70"/>
    <m/>
    <m/>
    <m/>
    <m/>
    <m/>
    <m/>
    <m/>
    <m/>
    <n v="1385"/>
    <n v="1385"/>
  </r>
  <r>
    <n v="1386"/>
    <m/>
    <s v="Namor: Sub-Mariner - 4-Grid Character Card - XM - R"/>
    <s v="Namor: Sub-Mariner XM HERO - R"/>
    <s v="XM"/>
    <x v="0"/>
    <x v="0"/>
    <m/>
    <m/>
    <s v="Namor: Sub-Mariner"/>
    <s v="Namor: Sub-Mariner"/>
    <m/>
    <s v="4-Grid Character Card"/>
    <m/>
    <m/>
    <m/>
    <s v="Namor: Sub-Mariner"/>
    <s v="4-Grid Character Card"/>
    <m/>
    <s v="R"/>
    <n v="5"/>
    <n v="15"/>
    <n v="75"/>
    <n v="3"/>
    <n v="5"/>
    <n v="8"/>
    <n v="4"/>
    <n v="20"/>
    <n v="20"/>
    <n v="5"/>
    <m/>
    <n v="1386"/>
    <n v="1386"/>
  </r>
  <r>
    <n v="1387"/>
    <m/>
    <s v="Neron - 4-Grid Character Card - JLA - R"/>
    <s v="Neron JLA HERO - R"/>
    <s v="JLA"/>
    <x v="0"/>
    <x v="0"/>
    <m/>
    <m/>
    <s v="Neron"/>
    <s v="Neron"/>
    <m/>
    <s v="4-Grid Character Card"/>
    <m/>
    <m/>
    <m/>
    <s v="Neron"/>
    <s v="4-Grid Character Card"/>
    <s v="V"/>
    <s v="R"/>
    <n v="6"/>
    <n v="15"/>
    <n v="90"/>
    <n v="5"/>
    <n v="2"/>
    <n v="6"/>
    <n v="8"/>
    <n v="21"/>
    <n v="21"/>
    <n v="5.25"/>
    <m/>
    <n v="1387"/>
    <n v="1387"/>
  </r>
  <r>
    <n v="1388"/>
    <m/>
    <s v="Neron - Lord of the Underworld - JLA -  - VR"/>
    <s v="Neron - Lord of the Underworld - JLA - OPD - VR"/>
    <s v="JLA"/>
    <x v="1"/>
    <x v="0"/>
    <m/>
    <m/>
    <s v="Neron"/>
    <s v="Neron"/>
    <m/>
    <s v="Lord of the Underworld"/>
    <m/>
    <s v="OPD"/>
    <m/>
    <s v="Neron"/>
    <s v="Lord of the Underworld (OPD)"/>
    <m/>
    <s v="VR"/>
    <n v="6"/>
    <n v="20"/>
    <n v="120"/>
    <m/>
    <m/>
    <m/>
    <m/>
    <m/>
    <m/>
    <m/>
    <m/>
    <n v="1388"/>
    <n v="1388"/>
  </r>
  <r>
    <n v="1389"/>
    <m/>
    <s v="Neron - Necromantic Blast - JLA - U"/>
    <s v="Neron - Necromantic Blast - JLA - U"/>
    <s v="JLA"/>
    <x v="1"/>
    <x v="0"/>
    <m/>
    <m/>
    <s v="Neron"/>
    <s v="Neron"/>
    <m/>
    <s v="Necromantic Blast"/>
    <m/>
    <m/>
    <m/>
    <s v="Neron"/>
    <s v="Necromantic Blast"/>
    <m/>
    <s v="U"/>
    <n v="6"/>
    <n v="10"/>
    <n v="60"/>
    <m/>
    <m/>
    <m/>
    <m/>
    <m/>
    <m/>
    <m/>
    <m/>
    <n v="1389"/>
    <n v="1389"/>
  </r>
  <r>
    <n v="1390"/>
    <m/>
    <s v="Neron - Seduction of the Innocent - JLA - U"/>
    <s v="Neron - Seduction of the Innocent - JLA - U"/>
    <s v="JLA"/>
    <x v="1"/>
    <x v="0"/>
    <m/>
    <m/>
    <s v="Neron"/>
    <s v="Neron"/>
    <m/>
    <s v="Seduction of the Innocent"/>
    <m/>
    <m/>
    <m/>
    <s v="Neron"/>
    <s v="Seduction of the Innocent"/>
    <m/>
    <s v="U"/>
    <n v="6"/>
    <n v="10"/>
    <n v="60"/>
    <m/>
    <m/>
    <m/>
    <m/>
    <m/>
    <m/>
    <m/>
    <m/>
    <n v="1390"/>
    <n v="1390"/>
  </r>
  <r>
    <n v="1391"/>
    <m/>
    <s v="Neron - Your Heart's Desire - JLA - VR"/>
    <s v="Neron - Your Heart's Desire - JLA - VR"/>
    <s v="JLA"/>
    <x v="1"/>
    <x v="0"/>
    <m/>
    <m/>
    <s v="Neron"/>
    <s v="Neron"/>
    <m/>
    <s v="Your Heart's Desire"/>
    <m/>
    <m/>
    <m/>
    <s v="Neron"/>
    <s v="Your Heart's Desire"/>
    <m/>
    <s v="VR"/>
    <n v="6"/>
    <n v="20"/>
    <n v="120"/>
    <m/>
    <m/>
    <m/>
    <m/>
    <m/>
    <m/>
    <m/>
    <m/>
    <n v="1391"/>
    <n v="1391"/>
  </r>
  <r>
    <n v="1392"/>
    <m/>
    <s v="Neron - Your Soul is Mine! - JLA - U"/>
    <s v="Neron - Your Soul is Mine! - JLA - U"/>
    <s v="JLA"/>
    <x v="1"/>
    <x v="0"/>
    <m/>
    <m/>
    <s v="Neron"/>
    <s v="Neron"/>
    <m/>
    <s v="Your Soul is Mine!"/>
    <m/>
    <m/>
    <m/>
    <s v="Neron"/>
    <s v="Your Soul is Mine!"/>
    <m/>
    <s v="U"/>
    <n v="6"/>
    <n v="10"/>
    <n v="60"/>
    <m/>
    <m/>
    <m/>
    <m/>
    <m/>
    <m/>
    <m/>
    <m/>
    <n v="1392"/>
    <n v="1392"/>
  </r>
  <r>
    <n v="1393"/>
    <m/>
    <s v="New Warriors - 4-Grid Character Card - MN - R"/>
    <s v="New Warriors MN HERO - R"/>
    <s v="MN"/>
    <x v="0"/>
    <x v="0"/>
    <m/>
    <m/>
    <s v="New Warriors"/>
    <s v="New Warriors"/>
    <m/>
    <s v="4-Grid Character Card"/>
    <m/>
    <m/>
    <m/>
    <s v="New Warriors"/>
    <s v="4-Grid Character Card"/>
    <m/>
    <s v="R"/>
    <n v="4"/>
    <n v="15"/>
    <n v="60"/>
    <n v="6"/>
    <n v="6"/>
    <n v="5"/>
    <n v="5"/>
    <n v="22"/>
    <n v="22"/>
    <n v="5.5"/>
    <s v="Draw 2 when KO'd. Keep Dups."/>
    <n v="1393"/>
    <n v="1393"/>
  </r>
  <r>
    <n v="1394"/>
    <m/>
    <s v="New Warriors - Firestar - MN -  - VR"/>
    <s v="New Warriors - Firestar - MN - OPD - VR"/>
    <s v="MN"/>
    <x v="1"/>
    <x v="0"/>
    <m/>
    <m/>
    <s v="Firestar"/>
    <s v="New Warriors"/>
    <m/>
    <s v="Firestar"/>
    <m/>
    <s v="OPD"/>
    <m/>
    <s v="New Warriors"/>
    <s v="Firestar (OPD)"/>
    <m/>
    <s v="VR"/>
    <n v="4"/>
    <n v="20"/>
    <n v="80"/>
    <m/>
    <m/>
    <m/>
    <m/>
    <m/>
    <m/>
    <m/>
    <m/>
    <n v="1394"/>
    <n v="1394"/>
  </r>
  <r>
    <n v="1395"/>
    <m/>
    <s v="New Warriors - Justice - MN - U"/>
    <s v="New Warriors - Justice - MN - U"/>
    <s v="MN"/>
    <x v="1"/>
    <x v="0"/>
    <m/>
    <m/>
    <s v="Justice"/>
    <s v="New Warriors"/>
    <m/>
    <s v="Justice"/>
    <m/>
    <m/>
    <m/>
    <s v="New Warriors"/>
    <s v="Justice"/>
    <m/>
    <s v="U"/>
    <n v="4"/>
    <n v="10"/>
    <n v="40"/>
    <m/>
    <m/>
    <m/>
    <m/>
    <m/>
    <m/>
    <m/>
    <m/>
    <n v="1395"/>
    <n v="1395"/>
  </r>
  <r>
    <n v="1396"/>
    <m/>
    <s v="New Warriors - Kymaera - MN - C"/>
    <s v="New Warriors - Kymaera - MN - C"/>
    <s v="MN"/>
    <x v="1"/>
    <x v="0"/>
    <m/>
    <m/>
    <s v="Kymaera"/>
    <s v="New Warriors"/>
    <m/>
    <s v="Kymaera"/>
    <m/>
    <m/>
    <m/>
    <s v="New Warriors"/>
    <s v="Kymaera"/>
    <m/>
    <s v="C"/>
    <n v="4"/>
    <n v="5"/>
    <n v="20"/>
    <m/>
    <m/>
    <m/>
    <m/>
    <m/>
    <m/>
    <m/>
    <m/>
    <n v="1396"/>
    <n v="1396"/>
  </r>
  <r>
    <n v="1397"/>
    <m/>
    <s v="New Warriors - Night Thrasher - MN - C"/>
    <s v="New Warriors - Night Thrasher - MN - C"/>
    <s v="MN"/>
    <x v="1"/>
    <x v="0"/>
    <m/>
    <m/>
    <s v="Night Thrasher"/>
    <s v="New Warriors"/>
    <m/>
    <s v="Night Thrasher"/>
    <m/>
    <m/>
    <m/>
    <s v="New Warriors"/>
    <s v="Night Thrasher"/>
    <m/>
    <s v="C"/>
    <n v="4"/>
    <n v="5"/>
    <n v="20"/>
    <m/>
    <m/>
    <m/>
    <m/>
    <m/>
    <m/>
    <m/>
    <m/>
    <n v="1397"/>
    <n v="1397"/>
  </r>
  <r>
    <n v="1398"/>
    <m/>
    <s v="New Warriors - Nova - MN -  - VR"/>
    <s v="New Warriors - Nova - MN - OPD - VR"/>
    <s v="MN"/>
    <x v="1"/>
    <x v="0"/>
    <m/>
    <m/>
    <s v="Nova"/>
    <s v="New Warriors"/>
    <m/>
    <s v="Nova"/>
    <m/>
    <s v="OPD"/>
    <m/>
    <s v="New Warriors"/>
    <s v="Nova (OPD)"/>
    <m/>
    <s v="VR"/>
    <n v="4"/>
    <n v="20"/>
    <n v="80"/>
    <m/>
    <m/>
    <m/>
    <m/>
    <m/>
    <m/>
    <m/>
    <m/>
    <n v="1398"/>
    <n v="1398"/>
  </r>
  <r>
    <n v="1399"/>
    <m/>
    <s v="New Warriors - Speedball - MN - U"/>
    <s v="New Warriors - Speedball - MN - U"/>
    <s v="MN"/>
    <x v="1"/>
    <x v="0"/>
    <m/>
    <m/>
    <s v="Speedball"/>
    <s v="New Warriors"/>
    <m/>
    <s v="Speedball"/>
    <m/>
    <m/>
    <m/>
    <s v="New Warriors"/>
    <s v="Speedball"/>
    <m/>
    <s v="U"/>
    <n v="4"/>
    <n v="10"/>
    <n v="40"/>
    <m/>
    <m/>
    <m/>
    <m/>
    <m/>
    <m/>
    <m/>
    <m/>
    <n v="1399"/>
    <n v="1399"/>
  </r>
  <r>
    <n v="1400"/>
    <m/>
    <s v="New Warriors - Turbo - CL - C"/>
    <s v="New Warriors - Turbo - CL - C"/>
    <s v="CL"/>
    <x v="1"/>
    <x v="0"/>
    <m/>
    <m/>
    <s v="Turbo"/>
    <s v="New Warriors"/>
    <m/>
    <s v="Turbo"/>
    <m/>
    <m/>
    <m/>
    <s v="New Warriors"/>
    <s v="Turbo"/>
    <m/>
    <s v="C"/>
    <n v="13"/>
    <n v="5"/>
    <n v="65"/>
    <m/>
    <m/>
    <m/>
    <m/>
    <m/>
    <m/>
    <m/>
    <m/>
    <n v="1400"/>
    <n v="1400"/>
  </r>
  <r>
    <n v="1401"/>
    <m/>
    <s v="Nick Fury - 4-Grid Character Card - IQ - R"/>
    <s v="Nick Fury IQ HERO - R"/>
    <s v="IQ"/>
    <x v="0"/>
    <x v="0"/>
    <m/>
    <m/>
    <s v="Nick Fury"/>
    <s v="Nick Fury"/>
    <m/>
    <s v="4-Grid Character Card"/>
    <m/>
    <m/>
    <m/>
    <s v="Nick Fury"/>
    <s v="4-Grid Character Card"/>
    <m/>
    <s v="R"/>
    <n v="12"/>
    <n v="15"/>
    <n v="180"/>
    <n v="3"/>
    <n v="7"/>
    <n v="4"/>
    <n v="6"/>
    <n v="20"/>
    <n v="20"/>
    <n v="5"/>
    <m/>
    <n v="1401"/>
    <n v="1401"/>
  </r>
  <r>
    <n v="1402"/>
    <m/>
    <s v="Nick Fury - Agent of S.H.I.E.L.D. - IQ - C"/>
    <s v="Nick Fury - Agent of S.H.I.E.L.D. - IQ - C"/>
    <s v="IQ"/>
    <x v="1"/>
    <x v="0"/>
    <m/>
    <m/>
    <s v="Nick Fury"/>
    <s v="Nick Fury"/>
    <m/>
    <s v="Agent of S.H.I.E.L.D."/>
    <m/>
    <m/>
    <m/>
    <s v="Nick Fury"/>
    <s v="Agent of S.H.I.E.L.D."/>
    <m/>
    <s v="C"/>
    <n v="12"/>
    <n v="5"/>
    <n v="60"/>
    <m/>
    <m/>
    <m/>
    <m/>
    <m/>
    <m/>
    <m/>
    <m/>
    <n v="1402"/>
    <n v="1402"/>
  </r>
  <r>
    <n v="1403"/>
    <m/>
    <s v="Nick Fury - Battle Strategy - IQ -  - VR"/>
    <s v="Nick Fury - Battle Strategy - IQ - OPD - VR"/>
    <s v="IQ"/>
    <x v="1"/>
    <x v="0"/>
    <m/>
    <m/>
    <s v="Nick Fury"/>
    <s v="Nick Fury"/>
    <m/>
    <s v="Battle Strategy"/>
    <m/>
    <s v="OPD"/>
    <m/>
    <s v="Nick Fury"/>
    <s v="Battle Strategy (OPD)"/>
    <m/>
    <s v="VR"/>
    <n v="12"/>
    <n v="20"/>
    <n v="240"/>
    <m/>
    <m/>
    <m/>
    <m/>
    <m/>
    <m/>
    <m/>
    <m/>
    <n v="1403"/>
    <n v="1403"/>
  </r>
  <r>
    <n v="1404"/>
    <m/>
    <s v="Nick Fury - Dum Dum Dugan - MN - U"/>
    <s v="Nick Fury - Dum Dum Dugan - MN - U"/>
    <s v="MN"/>
    <x v="1"/>
    <x v="0"/>
    <m/>
    <m/>
    <s v="Nick Fury"/>
    <s v="Nick Fury"/>
    <m/>
    <s v="Dum Dum Dugan"/>
    <m/>
    <m/>
    <m/>
    <s v="Nick Fury"/>
    <s v="Dum Dum Dugan"/>
    <m/>
    <s v="U"/>
    <n v="4"/>
    <n v="10"/>
    <n v="40"/>
    <m/>
    <m/>
    <m/>
    <m/>
    <m/>
    <m/>
    <m/>
    <m/>
    <n v="1404"/>
    <n v="1404"/>
  </r>
  <r>
    <n v="1405"/>
    <m/>
    <s v="Nick Fury - Howling Commando - IQ - U"/>
    <s v="Nick Fury - Howling Commando - IQ - U"/>
    <s v="IQ"/>
    <x v="1"/>
    <x v="0"/>
    <m/>
    <m/>
    <s v="Nick Fury"/>
    <s v="Nick Fury"/>
    <m/>
    <s v="Howling Commando"/>
    <m/>
    <m/>
    <m/>
    <s v="Nick Fury"/>
    <s v="Howling Commando"/>
    <m/>
    <s v="U"/>
    <n v="12"/>
    <n v="10"/>
    <n v="120"/>
    <m/>
    <m/>
    <m/>
    <m/>
    <m/>
    <m/>
    <m/>
    <m/>
    <n v="1405"/>
    <n v="1405"/>
  </r>
  <r>
    <n v="1406"/>
    <m/>
    <s v="Nick Fury - Infinity Formula - IQ - U"/>
    <s v="Nick Fury - Infinity Formula - IQ - U"/>
    <s v="IQ"/>
    <x v="1"/>
    <x v="0"/>
    <m/>
    <m/>
    <s v="Nick Fury"/>
    <s v="Nick Fury"/>
    <m/>
    <s v="Infinity Formula"/>
    <m/>
    <m/>
    <m/>
    <s v="Nick Fury"/>
    <s v="Infinity Formula"/>
    <m/>
    <s v="U"/>
    <n v="12"/>
    <n v="10"/>
    <n v="120"/>
    <m/>
    <m/>
    <m/>
    <m/>
    <m/>
    <m/>
    <m/>
    <m/>
    <n v="1406"/>
    <n v="1406"/>
  </r>
  <r>
    <n v="1407"/>
    <m/>
    <s v="Nick Fury - LMD - CL -  - U"/>
    <s v="Nick Fury - LMD - CL - OPD - U"/>
    <s v="CL"/>
    <x v="1"/>
    <x v="0"/>
    <m/>
    <m/>
    <s v="Nick Fury"/>
    <s v="Nick Fury"/>
    <m/>
    <s v="LMD"/>
    <m/>
    <s v="OPD"/>
    <m/>
    <s v="Nick Fury"/>
    <s v="LMD (OPD)"/>
    <m/>
    <s v="U"/>
    <n v="13"/>
    <n v="10"/>
    <n v="130"/>
    <m/>
    <m/>
    <m/>
    <m/>
    <m/>
    <m/>
    <m/>
    <m/>
    <n v="1407"/>
    <n v="1407"/>
  </r>
  <r>
    <n v="1408"/>
    <m/>
    <s v="Nick Fury - War Hero - IQ - C"/>
    <s v="Nick Fury - War Hero - IQ - C"/>
    <s v="IQ"/>
    <x v="1"/>
    <x v="0"/>
    <m/>
    <m/>
    <s v="Nick Fury"/>
    <s v="Nick Fury"/>
    <m/>
    <s v="War Hero"/>
    <m/>
    <m/>
    <m/>
    <s v="Nick Fury"/>
    <s v="War Hero"/>
    <m/>
    <s v="C"/>
    <n v="12"/>
    <n v="5"/>
    <n v="60"/>
    <m/>
    <m/>
    <m/>
    <m/>
    <m/>
    <m/>
    <m/>
    <m/>
    <n v="1408"/>
    <n v="1408"/>
  </r>
  <r>
    <n v="1409"/>
    <m/>
    <s v="Nightcrawler - 3-Grid Character Card - MC - U"/>
    <s v="Nightcrawler MC HERO - U"/>
    <s v="MC"/>
    <x v="0"/>
    <x v="0"/>
    <m/>
    <m/>
    <s v="Nightcrawler"/>
    <s v="Nightcrawler"/>
    <m/>
    <s v="3-Grid Character Card"/>
    <m/>
    <m/>
    <m/>
    <s v="Nightcrawler"/>
    <s v="3-Grid Character Card"/>
    <m/>
    <s v="U"/>
    <n v="1"/>
    <n v="10"/>
    <n v="10"/>
    <n v="5"/>
    <n v="7"/>
    <n v="3"/>
    <m/>
    <n v="15"/>
    <n v="15"/>
    <n v="5"/>
    <m/>
    <n v="1409"/>
    <n v="1409"/>
  </r>
  <r>
    <n v="1410"/>
    <m/>
    <s v="Nightcrawler - 4-Grid Character Card - IQ - R"/>
    <s v="Nightcrawler IQ HERO - R"/>
    <s v="IQ"/>
    <x v="0"/>
    <x v="0"/>
    <m/>
    <m/>
    <s v="Nightcrawler"/>
    <s v="Nightcrawler"/>
    <m/>
    <s v="4-Grid Character Card"/>
    <m/>
    <m/>
    <m/>
    <s v="Nightcrawler"/>
    <s v="4-Grid Character Card"/>
    <m/>
    <s v="R"/>
    <n v="12"/>
    <n v="15"/>
    <n v="180"/>
    <n v="6"/>
    <n v="7"/>
    <n v="3"/>
    <n v="3"/>
    <n v="19"/>
    <n v="19"/>
    <n v="4.75"/>
    <m/>
    <n v="1410"/>
    <n v="1410"/>
  </r>
  <r>
    <n v="1411"/>
    <m/>
    <s v="Nightcrawler - Acrobat Precision - IQ - C"/>
    <s v="Nightcrawler - Acrobat Precision - IQ - C"/>
    <s v="IQ"/>
    <x v="1"/>
    <x v="0"/>
    <m/>
    <m/>
    <s v="Nightcrawler"/>
    <s v="Nightcrawler"/>
    <m/>
    <s v="Acrobat Precision"/>
    <m/>
    <m/>
    <m/>
    <s v="Nightcrawler"/>
    <s v="Acrobat Precision"/>
    <m/>
    <s v="C"/>
    <n v="12"/>
    <n v="5"/>
    <n v="60"/>
    <m/>
    <m/>
    <m/>
    <m/>
    <m/>
    <m/>
    <m/>
    <m/>
    <n v="1411"/>
    <n v="1411"/>
  </r>
  <r>
    <n v="1412"/>
    <m/>
    <s v="Nightcrawler - Bamf! - MC - U"/>
    <s v="Nightcrawler - Bamf! - MC - U"/>
    <s v="MC"/>
    <x v="1"/>
    <x v="0"/>
    <m/>
    <m/>
    <s v="Nightcrawler"/>
    <s v="Nightcrawler"/>
    <m/>
    <s v="Bamf!"/>
    <m/>
    <m/>
    <m/>
    <s v="Nightcrawler"/>
    <s v="Bamf!"/>
    <m/>
    <s v="U"/>
    <n v="1"/>
    <n v="10"/>
    <n v="10"/>
    <m/>
    <m/>
    <m/>
    <m/>
    <m/>
    <m/>
    <m/>
    <m/>
    <n v="1412"/>
    <n v="1412"/>
  </r>
  <r>
    <n v="1413"/>
    <m/>
    <s v="Nightcrawler - Blindside - MP - OPD - X"/>
    <s v="Nightcrawler - Blindside - MP - OPD - X"/>
    <s v="MP"/>
    <x v="1"/>
    <x v="0"/>
    <m/>
    <m/>
    <s v="Nightcrawler"/>
    <s v="Nightcrawler"/>
    <m/>
    <s v="Blindside"/>
    <m/>
    <s v="OPD"/>
    <m/>
    <s v="Nightcrawler"/>
    <s v="Blindside (OPD)"/>
    <m/>
    <s v="X"/>
    <n v="9"/>
    <n v="25"/>
    <n v="225"/>
    <m/>
    <m/>
    <m/>
    <m/>
    <m/>
    <m/>
    <m/>
    <m/>
    <n v="1413"/>
    <n v="1413"/>
  </r>
  <r>
    <n v="1414"/>
    <m/>
    <s v="Nightcrawler - Disappearing Act - MC - OPD - R"/>
    <s v="Nightcrawler - Disappearing Act - MC - OPD - R"/>
    <s v="MC"/>
    <x v="1"/>
    <x v="0"/>
    <m/>
    <m/>
    <s v="Nightcrawler"/>
    <s v="Nightcrawler"/>
    <m/>
    <s v="Disappearing Act"/>
    <m/>
    <s v="OPD"/>
    <m/>
    <s v="Nightcrawler"/>
    <s v="Disappearing Act (OPD)"/>
    <m/>
    <s v="R"/>
    <n v="1"/>
    <n v="15"/>
    <n v="15"/>
    <m/>
    <m/>
    <m/>
    <m/>
    <m/>
    <m/>
    <m/>
    <m/>
    <n v="1414"/>
    <n v="1414"/>
  </r>
  <r>
    <n v="1415"/>
    <m/>
    <s v="Nightcrawler - Power 'Port - IQ -  - VR"/>
    <s v="Nightcrawler - Power 'Port - IQ - OPD - VR"/>
    <s v="IQ"/>
    <x v="1"/>
    <x v="0"/>
    <m/>
    <m/>
    <s v="Nightcrawler"/>
    <s v="Nightcrawler"/>
    <m/>
    <s v="Power 'Port"/>
    <m/>
    <s v="OPD"/>
    <m/>
    <s v="Nightcrawler"/>
    <s v="Power 'Port (OPD)"/>
    <m/>
    <s v="VR"/>
    <n v="12"/>
    <n v="20"/>
    <n v="240"/>
    <m/>
    <m/>
    <m/>
    <m/>
    <m/>
    <m/>
    <m/>
    <m/>
    <n v="1415"/>
    <n v="1415"/>
  </r>
  <r>
    <n v="1416"/>
    <m/>
    <s v="Nightcrawler - Prehensile Tail - MC - C"/>
    <s v="Nightcrawler - Prehensile Tail - MC - C"/>
    <s v="MC"/>
    <x v="1"/>
    <x v="0"/>
    <m/>
    <m/>
    <s v="Nightcrawler"/>
    <s v="Nightcrawler"/>
    <m/>
    <s v="Prehensile Tail"/>
    <m/>
    <m/>
    <m/>
    <s v="Nightcrawler"/>
    <s v="Prehensile Tail"/>
    <m/>
    <s v="C"/>
    <n v="1"/>
    <n v="5"/>
    <n v="5"/>
    <m/>
    <m/>
    <m/>
    <m/>
    <m/>
    <m/>
    <m/>
    <m/>
    <n v="1416"/>
    <n v="1416"/>
  </r>
  <r>
    <n v="1417"/>
    <m/>
    <s v="Nightcrawler - Swashbuckler - MC - C"/>
    <s v="Nightcrawler - Swashbuckler - MC - C"/>
    <s v="MC"/>
    <x v="1"/>
    <x v="0"/>
    <m/>
    <m/>
    <s v="Nightcrawler"/>
    <s v="Nightcrawler"/>
    <m/>
    <s v="Swashbuckler"/>
    <m/>
    <m/>
    <m/>
    <s v="Nightcrawler"/>
    <s v="Swashbuckler"/>
    <m/>
    <s v="C"/>
    <n v="1"/>
    <n v="5"/>
    <n v="5"/>
    <m/>
    <m/>
    <m/>
    <m/>
    <m/>
    <m/>
    <m/>
    <m/>
    <n v="1417"/>
    <n v="1417"/>
  </r>
  <r>
    <n v="1418"/>
    <m/>
    <s v="Nightcrawler - Trick Transport - MC - U"/>
    <s v="Nightcrawler - Trick Transport - MC - U"/>
    <s v="MC"/>
    <x v="1"/>
    <x v="0"/>
    <m/>
    <m/>
    <s v="Nightcrawler"/>
    <s v="Nightcrawler"/>
    <m/>
    <s v="Trick Transport"/>
    <m/>
    <m/>
    <m/>
    <s v="Nightcrawler"/>
    <s v="Trick Transport"/>
    <m/>
    <s v="U"/>
    <n v="1"/>
    <n v="10"/>
    <n v="10"/>
    <m/>
    <m/>
    <m/>
    <m/>
    <m/>
    <m/>
    <m/>
    <m/>
    <n v="1418"/>
    <n v="1418"/>
  </r>
  <r>
    <n v="1419"/>
    <m/>
    <s v="Nightcrawler - Vicious Teleport - MC -  - R"/>
    <s v="Nightcrawler - Vicious Teleport - MC - OPD - R"/>
    <s v="MC"/>
    <x v="1"/>
    <x v="0"/>
    <m/>
    <m/>
    <s v="Nightcrawler"/>
    <s v="Nightcrawler"/>
    <m/>
    <s v="Vicious Teleport"/>
    <m/>
    <s v="OPD"/>
    <m/>
    <s v="Nightcrawler"/>
    <s v="Vicious Teleport (OPD)"/>
    <m/>
    <s v="R"/>
    <n v="1"/>
    <n v="15"/>
    <n v="15"/>
    <m/>
    <m/>
    <m/>
    <m/>
    <m/>
    <m/>
    <m/>
    <m/>
    <n v="1419"/>
    <n v="1419"/>
  </r>
  <r>
    <n v="1420"/>
    <m/>
    <s v="Nightwing - 4-Grid Character Card - DC - R"/>
    <s v="Nightwing DC HERO - R"/>
    <s v="DC"/>
    <x v="0"/>
    <x v="0"/>
    <m/>
    <m/>
    <s v="Nightwing"/>
    <s v="Nightwing"/>
    <m/>
    <s v="4-Grid Character Card"/>
    <m/>
    <m/>
    <m/>
    <s v="Nightwing"/>
    <s v="4-Grid Character Card"/>
    <s v="H"/>
    <s v="R"/>
    <n v="3"/>
    <n v="15"/>
    <n v="45"/>
    <n v="2"/>
    <n v="6"/>
    <n v="4"/>
    <n v="6"/>
    <n v="18"/>
    <n v="18"/>
    <n v="4.5"/>
    <m/>
    <n v="1420"/>
    <n v="1420"/>
  </r>
  <r>
    <n v="1421"/>
    <m/>
    <s v="Nightwing - Circus Acrobat - DC - R"/>
    <s v="Nightwing - Circus Acrobat - DC - R"/>
    <s v="DC"/>
    <x v="1"/>
    <x v="0"/>
    <m/>
    <m/>
    <s v="Nightwing"/>
    <s v="Nightwing"/>
    <m/>
    <s v="Circus Acrobat"/>
    <m/>
    <m/>
    <m/>
    <s v="Nightwing"/>
    <s v="Circus Acrobat"/>
    <m/>
    <s v="R"/>
    <n v="3"/>
    <n v="15"/>
    <n v="45"/>
    <m/>
    <m/>
    <m/>
    <m/>
    <m/>
    <m/>
    <m/>
    <m/>
    <n v="1421"/>
    <n v="1421"/>
  </r>
  <r>
    <n v="1422"/>
    <m/>
    <s v="Nightwing - Escrima Stick - DC - U"/>
    <s v="Nightwing - Escrima Stick - DC - U"/>
    <s v="DC"/>
    <x v="1"/>
    <x v="0"/>
    <m/>
    <m/>
    <s v="Nightwing"/>
    <s v="Nightwing"/>
    <m/>
    <s v="Escrima Stick"/>
    <m/>
    <m/>
    <m/>
    <s v="Nightwing"/>
    <s v="Escrima Stick"/>
    <m/>
    <s v="U"/>
    <n v="3"/>
    <n v="10"/>
    <n v="30"/>
    <m/>
    <m/>
    <m/>
    <m/>
    <m/>
    <m/>
    <m/>
    <m/>
    <n v="1422"/>
    <n v="1422"/>
  </r>
  <r>
    <n v="1423"/>
    <m/>
    <s v="Nightwing - Expert Sleuth - DC - U"/>
    <s v="Nightwing - Expert Sleuth - DC - U"/>
    <s v="DC"/>
    <x v="1"/>
    <x v="0"/>
    <m/>
    <m/>
    <s v="Nightwing"/>
    <s v="Nightwing"/>
    <m/>
    <s v="Expert Sleuth"/>
    <m/>
    <m/>
    <m/>
    <s v="Nightwing"/>
    <s v="Expert Sleuth"/>
    <m/>
    <s v="U"/>
    <n v="3"/>
    <n v="10"/>
    <n v="30"/>
    <m/>
    <m/>
    <m/>
    <m/>
    <m/>
    <m/>
    <m/>
    <m/>
    <n v="1423"/>
    <n v="1423"/>
  </r>
  <r>
    <n v="1424"/>
    <m/>
    <s v="Nightwing - Glider Wings - DC - C"/>
    <s v="Nightwing - Glider Wings - DC - C"/>
    <s v="DC"/>
    <x v="1"/>
    <x v="0"/>
    <m/>
    <m/>
    <s v="Nightwing"/>
    <s v="Nightwing"/>
    <m/>
    <s v="Glider Wings"/>
    <m/>
    <m/>
    <m/>
    <s v="Nightwing"/>
    <s v="Glider Wings"/>
    <m/>
    <s v="C"/>
    <n v="3"/>
    <n v="5"/>
    <n v="15"/>
    <m/>
    <m/>
    <m/>
    <m/>
    <m/>
    <m/>
    <m/>
    <m/>
    <n v="1424"/>
    <n v="1424"/>
  </r>
  <r>
    <n v="1425"/>
    <m/>
    <s v="Nightwing - Ties That Bind - JLA - R"/>
    <s v="Nightwing - Ties That Bind - JLA - R"/>
    <s v="JLA"/>
    <x v="1"/>
    <x v="0"/>
    <m/>
    <m/>
    <s v="Nightwing"/>
    <s v="Nightwing"/>
    <m/>
    <s v="Ties That Bind"/>
    <m/>
    <m/>
    <m/>
    <s v="Nightwing"/>
    <s v="Ties That Bind"/>
    <m/>
    <s v="R"/>
    <n v="6"/>
    <n v="15"/>
    <n v="90"/>
    <m/>
    <m/>
    <m/>
    <m/>
    <m/>
    <m/>
    <m/>
    <m/>
    <n v="1425"/>
    <n v="1425"/>
  </r>
  <r>
    <n v="1426"/>
    <m/>
    <s v="Nightwing - Titans Founder - DC - R"/>
    <s v="Nightwing - Titans Founder - DC - R"/>
    <s v="DC"/>
    <x v="1"/>
    <x v="0"/>
    <m/>
    <m/>
    <s v="Nightwing"/>
    <s v="Nightwing"/>
    <m/>
    <s v="Titans Founder"/>
    <m/>
    <m/>
    <m/>
    <s v="Nightwing"/>
    <s v="Titans Founder"/>
    <m/>
    <s v="R"/>
    <n v="3"/>
    <n v="15"/>
    <n v="45"/>
    <m/>
    <m/>
    <m/>
    <m/>
    <m/>
    <m/>
    <m/>
    <m/>
    <n v="1426"/>
    <n v="1426"/>
  </r>
  <r>
    <n v="1427"/>
    <m/>
    <s v="Omega Red - 3-Grid Character Card - OP - U"/>
    <s v="Omega Red OP HERO - U"/>
    <s v="OP"/>
    <x v="0"/>
    <x v="0"/>
    <m/>
    <m/>
    <s v="Omega Red"/>
    <s v="Omega Red"/>
    <m/>
    <s v="3-Grid Character Card"/>
    <m/>
    <m/>
    <m/>
    <s v="Omega Red"/>
    <s v="3-Grid Character Card"/>
    <m/>
    <s v="U"/>
    <n v="2"/>
    <n v="10"/>
    <n v="20"/>
    <n v="2"/>
    <n v="6"/>
    <n v="4"/>
    <m/>
    <n v="12"/>
    <n v="12"/>
    <n v="4"/>
    <m/>
    <n v="1427"/>
    <n v="1427"/>
  </r>
  <r>
    <n v="1428"/>
    <m/>
    <s v="Omega Red - 4-Grid Character Card - IQ - R"/>
    <s v="Omega Red IQ HERO - R"/>
    <s v="IQ"/>
    <x v="0"/>
    <x v="0"/>
    <m/>
    <m/>
    <s v="Omega Red"/>
    <s v="Omega Red"/>
    <m/>
    <s v="4-Grid Character Card"/>
    <m/>
    <m/>
    <m/>
    <s v="Omega Red"/>
    <s v="4-Grid Character Card"/>
    <m/>
    <s v="R"/>
    <n v="12"/>
    <n v="15"/>
    <n v="180"/>
    <n v="6"/>
    <n v="7"/>
    <n v="5"/>
    <n v="2"/>
    <n v="20"/>
    <n v="20"/>
    <n v="5"/>
    <m/>
    <n v="1428"/>
    <n v="1428"/>
  </r>
  <r>
    <n v="1429"/>
    <m/>
    <s v="Omega Red - Carbonadium Coils - OP - C"/>
    <s v="Omega Red - Carbonadium Coils - OP - C"/>
    <s v="OP"/>
    <x v="1"/>
    <x v="0"/>
    <m/>
    <m/>
    <s v="Omega Red"/>
    <s v="Omega Red"/>
    <m/>
    <s v="Carbonadium Coils"/>
    <m/>
    <m/>
    <m/>
    <s v="Omega Red"/>
    <s v="Carbonadium Coils"/>
    <m/>
    <s v="C"/>
    <n v="2"/>
    <n v="5"/>
    <n v="10"/>
    <m/>
    <m/>
    <m/>
    <m/>
    <m/>
    <m/>
    <m/>
    <m/>
    <n v="1429"/>
    <n v="1429"/>
  </r>
  <r>
    <n v="1430"/>
    <m/>
    <s v="Omega Red - Carbonadium Synthesizer - IQ -  - VR"/>
    <s v="Omega Red - Carbonadium Synthesizer - IQ - OPD - VR"/>
    <s v="IQ"/>
    <x v="1"/>
    <x v="0"/>
    <m/>
    <m/>
    <s v="Omega Red"/>
    <s v="Omega Red"/>
    <m/>
    <s v="Carbonadium Synthesizer"/>
    <m/>
    <s v="OPD"/>
    <m/>
    <s v="Omega Red"/>
    <s v="Carbonadium Synthesizer (OPD)"/>
    <m/>
    <s v="VR"/>
    <n v="12"/>
    <n v="20"/>
    <n v="240"/>
    <m/>
    <m/>
    <m/>
    <m/>
    <m/>
    <m/>
    <m/>
    <m/>
    <n v="1430"/>
    <n v="1430"/>
  </r>
  <r>
    <n v="1431"/>
    <m/>
    <s v="Omega Red - Drain Lifeforce - OP - C"/>
    <s v="Omega Red - Drain Lifeforce - OP - C"/>
    <s v="OP"/>
    <x v="1"/>
    <x v="0"/>
    <m/>
    <m/>
    <s v="Omega Red"/>
    <s v="Omega Red"/>
    <m/>
    <s v="Drain Lifeforce"/>
    <m/>
    <m/>
    <m/>
    <s v="Omega Red"/>
    <s v="Drain Lifeforce"/>
    <m/>
    <s v="C"/>
    <n v="2"/>
    <n v="5"/>
    <n v="10"/>
    <m/>
    <m/>
    <m/>
    <m/>
    <m/>
    <m/>
    <m/>
    <m/>
    <n v="1431"/>
    <n v="1431"/>
  </r>
  <r>
    <n v="1432"/>
    <m/>
    <s v="Omega Red - KGB Training - OP - C"/>
    <s v="Omega Red - KGB Training - OP - C"/>
    <s v="OP"/>
    <x v="1"/>
    <x v="0"/>
    <m/>
    <m/>
    <s v="Omega Red"/>
    <s v="Omega Red"/>
    <m/>
    <s v="KGB Training"/>
    <m/>
    <m/>
    <m/>
    <s v="Omega Red"/>
    <s v="KGB Training"/>
    <m/>
    <s v="C"/>
    <n v="2"/>
    <n v="5"/>
    <n v="10"/>
    <m/>
    <m/>
    <m/>
    <m/>
    <m/>
    <m/>
    <m/>
    <m/>
    <n v="1432"/>
    <n v="1432"/>
  </r>
  <r>
    <n v="1433"/>
    <m/>
    <s v="Omega Red - Sacrificial Lamb - OP - C"/>
    <s v="Omega Red - Sacrificial Lamb - OP - C"/>
    <s v="OP"/>
    <x v="1"/>
    <x v="0"/>
    <m/>
    <m/>
    <s v="Omega Red"/>
    <s v="Omega Red"/>
    <m/>
    <s v="Sacrificial Lamb"/>
    <m/>
    <m/>
    <m/>
    <s v="Omega Red"/>
    <s v="Sacrificial Lamb"/>
    <m/>
    <s v="C"/>
    <n v="2"/>
    <n v="5"/>
    <n v="10"/>
    <m/>
    <m/>
    <m/>
    <m/>
    <m/>
    <m/>
    <m/>
    <m/>
    <n v="1433"/>
    <n v="1433"/>
  </r>
  <r>
    <n v="1434"/>
    <m/>
    <s v="Omega Red - Secrete Pheromones - PS - OPD - VR"/>
    <s v="Omega Red - Secrete Pheromones - PS - OPD - VR"/>
    <s v="PS"/>
    <x v="1"/>
    <x v="0"/>
    <m/>
    <m/>
    <s v="Omega Red"/>
    <s v="Omega Red"/>
    <m/>
    <s v="Secrete Pheromones"/>
    <m/>
    <s v="OPD"/>
    <m/>
    <s v="Omega Red"/>
    <s v="Secrete Pheromones (OPD)"/>
    <m/>
    <s v="VR"/>
    <n v="7"/>
    <n v="20"/>
    <n v="140"/>
    <m/>
    <m/>
    <m/>
    <m/>
    <m/>
    <m/>
    <m/>
    <m/>
    <n v="1434"/>
    <n v="1434"/>
  </r>
  <r>
    <n v="1435"/>
    <m/>
    <s v="Omega Red - Tendril Tactics - OP -  - R"/>
    <s v="Omega Red - Tendril Tactics - OP - OPD - R"/>
    <s v="OP"/>
    <x v="1"/>
    <x v="0"/>
    <m/>
    <m/>
    <s v="Omega Red"/>
    <s v="Omega Red"/>
    <m/>
    <s v="Tendril Tactics"/>
    <m/>
    <s v="OPD"/>
    <m/>
    <s v="Omega Red"/>
    <s v="Tendril Tactics (OPD)"/>
    <m/>
    <s v="R"/>
    <n v="2"/>
    <n v="15"/>
    <n v="30"/>
    <m/>
    <m/>
    <m/>
    <m/>
    <m/>
    <m/>
    <m/>
    <m/>
    <n v="1435"/>
    <n v="1435"/>
  </r>
  <r>
    <n v="1436"/>
    <m/>
    <s v="Omega Red - Twin Tentacles - IQ - C"/>
    <s v="Omega Red - Twin Tentacles - IQ - C"/>
    <s v="IQ"/>
    <x v="1"/>
    <x v="0"/>
    <m/>
    <m/>
    <s v="Omega Red"/>
    <s v="Omega Red"/>
    <m/>
    <s v="Twin Tentacles"/>
    <m/>
    <m/>
    <m/>
    <s v="Omega Red"/>
    <s v="Twin Tentacles"/>
    <m/>
    <s v="C"/>
    <n v="12"/>
    <n v="5"/>
    <n v="60"/>
    <m/>
    <m/>
    <m/>
    <m/>
    <m/>
    <m/>
    <m/>
    <m/>
    <n v="1436"/>
    <n v="1436"/>
  </r>
  <r>
    <n v="1437"/>
    <m/>
    <s v="Onslaught - 4-Grid Character Card - MN - R"/>
    <s v="Onslaught MN HERO - R"/>
    <s v="MN"/>
    <x v="0"/>
    <x v="0"/>
    <m/>
    <m/>
    <s v="Onslaught"/>
    <s v="Onslaught"/>
    <m/>
    <s v="4-Grid Character Card"/>
    <m/>
    <m/>
    <m/>
    <s v="Onslaught"/>
    <s v="4-Grid Character Card"/>
    <m/>
    <s v="R"/>
    <n v="4"/>
    <n v="15"/>
    <n v="60"/>
    <n v="8"/>
    <n v="2"/>
    <n v="6"/>
    <n v="7"/>
    <n v="23"/>
    <n v="23"/>
    <n v="5.75"/>
    <m/>
    <n v="1437"/>
    <n v="1437"/>
  </r>
  <r>
    <n v="1438"/>
    <m/>
    <s v="Onslaught - 4-Grid Character Card (Promo) - OS - R"/>
    <s v="Onslaught OS HERO - R"/>
    <s v="OS"/>
    <x v="0"/>
    <x v="0"/>
    <m/>
    <m/>
    <s v="Onslaught"/>
    <s v="Onslaught"/>
    <m/>
    <s v="4-Grid Character Card (Promo)"/>
    <m/>
    <m/>
    <m/>
    <s v="Onslaught"/>
    <s v="4-Grid Character Card (Promo)"/>
    <m/>
    <s v="R"/>
    <n v="18"/>
    <n v="15"/>
    <n v="270"/>
    <n v="8"/>
    <n v="2"/>
    <n v="6"/>
    <n v="7"/>
    <n v="23"/>
    <n v="23"/>
    <n v="5.75"/>
    <m/>
    <n v="1438"/>
    <n v="1438"/>
  </r>
  <r>
    <n v="1439"/>
    <m/>
    <s v="Onslaught - Baptism of Fire - OS - OPD - VR"/>
    <s v="Onslaught - Baptism of Fire - OS - OPD - VR"/>
    <s v="OS"/>
    <x v="1"/>
    <x v="0"/>
    <m/>
    <m/>
    <s v="Onslaught"/>
    <s v="Onslaught"/>
    <m/>
    <s v="Baptism of Fire"/>
    <m/>
    <s v="OPD"/>
    <m/>
    <s v="Onslaught"/>
    <s v="Baptism of Fire (OPD)"/>
    <m/>
    <s v="VR"/>
    <n v="18"/>
    <n v="20"/>
    <n v="360"/>
    <m/>
    <m/>
    <m/>
    <m/>
    <m/>
    <m/>
    <m/>
    <m/>
    <n v="1439"/>
    <n v="1439"/>
  </r>
  <r>
    <n v="1440"/>
    <m/>
    <s v="Onslaught - Cannon Fodder - IQ - OPD - VR"/>
    <s v="Onslaught - Cannon Fodder - IQ - OPD - VR"/>
    <s v="IQ"/>
    <x v="1"/>
    <x v="0"/>
    <m/>
    <m/>
    <s v="Onslaught"/>
    <s v="Onslaught"/>
    <m/>
    <s v="Cannon Fodder"/>
    <m/>
    <s v="OPD"/>
    <m/>
    <s v="Onslaught"/>
    <s v="Cannon Fodder (OPD)"/>
    <m/>
    <s v="VR"/>
    <n v="12"/>
    <n v="20"/>
    <n v="240"/>
    <m/>
    <m/>
    <m/>
    <m/>
    <m/>
    <m/>
    <m/>
    <m/>
    <n v="1440"/>
    <n v="1440"/>
  </r>
  <r>
    <n v="1441"/>
    <m/>
    <s v="Onslaught - Dark Enigma - OS -  - VR"/>
    <s v="Onslaught - Dark Enigma - OS - OPD - VR"/>
    <s v="OS"/>
    <x v="1"/>
    <x v="0"/>
    <m/>
    <m/>
    <s v="Onslaught"/>
    <s v="Onslaught"/>
    <m/>
    <s v="Dark Enigma"/>
    <m/>
    <s v="OPD"/>
    <m/>
    <s v="Onslaught"/>
    <s v="Dark Enigma (OPD)"/>
    <m/>
    <s v="VR"/>
    <n v="18"/>
    <n v="20"/>
    <n v="360"/>
    <m/>
    <m/>
    <m/>
    <m/>
    <m/>
    <m/>
    <m/>
    <m/>
    <n v="1441"/>
    <n v="1441"/>
  </r>
  <r>
    <n v="1442"/>
    <m/>
    <s v="Onslaught - Dark Thoughts - CL - C"/>
    <s v="Onslaught - Dark Thoughts - CL - C"/>
    <s v="CL"/>
    <x v="1"/>
    <x v="0"/>
    <m/>
    <m/>
    <s v="Onslaught"/>
    <s v="Onslaught"/>
    <m/>
    <s v="Dark Thoughts"/>
    <m/>
    <m/>
    <m/>
    <s v="Onslaught"/>
    <s v="Dark Thoughts"/>
    <m/>
    <s v="C"/>
    <n v="13"/>
    <n v="5"/>
    <n v="65"/>
    <m/>
    <m/>
    <m/>
    <m/>
    <m/>
    <m/>
    <m/>
    <m/>
    <n v="1442"/>
    <n v="1442"/>
  </r>
  <r>
    <n v="1443"/>
    <m/>
    <s v="Onslaught - Merciless Conqueror - OS - VR"/>
    <s v="Onslaught - Merciless Conqueror - OS - VR"/>
    <s v="OS"/>
    <x v="1"/>
    <x v="0"/>
    <m/>
    <m/>
    <s v="Onslaught"/>
    <s v="Onslaught"/>
    <m/>
    <s v="Merciless Conqueror"/>
    <m/>
    <m/>
    <m/>
    <s v="Onslaught"/>
    <s v="Merciless Conqueror"/>
    <m/>
    <s v="VR"/>
    <n v="18"/>
    <n v="20"/>
    <n v="360"/>
    <m/>
    <m/>
    <m/>
    <m/>
    <m/>
    <m/>
    <m/>
    <m/>
    <n v="1443"/>
    <n v="1443"/>
  </r>
  <r>
    <n v="1444"/>
    <m/>
    <s v="Onslaught - Mutant Gestalt - OS - VR"/>
    <s v="Onslaught - Mutant Gestalt - OS - VR"/>
    <s v="OS"/>
    <x v="1"/>
    <x v="0"/>
    <m/>
    <m/>
    <s v="Onslaught"/>
    <s v="Onslaught"/>
    <m/>
    <s v="Mutant Gestalt"/>
    <m/>
    <m/>
    <m/>
    <s v="Onslaught"/>
    <s v="Mutant Gestalt"/>
    <m/>
    <s v="VR"/>
    <n v="18"/>
    <n v="20"/>
    <n v="360"/>
    <m/>
    <m/>
    <m/>
    <m/>
    <m/>
    <m/>
    <m/>
    <m/>
    <n v="1444"/>
    <n v="1444"/>
  </r>
  <r>
    <n v="1445"/>
    <m/>
    <s v="Onslaught - Psychic ADCorption - OS - VR"/>
    <s v="Onslaught - Psychic ADCorption - OS - VR"/>
    <s v="OS"/>
    <x v="1"/>
    <x v="0"/>
    <m/>
    <m/>
    <s v="Onslaught"/>
    <s v="Onslaught"/>
    <m/>
    <s v="Psychic ADCorption"/>
    <m/>
    <m/>
    <m/>
    <s v="Onslaught"/>
    <s v="Psychic ADCorption"/>
    <m/>
    <s v="VR"/>
    <n v="18"/>
    <n v="20"/>
    <n v="360"/>
    <m/>
    <m/>
    <m/>
    <m/>
    <m/>
    <m/>
    <m/>
    <m/>
    <n v="1445"/>
    <n v="1445"/>
  </r>
  <r>
    <n v="1446"/>
    <m/>
    <s v="Onslaught - Raw Power - OS - VR"/>
    <s v="Onslaught - Raw Power - OS - VR"/>
    <s v="OS"/>
    <x v="1"/>
    <x v="0"/>
    <m/>
    <m/>
    <s v="Onslaught"/>
    <s v="Onslaught"/>
    <m/>
    <s v="Raw Power"/>
    <m/>
    <m/>
    <m/>
    <s v="Onslaught"/>
    <s v="Raw Power"/>
    <m/>
    <s v="VR"/>
    <n v="18"/>
    <n v="20"/>
    <n v="360"/>
    <m/>
    <m/>
    <m/>
    <m/>
    <m/>
    <m/>
    <m/>
    <m/>
    <n v="1446"/>
    <n v="1446"/>
  </r>
  <r>
    <n v="1447"/>
    <m/>
    <s v="Orion - 4-Grid Character Card - JLA - R"/>
    <s v="Orion JLA HERO - R"/>
    <s v="JLA"/>
    <x v="0"/>
    <x v="0"/>
    <m/>
    <m/>
    <s v="Orion"/>
    <s v="Orion"/>
    <m/>
    <s v="4-Grid Character Card"/>
    <m/>
    <m/>
    <m/>
    <s v="Orion"/>
    <s v="4-Grid Character Card"/>
    <s v="H"/>
    <s v="R"/>
    <n v="6"/>
    <n v="15"/>
    <n v="90"/>
    <n v="4"/>
    <n v="7"/>
    <n v="7"/>
    <n v="2"/>
    <n v="20"/>
    <n v="20"/>
    <n v="5"/>
    <m/>
    <n v="1447"/>
    <n v="1447"/>
  </r>
  <r>
    <n v="1448"/>
    <m/>
    <s v="Orion - Astro-Glider - JLA - U"/>
    <s v="Orion - Astro-Glider - JLA - U"/>
    <s v="JLA"/>
    <x v="1"/>
    <x v="0"/>
    <m/>
    <m/>
    <s v="Orion"/>
    <s v="Orion"/>
    <m/>
    <s v="Astro-Glider"/>
    <m/>
    <m/>
    <m/>
    <s v="Orion"/>
    <s v="Astro-Glider"/>
    <m/>
    <s v="U"/>
    <n v="6"/>
    <n v="10"/>
    <n v="60"/>
    <m/>
    <m/>
    <m/>
    <m/>
    <m/>
    <m/>
    <m/>
    <m/>
    <n v="1448"/>
    <n v="1448"/>
  </r>
  <r>
    <n v="1449"/>
    <m/>
    <s v="Orion - Boom Tube  - JLA - U"/>
    <s v="Orion - Boom Tube  - JLA - U"/>
    <s v="JLA"/>
    <x v="1"/>
    <x v="0"/>
    <m/>
    <m/>
    <s v="Orion"/>
    <s v="Orion"/>
    <m/>
    <s v="Boom Tube "/>
    <m/>
    <m/>
    <m/>
    <s v="Orion"/>
    <s v="Boom Tube "/>
    <m/>
    <s v="U"/>
    <n v="6"/>
    <n v="10"/>
    <n v="60"/>
    <m/>
    <m/>
    <m/>
    <m/>
    <m/>
    <m/>
    <m/>
    <m/>
    <n v="1449"/>
    <n v="1449"/>
  </r>
  <r>
    <n v="1450"/>
    <m/>
    <s v="Orion - Consult the Source - JLA - OPD - VR"/>
    <s v="Orion - Consult the Source - JLA - OPD - VR"/>
    <s v="JLA"/>
    <x v="1"/>
    <x v="0"/>
    <m/>
    <m/>
    <s v="Orion"/>
    <s v="Orion"/>
    <m/>
    <s v="Consult the Source"/>
    <m/>
    <s v="OPD"/>
    <m/>
    <s v="Orion"/>
    <s v="Consult the Source (OPD)"/>
    <m/>
    <s v="VR"/>
    <n v="6"/>
    <n v="20"/>
    <n v="120"/>
    <m/>
    <m/>
    <m/>
    <m/>
    <m/>
    <m/>
    <m/>
    <m/>
    <n v="1450"/>
    <n v="1450"/>
  </r>
  <r>
    <n v="1451"/>
    <m/>
    <s v="Orion - Mother Box - JLA -  - VR"/>
    <s v="Orion - Mother Box - JLA - OPD - VR"/>
    <s v="JLA"/>
    <x v="1"/>
    <x v="0"/>
    <m/>
    <m/>
    <s v="Orion"/>
    <s v="Orion"/>
    <m/>
    <s v="Mother Box"/>
    <m/>
    <s v="OPD"/>
    <m/>
    <s v="Orion"/>
    <s v="Mother Box (OPD)"/>
    <m/>
    <s v="VR"/>
    <n v="6"/>
    <n v="20"/>
    <n v="120"/>
    <m/>
    <m/>
    <m/>
    <m/>
    <m/>
    <m/>
    <m/>
    <m/>
    <n v="1451"/>
    <n v="1451"/>
  </r>
  <r>
    <n v="1452"/>
    <m/>
    <s v="Orion - Source of the Beast - JLA - C"/>
    <s v="Orion - Source of the Beast - JLA - C"/>
    <s v="JLA"/>
    <x v="1"/>
    <x v="0"/>
    <m/>
    <m/>
    <s v="Orion"/>
    <s v="Orion"/>
    <m/>
    <s v="Source of the Beast"/>
    <m/>
    <m/>
    <m/>
    <s v="Orion"/>
    <s v="Source of the Beast"/>
    <m/>
    <s v="C"/>
    <n v="6"/>
    <n v="5"/>
    <n v="30"/>
    <m/>
    <m/>
    <m/>
    <m/>
    <m/>
    <m/>
    <m/>
    <m/>
    <n v="1452"/>
    <n v="1452"/>
  </r>
  <r>
    <n v="1453"/>
    <m/>
    <s v="Overtkill - 4-Grid Character Card - IM - U"/>
    <s v="Overtkill IM HERO - U"/>
    <s v="IM"/>
    <x v="0"/>
    <x v="0"/>
    <m/>
    <m/>
    <s v="Overtkill"/>
    <s v="Overtkill"/>
    <m/>
    <s v="4-Grid Character Card"/>
    <m/>
    <m/>
    <m/>
    <s v="Overtkill"/>
    <s v="4-Grid Character Card"/>
    <m/>
    <s v="U"/>
    <n v="16"/>
    <n v="10"/>
    <n v="160"/>
    <n v="5"/>
    <n v="5"/>
    <n v="7"/>
    <n v="1"/>
    <n v="18"/>
    <n v="18"/>
    <n v="4.5"/>
    <s v="Follow teammate's TW w/ 1I Pc"/>
    <n v="1453"/>
    <n v="1453"/>
  </r>
  <r>
    <n v="1454"/>
    <m/>
    <s v="Overtkill - Armor - IM - U"/>
    <s v="Overtkill - Armor - IM - U"/>
    <s v="IM"/>
    <x v="1"/>
    <x v="0"/>
    <m/>
    <m/>
    <s v="Overtkill"/>
    <s v="Overtkill"/>
    <m/>
    <s v="Armor"/>
    <m/>
    <m/>
    <m/>
    <s v="Overtkill"/>
    <s v="Armor"/>
    <m/>
    <s v="U"/>
    <n v="16"/>
    <n v="10"/>
    <n v="160"/>
    <m/>
    <m/>
    <m/>
    <m/>
    <m/>
    <m/>
    <m/>
    <m/>
    <n v="1454"/>
    <n v="1454"/>
  </r>
  <r>
    <n v="1455"/>
    <m/>
    <s v="Overtkill - Contract Hit - IM -  - R"/>
    <s v="Overtkill - Contract Hit - IM - OPD - R"/>
    <s v="IM"/>
    <x v="1"/>
    <x v="0"/>
    <m/>
    <m/>
    <s v="Overtkill"/>
    <s v="Overtkill"/>
    <m/>
    <s v="Contract Hit"/>
    <m/>
    <s v="OPD"/>
    <m/>
    <s v="Overtkill"/>
    <s v="Contract Hit (OPD)"/>
    <m/>
    <s v="R"/>
    <n v="16"/>
    <n v="15"/>
    <n v="240"/>
    <m/>
    <m/>
    <m/>
    <m/>
    <m/>
    <m/>
    <m/>
    <m/>
    <n v="1455"/>
    <n v="1455"/>
  </r>
  <r>
    <n v="1456"/>
    <m/>
    <s v="Overtkill - Cyborg - IM - U"/>
    <s v="Overtkill - Cyborg - IM - U"/>
    <s v="IM"/>
    <x v="1"/>
    <x v="0"/>
    <m/>
    <m/>
    <s v="Overtkill"/>
    <s v="Overtkill"/>
    <m/>
    <s v="Cyborg"/>
    <m/>
    <m/>
    <m/>
    <s v="Overtkill"/>
    <s v="Cyborg"/>
    <m/>
    <s v="U"/>
    <n v="16"/>
    <n v="10"/>
    <n v="160"/>
    <m/>
    <m/>
    <m/>
    <m/>
    <m/>
    <m/>
    <m/>
    <m/>
    <n v="1456"/>
    <n v="1456"/>
  </r>
  <r>
    <n v="1457"/>
    <m/>
    <s v="Overtkill - High Caliber - IM - U"/>
    <s v="Overtkill - High Caliber - IM - U"/>
    <s v="IM"/>
    <x v="1"/>
    <x v="0"/>
    <m/>
    <m/>
    <s v="Overtkill"/>
    <s v="Overtkill"/>
    <m/>
    <s v="High Caliber"/>
    <m/>
    <m/>
    <m/>
    <s v="Overtkill"/>
    <s v="High Caliber"/>
    <m/>
    <s v="U"/>
    <n v="16"/>
    <n v="10"/>
    <n v="160"/>
    <m/>
    <m/>
    <m/>
    <m/>
    <m/>
    <m/>
    <m/>
    <m/>
    <n v="1457"/>
    <n v="1457"/>
  </r>
  <r>
    <n v="1458"/>
    <m/>
    <s v="Overtkill - Mob Connections - IM - C"/>
    <s v="Overtkill - Mob Connections - IM - C"/>
    <s v="IM"/>
    <x v="1"/>
    <x v="0"/>
    <m/>
    <m/>
    <s v="Overtkill"/>
    <s v="Overtkill"/>
    <m/>
    <s v="Mob Connections"/>
    <m/>
    <m/>
    <m/>
    <s v="Overtkill"/>
    <s v="Mob Connections"/>
    <m/>
    <s v="C"/>
    <n v="16"/>
    <n v="5"/>
    <n v="80"/>
    <m/>
    <m/>
    <m/>
    <m/>
    <m/>
    <m/>
    <m/>
    <m/>
    <n v="1458"/>
    <n v="1458"/>
  </r>
  <r>
    <n v="1459"/>
    <m/>
    <s v="Overtkill - One Man Army - IM - R"/>
    <s v="Overtkill - One Man Army - IM - R"/>
    <s v="IM"/>
    <x v="1"/>
    <x v="0"/>
    <m/>
    <m/>
    <s v="Overtkill"/>
    <s v="Overtkill"/>
    <m/>
    <s v="One Man Army"/>
    <m/>
    <m/>
    <m/>
    <s v="Overtkill"/>
    <s v="One Man Army"/>
    <m/>
    <s v="R"/>
    <n v="16"/>
    <n v="15"/>
    <n v="240"/>
    <m/>
    <m/>
    <m/>
    <m/>
    <m/>
    <m/>
    <m/>
    <m/>
    <n v="1459"/>
    <n v="1459"/>
  </r>
  <r>
    <n v="1460"/>
    <m/>
    <s v="Parallax - 4-Grid Character Card - JLA - R"/>
    <s v="Parallax JLA HERO - R"/>
    <s v="JLA"/>
    <x v="0"/>
    <x v="0"/>
    <m/>
    <m/>
    <s v="Parallax"/>
    <s v="Parallax"/>
    <m/>
    <s v="4-Grid Character Card"/>
    <m/>
    <m/>
    <m/>
    <s v="Parallax"/>
    <s v="4-Grid Character Card"/>
    <s v="V"/>
    <s v="R"/>
    <n v="6"/>
    <n v="15"/>
    <n v="90"/>
    <n v="7"/>
    <n v="6"/>
    <n v="3"/>
    <n v="5"/>
    <n v="21"/>
    <n v="21"/>
    <n v="5.25"/>
    <s v="(H) -1 to attack P. 1st battle"/>
    <n v="1460"/>
    <n v="1460"/>
  </r>
  <r>
    <n v="1461"/>
    <m/>
    <s v="Parallax - Beware My Power - JLA -  - VR"/>
    <s v="Parallax - Beware My Power - JLA - OPD - VR"/>
    <s v="JLA"/>
    <x v="1"/>
    <x v="0"/>
    <m/>
    <m/>
    <s v="Parallax"/>
    <s v="Parallax"/>
    <m/>
    <s v="Beware My Power"/>
    <m/>
    <s v="OPD"/>
    <m/>
    <s v="Parallax"/>
    <s v="Beware My Power (OPD)"/>
    <m/>
    <s v="VR"/>
    <n v="6"/>
    <n v="20"/>
    <n v="120"/>
    <m/>
    <m/>
    <m/>
    <m/>
    <m/>
    <m/>
    <m/>
    <m/>
    <n v="1461"/>
    <n v="1461"/>
  </r>
  <r>
    <n v="1462"/>
    <m/>
    <s v="Parallax - Heroic Redemption - JLA - U"/>
    <s v="Parallax - Heroic Redemption - JLA - U"/>
    <s v="JLA"/>
    <x v="1"/>
    <x v="0"/>
    <m/>
    <m/>
    <s v="Parallax"/>
    <s v="Parallax"/>
    <m/>
    <s v="Heroic Redemption"/>
    <m/>
    <m/>
    <m/>
    <s v="Parallax"/>
    <s v="Heroic Redemption"/>
    <m/>
    <s v="U"/>
    <n v="6"/>
    <n v="10"/>
    <n v="60"/>
    <m/>
    <m/>
    <m/>
    <m/>
    <m/>
    <m/>
    <m/>
    <m/>
    <n v="1462"/>
    <n v="1462"/>
  </r>
  <r>
    <n v="1463"/>
    <m/>
    <s v="Parallax - In Blackest Night - JLA - U"/>
    <s v="Parallax - In Blackest Night - JLA - U"/>
    <s v="JLA"/>
    <x v="1"/>
    <x v="0"/>
    <m/>
    <m/>
    <s v="Parallax"/>
    <s v="Parallax"/>
    <m/>
    <s v="In Blackest Night"/>
    <m/>
    <m/>
    <m/>
    <s v="Parallax"/>
    <s v="In Blackest Night"/>
    <m/>
    <s v="U"/>
    <n v="6"/>
    <n v="10"/>
    <n v="60"/>
    <m/>
    <m/>
    <m/>
    <m/>
    <m/>
    <m/>
    <m/>
    <m/>
    <n v="1463"/>
    <n v="1463"/>
  </r>
  <r>
    <n v="1464"/>
    <m/>
    <s v="Parallax - In Brightest Day - JLA - C"/>
    <s v="Parallax - In Brightest Day - JLA - C"/>
    <s v="JLA"/>
    <x v="1"/>
    <x v="0"/>
    <m/>
    <m/>
    <s v="Parallax"/>
    <s v="Parallax"/>
    <m/>
    <s v="In Brightest Day"/>
    <m/>
    <m/>
    <m/>
    <s v="Parallax"/>
    <s v="In Brightest Day"/>
    <m/>
    <s v="C"/>
    <n v="6"/>
    <n v="5"/>
    <n v="30"/>
    <m/>
    <m/>
    <m/>
    <m/>
    <m/>
    <m/>
    <m/>
    <m/>
    <n v="1464"/>
    <n v="1464"/>
  </r>
  <r>
    <n v="1465"/>
    <m/>
    <s v="Parallax - Zero Hour - JLA -  - VR"/>
    <s v="Parallax - Zero Hour - JLA - OPD - VR"/>
    <s v="JLA"/>
    <x v="1"/>
    <x v="0"/>
    <m/>
    <m/>
    <s v="Parallax"/>
    <s v="Parallax"/>
    <m/>
    <s v="Zero Hour"/>
    <m/>
    <s v="OPD"/>
    <m/>
    <s v="Parallax"/>
    <s v="Zero Hour (OPD)"/>
    <m/>
    <s v="VR"/>
    <n v="6"/>
    <n v="20"/>
    <n v="120"/>
    <m/>
    <m/>
    <m/>
    <m/>
    <m/>
    <m/>
    <m/>
    <m/>
    <n v="1465"/>
    <n v="1465"/>
  </r>
  <r>
    <n v="1466"/>
    <m/>
    <s v="Parasite - 4-Grid Character Card - DC - U"/>
    <s v="Parasite DC HERO - U"/>
    <s v="DC"/>
    <x v="0"/>
    <x v="0"/>
    <m/>
    <m/>
    <s v="Parasite"/>
    <s v="Parasite"/>
    <m/>
    <s v="4-Grid Character Card"/>
    <m/>
    <m/>
    <m/>
    <s v="Parasite"/>
    <s v="4-Grid Character Card"/>
    <s v="V"/>
    <s v="U"/>
    <n v="3"/>
    <n v="10"/>
    <n v="30"/>
    <n v="7"/>
    <n v="2"/>
    <n v="6"/>
    <n v="2"/>
    <n v="17"/>
    <n v="17"/>
    <n v="4.25"/>
    <m/>
    <n v="1466"/>
    <n v="1466"/>
  </r>
  <r>
    <n v="1467"/>
    <m/>
    <s v="Parasite - Cellular Reconstruction - DC - OPD - VR"/>
    <s v="Parasite - Cellular Reconstruction - DC - OPD - VR"/>
    <s v="DC"/>
    <x v="1"/>
    <x v="0"/>
    <m/>
    <m/>
    <s v="Parasite"/>
    <s v="Parasite"/>
    <m/>
    <s v="Cellular Reconstruction"/>
    <m/>
    <s v="OPD"/>
    <m/>
    <s v="Parasite"/>
    <s v="Cellular Reconstruction (OPD)"/>
    <m/>
    <s v="VR"/>
    <n v="3"/>
    <n v="20"/>
    <n v="60"/>
    <m/>
    <m/>
    <m/>
    <m/>
    <m/>
    <m/>
    <m/>
    <m/>
    <n v="1467"/>
    <n v="1467"/>
  </r>
  <r>
    <n v="1468"/>
    <m/>
    <s v="Parasite - Doc Parasite - JLA -  - R"/>
    <s v="Parasite - Doc Parasite - JLA - OPD - R"/>
    <s v="JLA"/>
    <x v="1"/>
    <x v="0"/>
    <m/>
    <m/>
    <s v="Parasite"/>
    <s v="Parasite"/>
    <m/>
    <s v="Doc Parasite"/>
    <m/>
    <s v="OPD"/>
    <m/>
    <s v="Parasite"/>
    <s v="Doc Parasite (OPD)"/>
    <m/>
    <s v="R"/>
    <n v="6"/>
    <n v="15"/>
    <n v="90"/>
    <m/>
    <m/>
    <m/>
    <m/>
    <m/>
    <m/>
    <m/>
    <m/>
    <n v="1468"/>
    <n v="1468"/>
  </r>
  <r>
    <n v="1469"/>
    <m/>
    <s v="Parasite - Kinetic ADCorption - DC - U"/>
    <s v="Parasite - Kinetic ADCorption - DC - U"/>
    <s v="DC"/>
    <x v="1"/>
    <x v="0"/>
    <m/>
    <m/>
    <s v="Parasite"/>
    <s v="Parasite"/>
    <m/>
    <s v="Kinetic ADCorption"/>
    <m/>
    <m/>
    <m/>
    <s v="Parasite"/>
    <s v="Kinetic ADCorption"/>
    <m/>
    <s v="U"/>
    <n v="3"/>
    <n v="10"/>
    <n v="30"/>
    <m/>
    <m/>
    <m/>
    <m/>
    <m/>
    <m/>
    <m/>
    <m/>
    <n v="1469"/>
    <n v="1469"/>
  </r>
  <r>
    <n v="1470"/>
    <m/>
    <s v="Parasite - Power Theft - DC - R"/>
    <s v="Parasite - Power Theft - DC - R"/>
    <s v="DC"/>
    <x v="1"/>
    <x v="0"/>
    <m/>
    <m/>
    <s v="Parasite"/>
    <s v="Parasite"/>
    <m/>
    <s v="Power Theft"/>
    <m/>
    <m/>
    <m/>
    <s v="Parasite"/>
    <s v="Power Theft"/>
    <m/>
    <s v="R"/>
    <n v="3"/>
    <n v="15"/>
    <n v="45"/>
    <m/>
    <m/>
    <m/>
    <m/>
    <m/>
    <m/>
    <m/>
    <m/>
    <n v="1470"/>
    <n v="1470"/>
  </r>
  <r>
    <n v="1471"/>
    <m/>
    <s v="Parasite - Sucking the City Dry - DC - U"/>
    <s v="Parasite - Sucking the City Dry - DC - U"/>
    <s v="DC"/>
    <x v="1"/>
    <x v="0"/>
    <m/>
    <m/>
    <s v="Parasite"/>
    <s v="Parasite"/>
    <m/>
    <s v="Sucking the City Dry"/>
    <m/>
    <m/>
    <m/>
    <s v="Parasite"/>
    <s v="Sucking the City Dry"/>
    <m/>
    <s v="U"/>
    <n v="3"/>
    <n v="10"/>
    <n v="30"/>
    <m/>
    <m/>
    <m/>
    <m/>
    <m/>
    <m/>
    <m/>
    <m/>
    <n v="1471"/>
    <n v="1471"/>
  </r>
  <r>
    <n v="1472"/>
    <m/>
    <s v="Parasite - Vitality Drain - DC - R"/>
    <s v="Parasite - Vitality Drain - DC - R"/>
    <s v="DC"/>
    <x v="1"/>
    <x v="0"/>
    <m/>
    <m/>
    <s v="Parasite"/>
    <s v="Parasite"/>
    <m/>
    <s v="Vitality Drain"/>
    <m/>
    <m/>
    <m/>
    <s v="Parasite"/>
    <s v="Vitality Drain"/>
    <m/>
    <s v="R"/>
    <n v="3"/>
    <n v="15"/>
    <n v="45"/>
    <m/>
    <m/>
    <m/>
    <m/>
    <m/>
    <m/>
    <m/>
    <m/>
    <n v="1472"/>
    <n v="1472"/>
  </r>
  <r>
    <n v="1473"/>
    <m/>
    <s v="Penguin - 4-Grid Character Card - DC - R"/>
    <s v="Penguin DC HERO - R"/>
    <s v="DC"/>
    <x v="0"/>
    <x v="0"/>
    <m/>
    <m/>
    <s v="Penguin"/>
    <s v="Penguin"/>
    <m/>
    <s v="4-Grid Character Card"/>
    <m/>
    <m/>
    <m/>
    <s v="Penguin"/>
    <s v="4-Grid Character Card"/>
    <s v="V"/>
    <s v="R"/>
    <n v="3"/>
    <n v="15"/>
    <n v="45"/>
    <n v="6"/>
    <n v="6"/>
    <n v="1"/>
    <n v="6"/>
    <n v="19"/>
    <n v="19"/>
    <n v="4.75"/>
    <m/>
    <n v="1473"/>
    <n v="1473"/>
  </r>
  <r>
    <n v="1474"/>
    <m/>
    <s v="Penguin - Birds of Prey - DC - U"/>
    <s v="Penguin - Birds of Prey - DC - U"/>
    <s v="DC"/>
    <x v="1"/>
    <x v="0"/>
    <m/>
    <m/>
    <s v="Penguin"/>
    <s v="Penguin"/>
    <m/>
    <s v="Birds of Prey"/>
    <m/>
    <m/>
    <m/>
    <s v="Penguin"/>
    <s v="Birds of Prey"/>
    <m/>
    <s v="U"/>
    <n v="3"/>
    <n v="10"/>
    <n v="30"/>
    <m/>
    <m/>
    <m/>
    <m/>
    <m/>
    <m/>
    <m/>
    <m/>
    <n v="1474"/>
    <n v="1474"/>
  </r>
  <r>
    <n v="1475"/>
    <m/>
    <s v="Penguin - Feathery Distraction - DC -  - VR"/>
    <s v="Penguin - Feathery Distraction - DC - OPD - VR"/>
    <s v="DC"/>
    <x v="1"/>
    <x v="0"/>
    <m/>
    <m/>
    <s v="Penguin"/>
    <s v="Penguin"/>
    <m/>
    <s v="Feathery Distraction"/>
    <m/>
    <s v="OPD"/>
    <m/>
    <s v="Penguin"/>
    <s v="Feathery Distraction (OPD)"/>
    <m/>
    <s v="VR"/>
    <n v="3"/>
    <n v="20"/>
    <n v="60"/>
    <m/>
    <m/>
    <m/>
    <m/>
    <m/>
    <m/>
    <m/>
    <m/>
    <n v="1475"/>
    <n v="1475"/>
  </r>
  <r>
    <n v="1476"/>
    <m/>
    <s v="Penguin - Flame-thrower Umbrella - DC - U"/>
    <s v="Penguin - Flame-thrower Umbrella - DC - U"/>
    <s v="DC"/>
    <x v="1"/>
    <x v="0"/>
    <m/>
    <m/>
    <s v="Penguin"/>
    <s v="Penguin"/>
    <m/>
    <s v="Flame-thrower Umbrella"/>
    <m/>
    <m/>
    <m/>
    <s v="Penguin"/>
    <s v="Flame-thrower Umbrella"/>
    <m/>
    <s v="U"/>
    <n v="3"/>
    <n v="10"/>
    <n v="30"/>
    <m/>
    <m/>
    <m/>
    <m/>
    <m/>
    <m/>
    <m/>
    <m/>
    <n v="1476"/>
    <n v="1476"/>
  </r>
  <r>
    <n v="1477"/>
    <m/>
    <s v="Penguin - Gotham's Emperor Penguin - JLA -  - R"/>
    <s v="Penguin - Gotham's Emperor Penguin - JLA - OPD - R"/>
    <s v="JLA"/>
    <x v="1"/>
    <x v="0"/>
    <m/>
    <m/>
    <s v="Penguin"/>
    <s v="Penguin"/>
    <m/>
    <s v="Gotham's Emperor Penguin"/>
    <m/>
    <s v="OPD"/>
    <m/>
    <s v="Penguin"/>
    <s v="Gotham's Emperor Penguin (OPD)"/>
    <m/>
    <s v="R"/>
    <n v="6"/>
    <n v="15"/>
    <n v="90"/>
    <m/>
    <m/>
    <m/>
    <m/>
    <m/>
    <m/>
    <m/>
    <m/>
    <n v="1477"/>
    <n v="1477"/>
  </r>
  <r>
    <n v="1478"/>
    <m/>
    <s v="Penguin - Master Planner - DC - R"/>
    <s v="Penguin - Master Planner - DC - R"/>
    <s v="DC"/>
    <x v="1"/>
    <x v="0"/>
    <m/>
    <m/>
    <s v="Penguin"/>
    <s v="Penguin"/>
    <m/>
    <s v="Master Planner"/>
    <m/>
    <m/>
    <m/>
    <s v="Penguin"/>
    <s v="Master Planner"/>
    <m/>
    <s v="R"/>
    <n v="3"/>
    <n v="15"/>
    <n v="45"/>
    <m/>
    <m/>
    <m/>
    <m/>
    <m/>
    <m/>
    <m/>
    <m/>
    <n v="1478"/>
    <n v="1478"/>
  </r>
  <r>
    <n v="1479"/>
    <m/>
    <s v="Penguin - Smoke Umbrella - DC - R"/>
    <s v="Penguin - Smoke Umbrella - DC - R"/>
    <s v="DC"/>
    <x v="1"/>
    <x v="0"/>
    <m/>
    <m/>
    <s v="Penguin"/>
    <s v="Penguin"/>
    <m/>
    <s v="Smoke Umbrella"/>
    <m/>
    <m/>
    <m/>
    <s v="Penguin"/>
    <s v="Smoke Umbrella"/>
    <m/>
    <s v="R"/>
    <n v="3"/>
    <n v="15"/>
    <n v="45"/>
    <m/>
    <m/>
    <m/>
    <m/>
    <m/>
    <m/>
    <m/>
    <m/>
    <n v="1479"/>
    <n v="1479"/>
  </r>
  <r>
    <n v="1480"/>
    <m/>
    <s v="Phoenix - 4-Grid Character Card - XM - U"/>
    <s v="Phoenix XM HERO - U"/>
    <s v="XM"/>
    <x v="0"/>
    <x v="0"/>
    <m/>
    <m/>
    <s v="Phoenix"/>
    <s v="Phoenix"/>
    <m/>
    <s v="4-Grid Character Card"/>
    <m/>
    <m/>
    <m/>
    <s v="Phoenix"/>
    <s v="4-Grid Character Card"/>
    <m/>
    <s v="U"/>
    <n v="5"/>
    <n v="10"/>
    <n v="50"/>
    <n v="7"/>
    <n v="5"/>
    <n v="4"/>
    <n v="3"/>
    <n v="19"/>
    <n v="19"/>
    <n v="4.75"/>
    <s v="When KOd not discarded til eob"/>
    <n v="1480"/>
    <n v="1480"/>
  </r>
  <r>
    <n v="1481"/>
    <m/>
    <s v="Phoenix - Askani Founder - XM - OPD - R"/>
    <s v="Phoenix - Askani Founder - XM - OPD - R"/>
    <s v="XM"/>
    <x v="1"/>
    <x v="0"/>
    <m/>
    <m/>
    <s v="Phoenix"/>
    <s v="Phoenix"/>
    <m/>
    <s v="Askani Founder"/>
    <m/>
    <s v="OPD"/>
    <m/>
    <s v="Phoenix"/>
    <s v="Askani Founder (OPD)"/>
    <m/>
    <s v="R"/>
    <n v="5"/>
    <n v="15"/>
    <n v="75"/>
    <m/>
    <m/>
    <m/>
    <m/>
    <m/>
    <m/>
    <m/>
    <m/>
    <n v="1481"/>
    <n v="1481"/>
  </r>
  <r>
    <n v="1482"/>
    <m/>
    <s v="Phoenix - Child of the Future - XM - OPD - R"/>
    <s v="Phoenix - Child of the Future - XM - OPD - R"/>
    <s v="XM"/>
    <x v="1"/>
    <x v="0"/>
    <m/>
    <m/>
    <s v="Phoenix"/>
    <s v="Phoenix"/>
    <m/>
    <s v="Child of the Future"/>
    <m/>
    <s v="OPD"/>
    <m/>
    <s v="Phoenix"/>
    <s v="Child of the Future (OPD)"/>
    <m/>
    <s v="R"/>
    <n v="5"/>
    <n v="15"/>
    <n v="75"/>
    <m/>
    <m/>
    <m/>
    <m/>
    <m/>
    <m/>
    <m/>
    <m/>
    <n v="1482"/>
    <n v="1482"/>
  </r>
  <r>
    <n v="1483"/>
    <m/>
    <s v="Phoenix - Manifest Phoenix - XM -  - VR"/>
    <s v="Phoenix - Manifest Phoenix - XM - OPD - VR"/>
    <s v="XM"/>
    <x v="1"/>
    <x v="0"/>
    <m/>
    <m/>
    <s v="Phoenix"/>
    <s v="Phoenix"/>
    <m/>
    <s v="Manifest Phoenix"/>
    <m/>
    <s v="OPD"/>
    <m/>
    <s v="Phoenix"/>
    <s v="Manifest Phoenix (OPD)"/>
    <m/>
    <s v="VR"/>
    <n v="5"/>
    <n v="20"/>
    <n v="100"/>
    <m/>
    <m/>
    <m/>
    <m/>
    <m/>
    <m/>
    <m/>
    <m/>
    <n v="1483"/>
    <n v="1483"/>
  </r>
  <r>
    <n v="1484"/>
    <m/>
    <s v="Phoenix - Mutant Hound - XM - C"/>
    <s v="Phoenix - Mutant Hound - XM - C"/>
    <s v="XM"/>
    <x v="1"/>
    <x v="0"/>
    <m/>
    <m/>
    <s v="Phoenix"/>
    <s v="Phoenix"/>
    <m/>
    <s v="Mutant Hound"/>
    <m/>
    <m/>
    <m/>
    <s v="Phoenix"/>
    <s v="Mutant Hound"/>
    <m/>
    <s v="C"/>
    <n v="5"/>
    <n v="5"/>
    <n v="25"/>
    <m/>
    <m/>
    <m/>
    <m/>
    <m/>
    <m/>
    <m/>
    <m/>
    <n v="1484"/>
    <n v="1484"/>
  </r>
  <r>
    <n v="1485"/>
    <m/>
    <s v="Phoenix - Telepathic Power - XM - C"/>
    <s v="Phoenix - Telepathic Power - XM - C"/>
    <s v="XM"/>
    <x v="1"/>
    <x v="0"/>
    <m/>
    <m/>
    <s v="Phoenix"/>
    <s v="Phoenix"/>
    <m/>
    <s v="Telepathic Power"/>
    <m/>
    <m/>
    <m/>
    <s v="Phoenix"/>
    <s v="Telepathic Power"/>
    <m/>
    <s v="C"/>
    <n v="5"/>
    <n v="5"/>
    <n v="25"/>
    <m/>
    <m/>
    <m/>
    <m/>
    <m/>
    <m/>
    <m/>
    <m/>
    <n v="1485"/>
    <n v="1485"/>
  </r>
  <r>
    <n v="1486"/>
    <m/>
    <s v="Poison Ivy - 4-Grid Character Card - DC - R"/>
    <s v="Poison Ivy DC HERO - R"/>
    <s v="DC"/>
    <x v="0"/>
    <x v="0"/>
    <m/>
    <m/>
    <s v="Poison Ivy"/>
    <s v="Poison Ivy"/>
    <m/>
    <s v="4-Grid Character Card"/>
    <m/>
    <m/>
    <m/>
    <s v="Poison Ivy"/>
    <s v="4-Grid Character Card"/>
    <s v="V"/>
    <s v="R"/>
    <n v="3"/>
    <n v="15"/>
    <n v="45"/>
    <n v="4"/>
    <n v="5"/>
    <n v="2"/>
    <n v="6"/>
    <n v="17"/>
    <n v="17"/>
    <n v="4.25"/>
    <m/>
    <n v="1486"/>
    <n v="1486"/>
  </r>
  <r>
    <n v="1487"/>
    <m/>
    <s v="Poison Ivy - Blowing You a Kiss - JLA -  - R"/>
    <s v="Poison Ivy - Blowing You a Kiss - JLA - OPD - R"/>
    <s v="JLA"/>
    <x v="1"/>
    <x v="0"/>
    <m/>
    <m/>
    <s v="Poison Ivy"/>
    <s v="Poison Ivy"/>
    <m/>
    <s v="Blowing You a Kiss"/>
    <m/>
    <s v="OPD"/>
    <m/>
    <s v="Poison Ivy"/>
    <s v="Blowing You a Kiss (OPD)"/>
    <m/>
    <s v="R"/>
    <n v="6"/>
    <n v="15"/>
    <n v="90"/>
    <m/>
    <m/>
    <m/>
    <m/>
    <m/>
    <m/>
    <m/>
    <m/>
    <n v="1487"/>
    <n v="1487"/>
  </r>
  <r>
    <n v="1488"/>
    <m/>
    <s v="Poison Ivy - Master Manipulator - DC - R"/>
    <s v="Poison Ivy - Master Manipulator - DC - R"/>
    <s v="DC"/>
    <x v="1"/>
    <x v="0"/>
    <m/>
    <m/>
    <s v="Poison Ivy"/>
    <s v="Poison Ivy"/>
    <m/>
    <s v="Master Manipulator"/>
    <m/>
    <m/>
    <m/>
    <s v="Poison Ivy"/>
    <s v="Master Manipulator"/>
    <m/>
    <s v="R"/>
    <n v="3"/>
    <n v="15"/>
    <n v="45"/>
    <m/>
    <m/>
    <m/>
    <m/>
    <m/>
    <m/>
    <m/>
    <m/>
    <n v="1488"/>
    <n v="1488"/>
  </r>
  <r>
    <n v="1489"/>
    <m/>
    <s v="Poison Ivy - Poison Kiss - DC -  - VR"/>
    <s v="Poison Ivy - Poison Kiss - DC - OPD - VR"/>
    <s v="DC"/>
    <x v="1"/>
    <x v="0"/>
    <m/>
    <m/>
    <s v="Poison Ivy"/>
    <s v="Poison Ivy"/>
    <m/>
    <s v="Poison Kiss"/>
    <m/>
    <s v="OPD"/>
    <m/>
    <s v="Poison Ivy"/>
    <s v="Poison Kiss (OPD)"/>
    <m/>
    <s v="VR"/>
    <n v="3"/>
    <n v="20"/>
    <n v="60"/>
    <m/>
    <m/>
    <m/>
    <m/>
    <m/>
    <m/>
    <m/>
    <m/>
    <n v="1489"/>
    <n v="1489"/>
  </r>
  <r>
    <n v="1490"/>
    <m/>
    <s v="Poison Ivy - Seductress - DC - C"/>
    <s v="Poison Ivy - Seductress - DC - C"/>
    <s v="DC"/>
    <x v="1"/>
    <x v="0"/>
    <m/>
    <m/>
    <s v="Poison Ivy"/>
    <s v="Poison Ivy"/>
    <m/>
    <s v="Seductress"/>
    <m/>
    <m/>
    <m/>
    <s v="Poison Ivy"/>
    <s v="Seductress"/>
    <m/>
    <s v="C"/>
    <n v="3"/>
    <n v="5"/>
    <n v="15"/>
    <m/>
    <m/>
    <m/>
    <m/>
    <m/>
    <m/>
    <m/>
    <m/>
    <n v="1490"/>
    <n v="1490"/>
  </r>
  <r>
    <n v="1491"/>
    <m/>
    <s v="Poison Ivy - Strangle Vines - DC -  - VR"/>
    <s v="Poison Ivy - Strangle Vines - DC - OPD - VR"/>
    <s v="DC"/>
    <x v="1"/>
    <x v="0"/>
    <m/>
    <m/>
    <s v="Poison Ivy"/>
    <s v="Poison Ivy"/>
    <m/>
    <s v="Strangle Vines"/>
    <m/>
    <s v="OPD"/>
    <m/>
    <s v="Poison Ivy"/>
    <s v="Strangle Vines (OPD)"/>
    <m/>
    <s v="VR"/>
    <n v="3"/>
    <n v="20"/>
    <n v="60"/>
    <m/>
    <m/>
    <m/>
    <m/>
    <m/>
    <m/>
    <m/>
    <m/>
    <n v="1491"/>
    <n v="1491"/>
  </r>
  <r>
    <n v="1492"/>
    <m/>
    <s v="Poison Ivy - Venus Flytrap - DC - U"/>
    <s v="Poison Ivy - Venus Flytrap - DC - U"/>
    <s v="DC"/>
    <x v="1"/>
    <x v="0"/>
    <m/>
    <m/>
    <s v="Poison Ivy"/>
    <s v="Poison Ivy"/>
    <m/>
    <s v="Venus Flytrap"/>
    <m/>
    <m/>
    <m/>
    <s v="Poison Ivy"/>
    <s v="Venus Flytrap"/>
    <m/>
    <s v="U"/>
    <n v="3"/>
    <n v="10"/>
    <n v="30"/>
    <m/>
    <m/>
    <m/>
    <m/>
    <m/>
    <m/>
    <m/>
    <m/>
    <n v="1492"/>
    <n v="1492"/>
  </r>
  <r>
    <n v="1493"/>
    <m/>
    <s v="Polaris - 4-Grid Character Card - XM - U"/>
    <s v="Polaris XM HERO - U"/>
    <s v="XM"/>
    <x v="0"/>
    <x v="0"/>
    <m/>
    <m/>
    <s v="Polaris"/>
    <s v="Polaris"/>
    <m/>
    <s v="4-Grid Character Card"/>
    <m/>
    <m/>
    <m/>
    <s v="Polaris"/>
    <s v="4-Grid Character Card"/>
    <m/>
    <s v="U"/>
    <n v="5"/>
    <n v="10"/>
    <n v="50"/>
    <n v="7"/>
    <n v="3"/>
    <n v="3"/>
    <n v="4"/>
    <n v="17"/>
    <n v="17"/>
    <n v="4.25"/>
    <s v="Attack w/ EPc while in Reserve"/>
    <n v="1493"/>
    <n v="1493"/>
  </r>
  <r>
    <n v="1494"/>
    <m/>
    <s v="Polaris - Energy Warp - XM - C"/>
    <s v="Polaris - Energy Warp - XM - C"/>
    <s v="XM"/>
    <x v="1"/>
    <x v="0"/>
    <m/>
    <m/>
    <s v="Polaris"/>
    <s v="Polaris"/>
    <m/>
    <s v="Energy Warp"/>
    <m/>
    <m/>
    <m/>
    <s v="Polaris"/>
    <s v="Energy Warp"/>
    <m/>
    <s v="C"/>
    <n v="5"/>
    <n v="5"/>
    <n v="25"/>
    <m/>
    <m/>
    <m/>
    <m/>
    <m/>
    <m/>
    <m/>
    <m/>
    <n v="1494"/>
    <n v="1494"/>
  </r>
  <r>
    <n v="1495"/>
    <m/>
    <s v="Polaris - Ensnare - XM -  - U"/>
    <s v="Polaris - Ensnare - XM - OPD - U"/>
    <s v="XM"/>
    <x v="1"/>
    <x v="0"/>
    <m/>
    <m/>
    <s v="Polaris"/>
    <s v="Polaris"/>
    <m/>
    <s v="Ensnare"/>
    <m/>
    <s v="OPD"/>
    <m/>
    <s v="Polaris"/>
    <s v="Ensnare (OPD)"/>
    <m/>
    <s v="U"/>
    <n v="5"/>
    <n v="10"/>
    <n v="50"/>
    <m/>
    <m/>
    <m/>
    <m/>
    <m/>
    <m/>
    <m/>
    <m/>
    <n v="1495"/>
    <n v="1495"/>
  </r>
  <r>
    <n v="1496"/>
    <m/>
    <s v="Polaris - Magnetic Field - XM - C"/>
    <s v="Polaris - Magnetic Field - XM - C"/>
    <s v="XM"/>
    <x v="1"/>
    <x v="0"/>
    <m/>
    <m/>
    <s v="Polaris"/>
    <s v="Polaris"/>
    <m/>
    <s v="Magnetic Field"/>
    <m/>
    <m/>
    <m/>
    <s v="Polaris"/>
    <s v="Magnetic Field"/>
    <m/>
    <s v="C"/>
    <n v="5"/>
    <n v="5"/>
    <n v="25"/>
    <m/>
    <m/>
    <m/>
    <m/>
    <m/>
    <m/>
    <m/>
    <m/>
    <n v="1496"/>
    <n v="1496"/>
  </r>
  <r>
    <n v="1497"/>
    <m/>
    <s v="Polaris - Manipulate Magnetism - XM - C"/>
    <s v="Polaris - Manipulate Magnetism - XM - C"/>
    <s v="XM"/>
    <x v="1"/>
    <x v="0"/>
    <m/>
    <m/>
    <s v="Polaris"/>
    <s v="Polaris"/>
    <m/>
    <s v="Manipulate Magnetism"/>
    <m/>
    <m/>
    <m/>
    <s v="Polaris"/>
    <s v="Manipulate Magnetism"/>
    <m/>
    <s v="C"/>
    <n v="5"/>
    <n v="5"/>
    <n v="25"/>
    <m/>
    <m/>
    <m/>
    <m/>
    <m/>
    <m/>
    <m/>
    <m/>
    <n v="1497"/>
    <n v="1497"/>
  </r>
  <r>
    <n v="1498"/>
    <m/>
    <s v="Polaris - Reverse Polarity - XM - C"/>
    <s v="Polaris - Reverse Polarity - XM - C"/>
    <s v="XM"/>
    <x v="1"/>
    <x v="0"/>
    <m/>
    <m/>
    <s v="Polaris"/>
    <s v="Polaris"/>
    <m/>
    <s v="Reverse Polarity"/>
    <m/>
    <m/>
    <m/>
    <s v="Polaris"/>
    <s v="Reverse Polarity"/>
    <m/>
    <s v="C"/>
    <n v="5"/>
    <n v="5"/>
    <n v="25"/>
    <m/>
    <m/>
    <m/>
    <m/>
    <m/>
    <m/>
    <m/>
    <m/>
    <n v="1498"/>
    <n v="1498"/>
  </r>
  <r>
    <n v="1499"/>
    <m/>
    <s v="Post - 4-Grid Character Card - MN - R"/>
    <s v="Post MN HERO - R"/>
    <s v="MN"/>
    <x v="0"/>
    <x v="0"/>
    <m/>
    <m/>
    <s v="Post"/>
    <s v="Post"/>
    <m/>
    <s v="4-Grid Character Card"/>
    <m/>
    <m/>
    <m/>
    <s v="Post"/>
    <s v="4-Grid Character Card"/>
    <m/>
    <s v="R"/>
    <n v="4"/>
    <n v="15"/>
    <n v="60"/>
    <n v="1"/>
    <n v="6"/>
    <n v="4"/>
    <n v="6"/>
    <n v="17"/>
    <n v="17"/>
    <n v="4.25"/>
    <s v="May not be attackd by Location"/>
    <n v="1499"/>
    <n v="1499"/>
  </r>
  <r>
    <n v="1500"/>
    <m/>
    <s v="Post - 4-Grid Character Card (Promo) - OS - R"/>
    <s v="Post OS HERO - R"/>
    <s v="OS"/>
    <x v="0"/>
    <x v="0"/>
    <m/>
    <m/>
    <s v="Post"/>
    <s v="Post"/>
    <m/>
    <s v="4-Grid Character Card (Promo)"/>
    <m/>
    <m/>
    <m/>
    <s v="Post"/>
    <s v="4-Grid Character Card (Promo)"/>
    <m/>
    <s v="R"/>
    <n v="18"/>
    <n v="15"/>
    <n v="270"/>
    <n v="1"/>
    <n v="6"/>
    <n v="4"/>
    <n v="6"/>
    <n v="17"/>
    <n v="17"/>
    <n v="4.25"/>
    <s v="May not be attackd by Location"/>
    <n v="1500"/>
    <n v="1500"/>
  </r>
  <r>
    <n v="1501"/>
    <m/>
    <s v="Post - Covert Manipulations - IQ - U"/>
    <s v="Post - Covert Manipulations - IQ - U"/>
    <s v="IQ"/>
    <x v="1"/>
    <x v="0"/>
    <m/>
    <m/>
    <s v="Post"/>
    <s v="Post"/>
    <m/>
    <s v="Covert Manipulations"/>
    <m/>
    <m/>
    <m/>
    <s v="Post"/>
    <s v="Covert Manipulations"/>
    <m/>
    <s v="U"/>
    <n v="12"/>
    <n v="10"/>
    <n v="120"/>
    <m/>
    <m/>
    <m/>
    <m/>
    <m/>
    <m/>
    <m/>
    <m/>
    <n v="1501"/>
    <n v="1501"/>
  </r>
  <r>
    <n v="1502"/>
    <m/>
    <s v="Post - Gather Info - OS - VR"/>
    <s v="Post - Gather Info - OS - VR"/>
    <s v="OS"/>
    <x v="1"/>
    <x v="0"/>
    <m/>
    <m/>
    <s v="Post"/>
    <s v="Post"/>
    <m/>
    <s v="Gather Info"/>
    <m/>
    <m/>
    <m/>
    <s v="Post"/>
    <s v="Gather Info"/>
    <m/>
    <s v="VR"/>
    <n v="18"/>
    <n v="20"/>
    <n v="360"/>
    <m/>
    <m/>
    <m/>
    <m/>
    <m/>
    <m/>
    <m/>
    <m/>
    <n v="1502"/>
    <n v="1502"/>
  </r>
  <r>
    <n v="1503"/>
    <m/>
    <s v="Post - Herald of Onslaught - OS - VR"/>
    <s v="Post - Herald of Onslaught - OS - VR"/>
    <s v="OS"/>
    <x v="1"/>
    <x v="0"/>
    <m/>
    <m/>
    <s v="Post"/>
    <s v="Post"/>
    <m/>
    <s v="Herald of Onslaught"/>
    <m/>
    <m/>
    <m/>
    <s v="Post"/>
    <s v="Herald of Onslaught"/>
    <m/>
    <s v="VR"/>
    <n v="18"/>
    <n v="20"/>
    <n v="360"/>
    <m/>
    <m/>
    <m/>
    <m/>
    <m/>
    <m/>
    <m/>
    <m/>
    <n v="1503"/>
    <n v="1503"/>
  </r>
  <r>
    <n v="1504"/>
    <m/>
    <s v="Post - Lethal Tester - OS - VR"/>
    <s v="Post - Lethal Tester - OS - VR"/>
    <s v="OS"/>
    <x v="1"/>
    <x v="0"/>
    <m/>
    <m/>
    <s v="Post"/>
    <s v="Post"/>
    <m/>
    <s v="Lethal Tester"/>
    <m/>
    <m/>
    <m/>
    <s v="Post"/>
    <s v="Lethal Tester"/>
    <m/>
    <s v="VR"/>
    <n v="18"/>
    <n v="20"/>
    <n v="360"/>
    <m/>
    <m/>
    <m/>
    <m/>
    <m/>
    <m/>
    <m/>
    <m/>
    <n v="1504"/>
    <n v="1504"/>
  </r>
  <r>
    <n v="1505"/>
    <m/>
    <s v="Post - Mysterious Past - CL - C"/>
    <s v="Post - Mysterious Past - CL - C"/>
    <s v="CL"/>
    <x v="1"/>
    <x v="0"/>
    <m/>
    <m/>
    <s v="Post"/>
    <s v="Post"/>
    <m/>
    <s v="Mysterious Past"/>
    <m/>
    <m/>
    <m/>
    <s v="Post"/>
    <s v="Mysterious Past"/>
    <m/>
    <s v="C"/>
    <n v="13"/>
    <n v="5"/>
    <n v="65"/>
    <m/>
    <m/>
    <m/>
    <m/>
    <m/>
    <m/>
    <m/>
    <m/>
    <n v="1505"/>
    <n v="1505"/>
  </r>
  <r>
    <n v="1506"/>
    <m/>
    <s v="Post - Obfuscate - OS - VR"/>
    <s v="Post - Obfuscate - OS - VR"/>
    <s v="OS"/>
    <x v="1"/>
    <x v="0"/>
    <m/>
    <m/>
    <s v="Post"/>
    <s v="Post"/>
    <m/>
    <s v="Obfuscate"/>
    <m/>
    <m/>
    <m/>
    <s v="Post"/>
    <s v="Obfuscate"/>
    <m/>
    <s v="VR"/>
    <n v="18"/>
    <n v="20"/>
    <n v="360"/>
    <m/>
    <m/>
    <m/>
    <m/>
    <m/>
    <m/>
    <m/>
    <m/>
    <n v="1506"/>
    <n v="1506"/>
  </r>
  <r>
    <n v="1507"/>
    <m/>
    <s v="Post - Protective Plates - OS - OPD - VR"/>
    <s v="Post - Protective Plates - OS - OPD - VR"/>
    <s v="OS"/>
    <x v="1"/>
    <x v="0"/>
    <m/>
    <m/>
    <s v="Post"/>
    <s v="Post"/>
    <m/>
    <s v="Protective Plates"/>
    <m/>
    <s v="OPD"/>
    <m/>
    <s v="Post"/>
    <s v="Protective Plates (OPD)"/>
    <m/>
    <s v="VR"/>
    <n v="18"/>
    <n v="20"/>
    <n v="360"/>
    <m/>
    <m/>
    <m/>
    <m/>
    <m/>
    <m/>
    <m/>
    <m/>
    <n v="1507"/>
    <n v="1507"/>
  </r>
  <r>
    <n v="1508"/>
    <m/>
    <s v="Post - Strategic Assault - OS -  - VR"/>
    <s v="Post - Strategic Assault - OS - OPD - VR"/>
    <s v="OS"/>
    <x v="1"/>
    <x v="0"/>
    <m/>
    <m/>
    <s v="Post"/>
    <s v="Post"/>
    <m/>
    <s v="Strategic Assault"/>
    <m/>
    <s v="OPD"/>
    <m/>
    <s v="Post"/>
    <s v="Strategic Assault (OPD)"/>
    <m/>
    <s v="VR"/>
    <n v="18"/>
    <n v="20"/>
    <n v="360"/>
    <m/>
    <m/>
    <m/>
    <m/>
    <m/>
    <m/>
    <m/>
    <m/>
    <n v="1508"/>
    <n v="1508"/>
  </r>
  <r>
    <n v="1509"/>
    <m/>
    <s v=" -  - MAG - X"/>
    <s v=" -  - MAG - X"/>
    <s v="MAG"/>
    <x v="6"/>
    <x v="0"/>
    <m/>
    <m/>
    <s v="Black Cat (OPD)"/>
    <m/>
    <m/>
    <m/>
    <m/>
    <m/>
    <m/>
    <s v="Power Card: Any-Power 5"/>
    <s v="Black Cat (OPD)"/>
    <m/>
    <s v="X"/>
    <n v="19"/>
    <n v="25"/>
    <n v="475"/>
    <m/>
    <m/>
    <m/>
    <m/>
    <m/>
    <m/>
    <m/>
    <m/>
    <n v="1509"/>
    <n v="1509"/>
  </r>
  <r>
    <n v="1510"/>
    <m/>
    <s v=" -  - JLA - R"/>
    <s v=" -  - JLA - R"/>
    <s v="JLA"/>
    <x v="6"/>
    <x v="0"/>
    <m/>
    <m/>
    <s v="Justice League of America (OPD)"/>
    <m/>
    <m/>
    <m/>
    <m/>
    <m/>
    <m/>
    <s v="Power Card: Any-Power 6"/>
    <s v="Justice League of America (OPD)"/>
    <m/>
    <s v="R"/>
    <n v="6"/>
    <n v="15"/>
    <n v="90"/>
    <m/>
    <m/>
    <m/>
    <m/>
    <m/>
    <m/>
    <m/>
    <m/>
    <n v="1510"/>
    <n v="1510"/>
  </r>
  <r>
    <n v="1511"/>
    <m/>
    <s v=" -  - CL - U"/>
    <s v=" -  - CL - U"/>
    <s v="CL"/>
    <x v="6"/>
    <x v="0"/>
    <m/>
    <m/>
    <s v="Dormammu (OPD)"/>
    <m/>
    <m/>
    <m/>
    <m/>
    <m/>
    <m/>
    <s v="Power Card: Any-Power 7"/>
    <s v="Dormammu (OPD)"/>
    <m/>
    <s v="U"/>
    <n v="13"/>
    <n v="10"/>
    <n v="130"/>
    <m/>
    <m/>
    <m/>
    <m/>
    <m/>
    <m/>
    <m/>
    <m/>
    <n v="1511"/>
    <n v="1511"/>
  </r>
  <r>
    <n v="1512"/>
    <m/>
    <s v=" -  - IM - VR"/>
    <s v=" -  - IM - VR"/>
    <s v="IM"/>
    <x v="6"/>
    <x v="0"/>
    <m/>
    <m/>
    <s v="Union (OPD)"/>
    <m/>
    <m/>
    <m/>
    <m/>
    <m/>
    <m/>
    <s v="Power Card: Any-Power 8"/>
    <s v="Union (OPD)"/>
    <m/>
    <s v="VR"/>
    <n v="16"/>
    <n v="20"/>
    <n v="320"/>
    <m/>
    <m/>
    <m/>
    <m/>
    <m/>
    <m/>
    <m/>
    <m/>
    <n v="1512"/>
    <n v="1512"/>
  </r>
  <r>
    <n v="1513"/>
    <m/>
    <s v=" -  - DC - C"/>
    <s v=" -  - DC - C"/>
    <s v="DC"/>
    <x v="6"/>
    <x v="0"/>
    <m/>
    <m/>
    <s v="Bane"/>
    <m/>
    <m/>
    <m/>
    <m/>
    <m/>
    <m/>
    <s v="Power Card: Energy 1"/>
    <s v="Bane"/>
    <m/>
    <s v="C"/>
    <n v="3"/>
    <n v="5"/>
    <n v="15"/>
    <m/>
    <m/>
    <m/>
    <m/>
    <m/>
    <m/>
    <m/>
    <m/>
    <n v="1513"/>
    <n v="1513"/>
  </r>
  <r>
    <n v="1514"/>
    <m/>
    <s v=" -  - IM - C"/>
    <s v=" -  - IM - C"/>
    <s v="IM"/>
    <x v="6"/>
    <x v="0"/>
    <m/>
    <m/>
    <s v="Houdini"/>
    <m/>
    <m/>
    <m/>
    <m/>
    <m/>
    <m/>
    <s v="Power Card: Energy 1"/>
    <s v="Houdini"/>
    <m/>
    <s v="C"/>
    <n v="16"/>
    <n v="5"/>
    <n v="80"/>
    <m/>
    <m/>
    <m/>
    <m/>
    <m/>
    <m/>
    <m/>
    <m/>
    <n v="1514"/>
    <n v="1514"/>
  </r>
  <r>
    <n v="1515"/>
    <m/>
    <s v=" -  - OP - C"/>
    <s v=" -  - OP - C"/>
    <s v="OP"/>
    <x v="6"/>
    <x v="0"/>
    <m/>
    <m/>
    <s v="Nebula"/>
    <m/>
    <m/>
    <m/>
    <m/>
    <m/>
    <m/>
    <s v="Power Card: Energy 1"/>
    <s v="Nebula"/>
    <m/>
    <s v="C"/>
    <n v="2"/>
    <n v="5"/>
    <n v="10"/>
    <m/>
    <m/>
    <m/>
    <m/>
    <m/>
    <m/>
    <m/>
    <m/>
    <n v="1515"/>
    <n v="1515"/>
  </r>
  <r>
    <n v="1516"/>
    <m/>
    <s v=" -  - MN - C"/>
    <s v=" -  - MN - C"/>
    <s v="MN"/>
    <x v="6"/>
    <x v="0"/>
    <m/>
    <m/>
    <s v="Vulture"/>
    <m/>
    <m/>
    <m/>
    <m/>
    <m/>
    <m/>
    <s v="Power Card: Energy 1"/>
    <s v="Vulture"/>
    <m/>
    <s v="C"/>
    <n v="4"/>
    <n v="5"/>
    <n v="20"/>
    <m/>
    <m/>
    <m/>
    <m/>
    <m/>
    <m/>
    <m/>
    <m/>
    <n v="1516"/>
    <n v="1516"/>
  </r>
  <r>
    <n v="1517"/>
    <m/>
    <s v=" -  - OP - C"/>
    <s v=" -  - OP - C"/>
    <s v="OP"/>
    <x v="6"/>
    <x v="0"/>
    <m/>
    <m/>
    <s v="Black Cat"/>
    <m/>
    <m/>
    <m/>
    <m/>
    <m/>
    <m/>
    <s v="Power Card: Energy 2"/>
    <s v="Black Cat"/>
    <m/>
    <s v="C"/>
    <n v="2"/>
    <n v="5"/>
    <n v="10"/>
    <m/>
    <m/>
    <m/>
    <m/>
    <m/>
    <m/>
    <m/>
    <m/>
    <n v="1517"/>
    <n v="1517"/>
  </r>
  <r>
    <n v="1518"/>
    <m/>
    <s v=" -  - IM - C"/>
    <s v=" -  - IM - C"/>
    <s v="IM"/>
    <x v="6"/>
    <x v="0"/>
    <m/>
    <m/>
    <s v="Jamie"/>
    <m/>
    <m/>
    <m/>
    <m/>
    <m/>
    <m/>
    <s v="Power Card: Energy 2"/>
    <s v="Jamie"/>
    <m/>
    <s v="C"/>
    <n v="16"/>
    <n v="5"/>
    <n v="80"/>
    <m/>
    <m/>
    <m/>
    <m/>
    <m/>
    <m/>
    <m/>
    <m/>
    <n v="1518"/>
    <n v="1518"/>
  </r>
  <r>
    <n v="1519"/>
    <m/>
    <s v=" -  - DC - C"/>
    <s v=" -  - DC - C"/>
    <s v="DC"/>
    <x v="6"/>
    <x v="0"/>
    <m/>
    <m/>
    <s v="Nightwing"/>
    <m/>
    <m/>
    <m/>
    <m/>
    <m/>
    <m/>
    <s v="Power Card: Energy 2"/>
    <s v="Nightwing"/>
    <m/>
    <s v="C"/>
    <n v="3"/>
    <n v="5"/>
    <n v="15"/>
    <m/>
    <m/>
    <m/>
    <m/>
    <m/>
    <m/>
    <m/>
    <m/>
    <n v="1519"/>
    <n v="1519"/>
  </r>
  <r>
    <n v="1520"/>
    <m/>
    <s v=" -  - MN - C"/>
    <s v=" -  - MN - C"/>
    <s v="MN"/>
    <x v="6"/>
    <x v="0"/>
    <m/>
    <m/>
    <s v="Puma"/>
    <m/>
    <m/>
    <m/>
    <m/>
    <m/>
    <m/>
    <s v="Power Card: Energy 2"/>
    <s v="Puma"/>
    <m/>
    <s v="C"/>
    <n v="4"/>
    <n v="5"/>
    <n v="20"/>
    <m/>
    <m/>
    <m/>
    <m/>
    <m/>
    <m/>
    <m/>
    <m/>
    <n v="1520"/>
    <n v="1520"/>
  </r>
  <r>
    <n v="1521"/>
    <m/>
    <s v=" -  - DC - C"/>
    <s v=" -  - DC - C"/>
    <s v="DC"/>
    <x v="6"/>
    <x v="0"/>
    <m/>
    <m/>
    <s v="Catwoman"/>
    <m/>
    <m/>
    <m/>
    <m/>
    <m/>
    <m/>
    <s v="Power Card: Energy 3"/>
    <s v="Catwoman"/>
    <m/>
    <s v="C"/>
    <n v="3"/>
    <n v="5"/>
    <n v="15"/>
    <m/>
    <m/>
    <m/>
    <m/>
    <m/>
    <m/>
    <m/>
    <m/>
    <n v="1521"/>
    <n v="1521"/>
  </r>
  <r>
    <n v="1522"/>
    <m/>
    <s v=" -  - IM - C"/>
    <s v=" -  - IM - C"/>
    <s v="IM"/>
    <x v="6"/>
    <x v="0"/>
    <m/>
    <m/>
    <s v="Nottingham"/>
    <m/>
    <m/>
    <m/>
    <m/>
    <m/>
    <m/>
    <s v="Power Card: Energy 3"/>
    <s v="Nottingham"/>
    <m/>
    <s v="C"/>
    <n v="16"/>
    <n v="5"/>
    <n v="80"/>
    <m/>
    <m/>
    <m/>
    <m/>
    <m/>
    <m/>
    <m/>
    <m/>
    <n v="1522"/>
    <n v="1522"/>
  </r>
  <r>
    <n v="1523"/>
    <m/>
    <s v=" -  - MN - C"/>
    <s v=" -  - MN - C"/>
    <s v="MN"/>
    <x v="6"/>
    <x v="0"/>
    <m/>
    <m/>
    <s v="Pyro"/>
    <m/>
    <m/>
    <m/>
    <m/>
    <m/>
    <m/>
    <s v="Power Card: Energy 3"/>
    <s v="Pyro"/>
    <m/>
    <s v="C"/>
    <n v="4"/>
    <n v="5"/>
    <n v="20"/>
    <m/>
    <m/>
    <m/>
    <m/>
    <m/>
    <m/>
    <m/>
    <m/>
    <n v="1523"/>
    <n v="1523"/>
  </r>
  <r>
    <n v="1524"/>
    <m/>
    <s v=" -  - OP - C"/>
    <s v=" -  - OP - C"/>
    <s v="OP"/>
    <x v="6"/>
    <x v="0"/>
    <m/>
    <m/>
    <s v="Sauron"/>
    <m/>
    <m/>
    <m/>
    <m/>
    <m/>
    <m/>
    <s v="Power Card: Energy 3"/>
    <s v="Sauron"/>
    <m/>
    <s v="C"/>
    <n v="2"/>
    <n v="5"/>
    <n v="10"/>
    <m/>
    <m/>
    <m/>
    <m/>
    <m/>
    <m/>
    <m/>
    <m/>
    <n v="1524"/>
    <n v="1524"/>
  </r>
  <r>
    <n v="1525"/>
    <m/>
    <s v=" -  - OP - C"/>
    <s v=" -  - OP - C"/>
    <s v="OP"/>
    <x v="6"/>
    <x v="0"/>
    <m/>
    <m/>
    <s v="Electro"/>
    <m/>
    <m/>
    <m/>
    <m/>
    <m/>
    <m/>
    <s v="Power Card: Energy 4"/>
    <s v="Electro"/>
    <m/>
    <s v="C"/>
    <n v="2"/>
    <n v="5"/>
    <n v="10"/>
    <m/>
    <m/>
    <m/>
    <m/>
    <m/>
    <m/>
    <m/>
    <m/>
    <n v="1525"/>
    <n v="1525"/>
  </r>
  <r>
    <n v="1526"/>
    <m/>
    <s v=" -  - MN - C"/>
    <s v=" -  - MN - C"/>
    <s v="MN"/>
    <x v="6"/>
    <x v="0"/>
    <m/>
    <m/>
    <s v="Ghost Rider"/>
    <m/>
    <m/>
    <m/>
    <m/>
    <m/>
    <m/>
    <s v="Power Card: Energy 4"/>
    <s v="Ghost Rider"/>
    <m/>
    <s v="C"/>
    <n v="4"/>
    <n v="5"/>
    <n v="20"/>
    <m/>
    <m/>
    <m/>
    <m/>
    <m/>
    <m/>
    <m/>
    <m/>
    <n v="1526"/>
    <n v="1526"/>
  </r>
  <r>
    <n v="1527"/>
    <m/>
    <s v=" -  - DC - C"/>
    <s v=" -  - DC - C"/>
    <s v="DC"/>
    <x v="6"/>
    <x v="0"/>
    <m/>
    <m/>
    <s v="Poison Ivy"/>
    <m/>
    <m/>
    <m/>
    <m/>
    <m/>
    <m/>
    <s v="Power Card: Energy 4"/>
    <s v="Poison Ivy"/>
    <m/>
    <s v="C"/>
    <n v="3"/>
    <n v="5"/>
    <n v="15"/>
    <m/>
    <m/>
    <m/>
    <m/>
    <m/>
    <m/>
    <m/>
    <m/>
    <n v="1527"/>
    <n v="1527"/>
  </r>
  <r>
    <n v="1528"/>
    <m/>
    <s v=" -  - IM - C"/>
    <s v=" -  - IM - C"/>
    <s v="IM"/>
    <x v="6"/>
    <x v="0"/>
    <m/>
    <m/>
    <s v="Rainmaker"/>
    <m/>
    <m/>
    <m/>
    <m/>
    <m/>
    <m/>
    <s v="Power Card: Energy 4"/>
    <s v="Rainmaker"/>
    <m/>
    <s v="C"/>
    <n v="16"/>
    <n v="5"/>
    <n v="80"/>
    <m/>
    <m/>
    <m/>
    <m/>
    <m/>
    <m/>
    <m/>
    <m/>
    <n v="1528"/>
    <n v="1528"/>
  </r>
  <r>
    <n v="1529"/>
    <m/>
    <s v=" -  - IM - C"/>
    <s v=" -  - IM - C"/>
    <s v="IM"/>
    <x v="6"/>
    <x v="0"/>
    <m/>
    <m/>
    <s v="Backlash"/>
    <m/>
    <m/>
    <m/>
    <m/>
    <m/>
    <m/>
    <s v="Power Card: Energy 5"/>
    <s v="Backlash"/>
    <m/>
    <s v="C"/>
    <n v="16"/>
    <n v="5"/>
    <n v="80"/>
    <m/>
    <m/>
    <m/>
    <m/>
    <m/>
    <m/>
    <m/>
    <m/>
    <n v="1529"/>
    <n v="1529"/>
  </r>
  <r>
    <n v="1530"/>
    <m/>
    <s v=" -  - OP - C"/>
    <s v=" -  - OP - C"/>
    <s v="OP"/>
    <x v="6"/>
    <x v="0"/>
    <m/>
    <m/>
    <s v="Century"/>
    <m/>
    <m/>
    <m/>
    <m/>
    <m/>
    <m/>
    <s v="Power Card: Energy 5"/>
    <s v="Century"/>
    <m/>
    <s v="C"/>
    <n v="2"/>
    <n v="5"/>
    <n v="10"/>
    <m/>
    <m/>
    <m/>
    <m/>
    <m/>
    <m/>
    <m/>
    <m/>
    <n v="1530"/>
    <n v="1530"/>
  </r>
  <r>
    <n v="1531"/>
    <m/>
    <s v=" -  - DC - U"/>
    <s v=" -  - DC - U"/>
    <s v="DC"/>
    <x v="6"/>
    <x v="0"/>
    <m/>
    <m/>
    <s v="Metallo"/>
    <m/>
    <m/>
    <m/>
    <m/>
    <m/>
    <m/>
    <s v="Power Card: Energy 5"/>
    <s v="Metallo"/>
    <m/>
    <s v="U"/>
    <n v="3"/>
    <n v="10"/>
    <n v="30"/>
    <m/>
    <m/>
    <m/>
    <m/>
    <m/>
    <m/>
    <m/>
    <m/>
    <n v="1531"/>
    <n v="1531"/>
  </r>
  <r>
    <n v="1532"/>
    <m/>
    <s v=" -  - MN - C"/>
    <s v=" -  - MN - C"/>
    <s v="MN"/>
    <x v="6"/>
    <x v="0"/>
    <m/>
    <m/>
    <s v="Psylocke"/>
    <m/>
    <m/>
    <m/>
    <m/>
    <m/>
    <m/>
    <s v="Power Card: Energy 5"/>
    <s v="Psylocke"/>
    <m/>
    <s v="C"/>
    <n v="4"/>
    <n v="5"/>
    <n v="20"/>
    <m/>
    <m/>
    <m/>
    <m/>
    <m/>
    <m/>
    <m/>
    <m/>
    <n v="1532"/>
    <n v="1532"/>
  </r>
  <r>
    <n v="1533"/>
    <m/>
    <s v=" -  - DC - U"/>
    <s v=" -  - DC - U"/>
    <s v="DC"/>
    <x v="6"/>
    <x v="0"/>
    <m/>
    <m/>
    <s v="Cyborg"/>
    <m/>
    <m/>
    <m/>
    <m/>
    <m/>
    <m/>
    <s v="Power Card: Energy 6"/>
    <s v="Cyborg"/>
    <m/>
    <s v="U"/>
    <n v="3"/>
    <n v="10"/>
    <n v="30"/>
    <m/>
    <m/>
    <m/>
    <m/>
    <m/>
    <m/>
    <m/>
    <m/>
    <n v="1533"/>
    <n v="1533"/>
  </r>
  <r>
    <n v="1534"/>
    <m/>
    <s v=" -  - IM - C"/>
    <s v=" -  - IM - C"/>
    <s v="IM"/>
    <x v="6"/>
    <x v="0"/>
    <m/>
    <m/>
    <s v="Fahrenheit"/>
    <m/>
    <m/>
    <m/>
    <m/>
    <m/>
    <m/>
    <s v="Power Card: Energy 6"/>
    <s v="Fahrenheit"/>
    <m/>
    <s v="C"/>
    <n v="16"/>
    <n v="5"/>
    <n v="80"/>
    <m/>
    <m/>
    <m/>
    <m/>
    <m/>
    <m/>
    <m/>
    <m/>
    <n v="1534"/>
    <n v="1534"/>
  </r>
  <r>
    <n v="1535"/>
    <m/>
    <s v=" -  - MN - U"/>
    <s v=" -  - MN - U"/>
    <s v="MN"/>
    <x v="6"/>
    <x v="0"/>
    <m/>
    <m/>
    <s v="Iceman"/>
    <m/>
    <m/>
    <m/>
    <m/>
    <m/>
    <m/>
    <s v="Power Card: Energy 6"/>
    <s v="Iceman"/>
    <m/>
    <s v="U"/>
    <n v="4"/>
    <n v="10"/>
    <n v="40"/>
    <m/>
    <m/>
    <m/>
    <m/>
    <m/>
    <m/>
    <m/>
    <m/>
    <n v="1535"/>
    <n v="1535"/>
  </r>
  <r>
    <n v="1536"/>
    <m/>
    <s v=" -  - OP - C"/>
    <s v=" -  - OP - C"/>
    <s v="OP"/>
    <x v="6"/>
    <x v="0"/>
    <m/>
    <m/>
    <s v="Storm"/>
    <m/>
    <m/>
    <m/>
    <m/>
    <m/>
    <m/>
    <s v="Power Card: Energy 6"/>
    <s v="Storm"/>
    <m/>
    <s v="C"/>
    <n v="2"/>
    <n v="5"/>
    <n v="10"/>
    <m/>
    <m/>
    <m/>
    <m/>
    <m/>
    <m/>
    <m/>
    <m/>
    <n v="1536"/>
    <n v="1536"/>
  </r>
  <r>
    <n v="1537"/>
    <m/>
    <s v=" -  - OP - U"/>
    <s v=" -  - OP - U"/>
    <s v="OP"/>
    <x v="6"/>
    <x v="0"/>
    <m/>
    <m/>
    <s v="Cyclops"/>
    <m/>
    <m/>
    <m/>
    <m/>
    <m/>
    <m/>
    <s v="Power Card: Energy 7"/>
    <s v="Cyclops"/>
    <m/>
    <s v="U"/>
    <n v="2"/>
    <n v="10"/>
    <n v="20"/>
    <m/>
    <m/>
    <m/>
    <m/>
    <m/>
    <m/>
    <m/>
    <m/>
    <n v="1537"/>
    <n v="1537"/>
  </r>
  <r>
    <n v="1538"/>
    <m/>
    <s v=" -  - IM - C"/>
    <s v=" -  - IM - C"/>
    <s v="IM"/>
    <x v="6"/>
    <x v="0"/>
    <m/>
    <m/>
    <s v="Misery"/>
    <m/>
    <m/>
    <m/>
    <m/>
    <m/>
    <m/>
    <s v="Power Card: Energy 7"/>
    <s v="Misery"/>
    <m/>
    <s v="C"/>
    <n v="16"/>
    <n v="5"/>
    <n v="80"/>
    <m/>
    <m/>
    <m/>
    <m/>
    <m/>
    <m/>
    <m/>
    <m/>
    <n v="1538"/>
    <n v="1538"/>
  </r>
  <r>
    <n v="1539"/>
    <m/>
    <s v=" -  - MN - U"/>
    <s v=" -  - MN - U"/>
    <s v="MN"/>
    <x v="6"/>
    <x v="0"/>
    <m/>
    <m/>
    <s v="Sunfire"/>
    <m/>
    <m/>
    <m/>
    <m/>
    <m/>
    <m/>
    <s v="Power Card: Energy 7"/>
    <s v="Sunfire"/>
    <m/>
    <s v="U"/>
    <n v="4"/>
    <n v="10"/>
    <n v="40"/>
    <m/>
    <m/>
    <m/>
    <m/>
    <m/>
    <m/>
    <m/>
    <m/>
    <n v="1539"/>
    <n v="1539"/>
  </r>
  <r>
    <n v="1540"/>
    <m/>
    <s v=" -  - DC - R"/>
    <s v=" -  - DC - R"/>
    <s v="DC"/>
    <x v="6"/>
    <x v="0"/>
    <m/>
    <m/>
    <s v="Superman"/>
    <m/>
    <m/>
    <m/>
    <m/>
    <m/>
    <m/>
    <s v="Power Card: Energy 7"/>
    <s v="Superman"/>
    <m/>
    <s v="R"/>
    <n v="3"/>
    <n v="15"/>
    <n v="45"/>
    <m/>
    <m/>
    <m/>
    <m/>
    <m/>
    <m/>
    <m/>
    <m/>
    <n v="1540"/>
    <n v="1540"/>
  </r>
  <r>
    <n v="1541"/>
    <m/>
    <s v=" -  - DC - VR"/>
    <s v=" -  - DC - VR"/>
    <s v="DC"/>
    <x v="6"/>
    <x v="0"/>
    <m/>
    <m/>
    <s v="Brainiac"/>
    <m/>
    <m/>
    <m/>
    <m/>
    <m/>
    <m/>
    <s v="Power Card: Energy 8"/>
    <s v="Brainiac"/>
    <m/>
    <s v="VR"/>
    <n v="3"/>
    <n v="20"/>
    <n v="60"/>
    <m/>
    <m/>
    <m/>
    <m/>
    <m/>
    <m/>
    <m/>
    <m/>
    <n v="1541"/>
    <n v="1541"/>
  </r>
  <r>
    <n v="1542"/>
    <m/>
    <s v=" -  - MN - R"/>
    <s v=" -  - MN - R"/>
    <s v="MN"/>
    <x v="6"/>
    <x v="0"/>
    <m/>
    <m/>
    <s v="Dark Phoenix"/>
    <m/>
    <m/>
    <m/>
    <m/>
    <m/>
    <m/>
    <s v="Power Card: Energy 8"/>
    <s v="Dark Phoenix"/>
    <m/>
    <s v="R"/>
    <n v="4"/>
    <n v="15"/>
    <n v="60"/>
    <m/>
    <m/>
    <m/>
    <m/>
    <m/>
    <m/>
    <m/>
    <m/>
    <n v="1542"/>
    <n v="1542"/>
  </r>
  <r>
    <n v="1543"/>
    <m/>
    <s v=" -  - OP - U"/>
    <s v=" -  - OP - U"/>
    <s v="OP"/>
    <x v="6"/>
    <x v="0"/>
    <m/>
    <m/>
    <s v="Professor X"/>
    <m/>
    <m/>
    <m/>
    <m/>
    <m/>
    <m/>
    <s v="Power Card: Energy 8"/>
    <s v="Professor X"/>
    <m/>
    <s v="U"/>
    <n v="2"/>
    <n v="10"/>
    <n v="20"/>
    <m/>
    <m/>
    <m/>
    <m/>
    <m/>
    <m/>
    <m/>
    <m/>
    <n v="1543"/>
    <n v="1543"/>
  </r>
  <r>
    <n v="1544"/>
    <m/>
    <s v=" -  - IM - C"/>
    <s v=" -  - IM - C"/>
    <s v="IM"/>
    <x v="6"/>
    <x v="0"/>
    <m/>
    <m/>
    <s v="Redeemer"/>
    <m/>
    <m/>
    <m/>
    <m/>
    <m/>
    <m/>
    <s v="Power Card: Energy 8"/>
    <s v="Redeemer"/>
    <m/>
    <s v="C"/>
    <n v="16"/>
    <n v="5"/>
    <n v="80"/>
    <m/>
    <m/>
    <m/>
    <m/>
    <m/>
    <m/>
    <m/>
    <m/>
    <n v="1544"/>
    <n v="1544"/>
  </r>
  <r>
    <n v="1545"/>
    <m/>
    <s v=" -  - OP - C"/>
    <s v=" -  - OP - C"/>
    <s v="OP"/>
    <x v="6"/>
    <x v="0"/>
    <m/>
    <m/>
    <s v="Bloody Mary"/>
    <m/>
    <m/>
    <m/>
    <m/>
    <m/>
    <m/>
    <s v="Power Card: Fighting 1"/>
    <s v="Bloody Mary"/>
    <m/>
    <s v="C"/>
    <n v="2"/>
    <n v="5"/>
    <n v="10"/>
    <m/>
    <m/>
    <m/>
    <m/>
    <m/>
    <m/>
    <m/>
    <m/>
    <n v="1545"/>
    <n v="1545"/>
  </r>
  <r>
    <n v="1546"/>
    <m/>
    <s v=" -  - IM - C"/>
    <s v=" -  - IM - C"/>
    <s v="IM"/>
    <x v="6"/>
    <x v="0"/>
    <m/>
    <m/>
    <s v="Clown"/>
    <m/>
    <m/>
    <m/>
    <m/>
    <m/>
    <m/>
    <s v="Power Card: Fighting 1"/>
    <s v="Clown"/>
    <m/>
    <s v="C"/>
    <n v="16"/>
    <n v="5"/>
    <n v="80"/>
    <m/>
    <m/>
    <m/>
    <m/>
    <m/>
    <m/>
    <m/>
    <m/>
    <n v="1546"/>
    <n v="1546"/>
  </r>
  <r>
    <n v="1547"/>
    <m/>
    <s v=" -  - DC - C"/>
    <s v=" -  - DC - C"/>
    <s v="DC"/>
    <x v="6"/>
    <x v="0"/>
    <m/>
    <m/>
    <s v="Parasite"/>
    <m/>
    <m/>
    <m/>
    <m/>
    <m/>
    <m/>
    <s v="Power Card: Fighting 1"/>
    <s v="Parasite"/>
    <m/>
    <s v="C"/>
    <n v="3"/>
    <n v="5"/>
    <n v="15"/>
    <m/>
    <m/>
    <m/>
    <m/>
    <m/>
    <m/>
    <m/>
    <m/>
    <n v="1547"/>
    <n v="1547"/>
  </r>
  <r>
    <n v="1548"/>
    <m/>
    <s v=" -  - MN - C"/>
    <s v=" -  - MN - C"/>
    <s v="MN"/>
    <x v="6"/>
    <x v="0"/>
    <m/>
    <m/>
    <s v="Wasp"/>
    <m/>
    <m/>
    <m/>
    <m/>
    <m/>
    <m/>
    <s v="Power Card: Fighting 1"/>
    <s v="Wasp"/>
    <m/>
    <s v="C"/>
    <n v="4"/>
    <n v="5"/>
    <n v="20"/>
    <m/>
    <m/>
    <m/>
    <m/>
    <m/>
    <m/>
    <m/>
    <m/>
    <n v="1548"/>
    <n v="1548"/>
  </r>
  <r>
    <n v="1549"/>
    <m/>
    <s v=" -  - MN - C"/>
    <s v=" -  - MN - C"/>
    <s v="MN"/>
    <x v="6"/>
    <x v="0"/>
    <m/>
    <m/>
    <s v="Absorbing Man"/>
    <m/>
    <m/>
    <m/>
    <m/>
    <m/>
    <m/>
    <s v="Power Card: Fighting 2"/>
    <s v="Absorbing Man"/>
    <m/>
    <s v="C"/>
    <n v="4"/>
    <n v="5"/>
    <n v="20"/>
    <m/>
    <m/>
    <m/>
    <m/>
    <m/>
    <m/>
    <m/>
    <m/>
    <n v="1549"/>
    <n v="1549"/>
  </r>
  <r>
    <n v="1550"/>
    <m/>
    <s v=" -  - OP - C"/>
    <s v=" -  - OP - C"/>
    <s v="OP"/>
    <x v="6"/>
    <x v="0"/>
    <m/>
    <m/>
    <s v="Black Widow"/>
    <m/>
    <m/>
    <m/>
    <m/>
    <m/>
    <m/>
    <s v="Power Card: Fighting 2"/>
    <s v="Black Widow"/>
    <m/>
    <s v="C"/>
    <n v="2"/>
    <n v="5"/>
    <n v="10"/>
    <m/>
    <m/>
    <m/>
    <m/>
    <m/>
    <m/>
    <m/>
    <m/>
    <n v="1550"/>
    <n v="1550"/>
  </r>
  <r>
    <n v="1551"/>
    <m/>
    <s v=" -  - IM - C"/>
    <s v=" -  - IM - C"/>
    <s v="IM"/>
    <x v="6"/>
    <x v="0"/>
    <m/>
    <m/>
    <s v="Curse"/>
    <m/>
    <m/>
    <m/>
    <m/>
    <m/>
    <m/>
    <s v="Power Card: Fighting 2"/>
    <s v="Curse"/>
    <m/>
    <s v="C"/>
    <n v="16"/>
    <n v="5"/>
    <n v="80"/>
    <m/>
    <m/>
    <m/>
    <m/>
    <m/>
    <m/>
    <m/>
    <m/>
    <n v="1551"/>
    <n v="1551"/>
  </r>
  <r>
    <n v="1552"/>
    <m/>
    <s v=" -  - DC - C"/>
    <s v=" -  - DC - C"/>
    <s v="DC"/>
    <x v="6"/>
    <x v="0"/>
    <m/>
    <m/>
    <s v="Eradicator"/>
    <m/>
    <m/>
    <m/>
    <m/>
    <m/>
    <m/>
    <s v="Power Card: Fighting 2"/>
    <s v="Eradicator"/>
    <m/>
    <s v="C"/>
    <n v="3"/>
    <n v="5"/>
    <n v="15"/>
    <m/>
    <m/>
    <m/>
    <m/>
    <m/>
    <m/>
    <m/>
    <m/>
    <n v="1552"/>
    <n v="1552"/>
  </r>
  <r>
    <n v="1553"/>
    <m/>
    <s v=" -  - OP - C"/>
    <s v=" -  - OP - C"/>
    <s v="OP"/>
    <x v="6"/>
    <x v="0"/>
    <m/>
    <m/>
    <s v="Longshot"/>
    <m/>
    <m/>
    <m/>
    <m/>
    <m/>
    <m/>
    <s v="Power Card: Fighting 3"/>
    <s v="Longshot"/>
    <m/>
    <s v="C"/>
    <n v="2"/>
    <n v="5"/>
    <n v="10"/>
    <m/>
    <m/>
    <m/>
    <m/>
    <m/>
    <m/>
    <m/>
    <m/>
    <n v="1553"/>
    <n v="1553"/>
  </r>
  <r>
    <n v="1554"/>
    <m/>
    <s v=" -  - IM - C"/>
    <s v=" -  - IM - C"/>
    <s v="IM"/>
    <x v="6"/>
    <x v="0"/>
    <m/>
    <m/>
    <s v="Shadowhawk"/>
    <m/>
    <m/>
    <m/>
    <m/>
    <m/>
    <m/>
    <s v="Power Card: Fighting 3"/>
    <s v="Shadowhawk"/>
    <m/>
    <s v="C"/>
    <n v="16"/>
    <n v="5"/>
    <n v="80"/>
    <m/>
    <m/>
    <m/>
    <m/>
    <m/>
    <m/>
    <m/>
    <m/>
    <n v="1554"/>
    <n v="1554"/>
  </r>
  <r>
    <n v="1555"/>
    <m/>
    <s v=" -  - DC - C"/>
    <s v=" -  - DC - C"/>
    <s v="DC"/>
    <x v="6"/>
    <x v="0"/>
    <m/>
    <m/>
    <s v="Steel"/>
    <m/>
    <m/>
    <m/>
    <m/>
    <m/>
    <m/>
    <s v="Power Card: Fighting 3"/>
    <s v="Steel"/>
    <m/>
    <s v="C"/>
    <n v="3"/>
    <n v="5"/>
    <n v="15"/>
    <m/>
    <m/>
    <m/>
    <m/>
    <m/>
    <m/>
    <m/>
    <m/>
    <n v="1555"/>
    <n v="1555"/>
  </r>
  <r>
    <n v="1556"/>
    <m/>
    <s v=" -  - MN - C"/>
    <s v=" -  - MN - C"/>
    <s v="MN"/>
    <x v="6"/>
    <x v="0"/>
    <m/>
    <m/>
    <s v="Storm"/>
    <m/>
    <m/>
    <m/>
    <m/>
    <m/>
    <m/>
    <s v="Power Card: Fighting 3"/>
    <s v="Storm"/>
    <m/>
    <s v="C"/>
    <n v="4"/>
    <n v="5"/>
    <n v="20"/>
    <m/>
    <m/>
    <m/>
    <m/>
    <m/>
    <m/>
    <m/>
    <m/>
    <n v="1556"/>
    <n v="1556"/>
  </r>
  <r>
    <n v="1557"/>
    <m/>
    <s v=" -  - MN - C"/>
    <s v=" -  - MN - C"/>
    <s v="MN"/>
    <x v="6"/>
    <x v="0"/>
    <m/>
    <m/>
    <s v="Ka-Zar"/>
    <m/>
    <m/>
    <m/>
    <m/>
    <m/>
    <m/>
    <s v="Power Card: Fighting 4"/>
    <s v="Ka-Zar"/>
    <m/>
    <s v="C"/>
    <n v="4"/>
    <n v="5"/>
    <n v="20"/>
    <m/>
    <m/>
    <m/>
    <m/>
    <m/>
    <m/>
    <m/>
    <m/>
    <n v="1557"/>
    <n v="1557"/>
  </r>
  <r>
    <n v="1558"/>
    <m/>
    <s v=" -  - OP - C"/>
    <s v=" -  - OP - C"/>
    <s v="OP"/>
    <x v="6"/>
    <x v="0"/>
    <m/>
    <m/>
    <s v="Nightcrawler"/>
    <m/>
    <m/>
    <m/>
    <m/>
    <m/>
    <m/>
    <s v="Power Card: Fighting 4"/>
    <s v="Nightcrawler"/>
    <m/>
    <s v="C"/>
    <n v="2"/>
    <n v="5"/>
    <n v="10"/>
    <m/>
    <m/>
    <m/>
    <m/>
    <m/>
    <m/>
    <m/>
    <m/>
    <n v="1558"/>
    <n v="1558"/>
  </r>
  <r>
    <n v="1559"/>
    <m/>
    <s v=" -  - DC - C"/>
    <s v=" -  - DC - C"/>
    <s v="DC"/>
    <x v="6"/>
    <x v="0"/>
    <m/>
    <m/>
    <s v="Riddler"/>
    <m/>
    <m/>
    <m/>
    <m/>
    <m/>
    <m/>
    <s v="Power Card: Fighting 4"/>
    <s v="Riddler"/>
    <m/>
    <s v="C"/>
    <n v="3"/>
    <n v="5"/>
    <n v="15"/>
    <m/>
    <m/>
    <m/>
    <m/>
    <m/>
    <m/>
    <m/>
    <m/>
    <n v="1559"/>
    <n v="1559"/>
  </r>
  <r>
    <n v="1560"/>
    <m/>
    <s v=" -  - IM - C"/>
    <s v=" -  - IM - C"/>
    <s v="IM"/>
    <x v="6"/>
    <x v="0"/>
    <m/>
    <m/>
    <s v="Spawn"/>
    <m/>
    <m/>
    <m/>
    <m/>
    <m/>
    <m/>
    <s v="Power Card: Fighting 4"/>
    <s v="Spawn"/>
    <m/>
    <s v="C"/>
    <n v="16"/>
    <n v="5"/>
    <n v="80"/>
    <m/>
    <m/>
    <m/>
    <m/>
    <m/>
    <m/>
    <m/>
    <m/>
    <n v="1560"/>
    <n v="1560"/>
  </r>
  <r>
    <n v="1561"/>
    <m/>
    <s v=" -  - MN - C"/>
    <s v=" -  - MN - C"/>
    <s v="MN"/>
    <x v="6"/>
    <x v="0"/>
    <m/>
    <m/>
    <s v="Iron Fist"/>
    <m/>
    <m/>
    <m/>
    <m/>
    <m/>
    <m/>
    <s v="Power Card: Fighting 5"/>
    <s v="Iron Fist"/>
    <m/>
    <s v="C"/>
    <n v="4"/>
    <n v="5"/>
    <n v="20"/>
    <m/>
    <m/>
    <m/>
    <m/>
    <m/>
    <m/>
    <m/>
    <m/>
    <n v="1561"/>
    <n v="1561"/>
  </r>
  <r>
    <n v="1562"/>
    <m/>
    <s v=" -  - DC - U"/>
    <s v=" -  - DC - U"/>
    <s v="DC"/>
    <x v="6"/>
    <x v="0"/>
    <m/>
    <m/>
    <s v="Metropolis S.C.U."/>
    <m/>
    <m/>
    <m/>
    <m/>
    <m/>
    <m/>
    <s v="Power Card: Fighting 5"/>
    <s v="Metropolis S.C.U."/>
    <m/>
    <s v="U"/>
    <n v="3"/>
    <n v="10"/>
    <n v="30"/>
    <m/>
    <m/>
    <m/>
    <m/>
    <m/>
    <m/>
    <m/>
    <m/>
    <n v="1562"/>
    <n v="1562"/>
  </r>
  <r>
    <n v="1563"/>
    <m/>
    <s v=" -  - IM - C"/>
    <s v=" -  - IM - C"/>
    <s v="IM"/>
    <x v="6"/>
    <x v="0"/>
    <m/>
    <m/>
    <s v="She-Dragon"/>
    <m/>
    <m/>
    <m/>
    <m/>
    <m/>
    <m/>
    <s v="Power Card: Fighting 5"/>
    <s v="She-Dragon"/>
    <m/>
    <s v="C"/>
    <n v="16"/>
    <n v="5"/>
    <n v="80"/>
    <m/>
    <m/>
    <m/>
    <m/>
    <m/>
    <m/>
    <m/>
    <m/>
    <n v="1563"/>
    <n v="1563"/>
  </r>
  <r>
    <n v="1564"/>
    <m/>
    <s v=" -  - OP - C"/>
    <s v=" -  - OP - C"/>
    <s v="OP"/>
    <x v="6"/>
    <x v="0"/>
    <m/>
    <m/>
    <s v="Venom"/>
    <m/>
    <m/>
    <m/>
    <m/>
    <m/>
    <m/>
    <s v="Power Card: Fighting 5"/>
    <s v="Venom"/>
    <m/>
    <s v="C"/>
    <n v="2"/>
    <n v="5"/>
    <n v="10"/>
    <m/>
    <m/>
    <m/>
    <m/>
    <m/>
    <m/>
    <m/>
    <m/>
    <n v="1564"/>
    <n v="1564"/>
  </r>
  <r>
    <n v="1565"/>
    <m/>
    <s v=" -  - IM - C"/>
    <s v=" -  - IM - C"/>
    <s v="IM"/>
    <x v="6"/>
    <x v="0"/>
    <m/>
    <m/>
    <s v="Black Anvil"/>
    <m/>
    <m/>
    <m/>
    <m/>
    <m/>
    <m/>
    <s v="Power Card: Fighting 6"/>
    <s v="Black Anvil"/>
    <m/>
    <s v="C"/>
    <n v="16"/>
    <n v="5"/>
    <n v="80"/>
    <m/>
    <m/>
    <m/>
    <m/>
    <m/>
    <m/>
    <m/>
    <m/>
    <n v="1565"/>
    <n v="1565"/>
  </r>
  <r>
    <n v="1566"/>
    <m/>
    <s v=" -  - MN - U"/>
    <s v=" -  - MN - U"/>
    <s v="MN"/>
    <x v="6"/>
    <x v="0"/>
    <m/>
    <m/>
    <s v="Black Panther"/>
    <m/>
    <m/>
    <m/>
    <m/>
    <m/>
    <m/>
    <s v="Power Card: Fighting 6"/>
    <s v="Black Panther"/>
    <m/>
    <s v="U"/>
    <n v="4"/>
    <n v="10"/>
    <n v="40"/>
    <m/>
    <m/>
    <m/>
    <m/>
    <m/>
    <m/>
    <m/>
    <m/>
    <n v="1566"/>
    <n v="1566"/>
  </r>
  <r>
    <n v="1567"/>
    <m/>
    <s v=" -  - DC - U"/>
    <s v=" -  - DC - U"/>
    <s v="DC"/>
    <x v="6"/>
    <x v="0"/>
    <m/>
    <m/>
    <s v="Thorn"/>
    <m/>
    <m/>
    <m/>
    <m/>
    <m/>
    <m/>
    <s v="Power Card: Fighting 6"/>
    <s v="Thorn"/>
    <m/>
    <s v="U"/>
    <n v="3"/>
    <n v="10"/>
    <n v="30"/>
    <m/>
    <m/>
    <m/>
    <m/>
    <m/>
    <m/>
    <m/>
    <m/>
    <n v="1567"/>
    <n v="1567"/>
  </r>
  <r>
    <n v="1568"/>
    <m/>
    <s v=" -  - OP - C"/>
    <s v=" -  - OP - C"/>
    <s v="OP"/>
    <x v="6"/>
    <x v="0"/>
    <m/>
    <m/>
    <s v="Wolverine"/>
    <m/>
    <m/>
    <m/>
    <m/>
    <m/>
    <m/>
    <s v="Power Card: Fighting 6"/>
    <s v="Wolverine"/>
    <m/>
    <s v="C"/>
    <n v="2"/>
    <n v="5"/>
    <n v="10"/>
    <m/>
    <m/>
    <m/>
    <m/>
    <m/>
    <m/>
    <m/>
    <m/>
    <n v="1568"/>
    <n v="1568"/>
  </r>
  <r>
    <n v="1569"/>
    <m/>
    <s v=" -  - MAG - X"/>
    <s v=" -  - MAG - X"/>
    <s v="MAG"/>
    <x v="6"/>
    <x v="0"/>
    <m/>
    <m/>
    <s v="Wolverine (Promo)"/>
    <m/>
    <m/>
    <m/>
    <m/>
    <m/>
    <m/>
    <s v="Power Card: Fighting 6"/>
    <s v="Wolverine (Promo)"/>
    <m/>
    <s v="X"/>
    <n v="19"/>
    <n v="25"/>
    <n v="475"/>
    <m/>
    <m/>
    <m/>
    <m/>
    <m/>
    <m/>
    <m/>
    <m/>
    <n v="1569"/>
    <n v="1569"/>
  </r>
  <r>
    <n v="1570"/>
    <m/>
    <s v=" -  - DC - R"/>
    <s v=" -  - DC - R"/>
    <s v="DC"/>
    <x v="6"/>
    <x v="0"/>
    <m/>
    <m/>
    <s v="Batman"/>
    <m/>
    <m/>
    <m/>
    <m/>
    <m/>
    <m/>
    <s v="Power Card: Fighting 7"/>
    <s v="Batman"/>
    <m/>
    <s v="R"/>
    <n v="3"/>
    <n v="15"/>
    <n v="45"/>
    <m/>
    <m/>
    <m/>
    <m/>
    <m/>
    <m/>
    <m/>
    <m/>
    <n v="1570"/>
    <n v="1570"/>
  </r>
  <r>
    <n v="1571"/>
    <m/>
    <s v=" -  - MN - U"/>
    <s v=" -  - MN - U"/>
    <s v="MN"/>
    <x v="6"/>
    <x v="0"/>
    <m/>
    <m/>
    <s v="Bullseye"/>
    <m/>
    <m/>
    <m/>
    <m/>
    <m/>
    <m/>
    <s v="Power Card: Fighting 7"/>
    <s v="Bullseye"/>
    <m/>
    <s v="U"/>
    <n v="4"/>
    <n v="10"/>
    <n v="40"/>
    <m/>
    <m/>
    <m/>
    <m/>
    <m/>
    <m/>
    <m/>
    <m/>
    <n v="1571"/>
    <n v="1571"/>
  </r>
  <r>
    <n v="1572"/>
    <m/>
    <s v=" -  - OP - U"/>
    <s v=" -  - OP - U"/>
    <s v="OP"/>
    <x v="6"/>
    <x v="0"/>
    <m/>
    <m/>
    <s v="Domino"/>
    <m/>
    <m/>
    <m/>
    <m/>
    <m/>
    <m/>
    <s v="Power Card: Fighting 7"/>
    <s v="Domino"/>
    <m/>
    <s v="U"/>
    <n v="2"/>
    <n v="10"/>
    <n v="20"/>
    <m/>
    <m/>
    <m/>
    <m/>
    <m/>
    <m/>
    <m/>
    <m/>
    <n v="1572"/>
    <n v="1572"/>
  </r>
  <r>
    <n v="1573"/>
    <m/>
    <s v=" -  - IM - C"/>
    <s v=" -  - IM - C"/>
    <s v="IM"/>
    <x v="6"/>
    <x v="0"/>
    <m/>
    <m/>
    <s v="Majestic"/>
    <m/>
    <m/>
    <m/>
    <m/>
    <m/>
    <m/>
    <s v="Power Card: Fighting 7"/>
    <s v="Majestic"/>
    <m/>
    <s v="C"/>
    <n v="16"/>
    <n v="5"/>
    <n v="80"/>
    <m/>
    <m/>
    <m/>
    <m/>
    <m/>
    <m/>
    <m/>
    <m/>
    <n v="1573"/>
    <n v="1573"/>
  </r>
  <r>
    <n v="1574"/>
    <m/>
    <s v=" -  - DC - VR"/>
    <s v=" -  - DC - VR"/>
    <s v="DC"/>
    <x v="6"/>
    <x v="0"/>
    <m/>
    <m/>
    <s v="Azreal"/>
    <m/>
    <m/>
    <m/>
    <m/>
    <m/>
    <m/>
    <s v="Power Card: Fighting 8"/>
    <s v="Azreal"/>
    <m/>
    <s v="VR"/>
    <n v="3"/>
    <n v="20"/>
    <n v="60"/>
    <m/>
    <m/>
    <m/>
    <m/>
    <m/>
    <m/>
    <m/>
    <m/>
    <n v="1574"/>
    <n v="1574"/>
  </r>
  <r>
    <n v="1575"/>
    <m/>
    <s v=" -  - OP - U"/>
    <s v=" -  - OP - U"/>
    <s v="OP"/>
    <x v="6"/>
    <x v="0"/>
    <m/>
    <m/>
    <s v="Cyber"/>
    <m/>
    <m/>
    <m/>
    <m/>
    <m/>
    <m/>
    <s v="Power Card: Fighting 8"/>
    <s v="Cyber"/>
    <m/>
    <s v="U"/>
    <n v="2"/>
    <n v="10"/>
    <n v="20"/>
    <m/>
    <m/>
    <m/>
    <m/>
    <m/>
    <m/>
    <m/>
    <m/>
    <n v="1575"/>
    <n v="1575"/>
  </r>
  <r>
    <n v="1576"/>
    <m/>
    <s v=" -  - MN - R"/>
    <s v=" -  - MN - R"/>
    <s v="MN"/>
    <x v="6"/>
    <x v="0"/>
    <m/>
    <m/>
    <s v="Weapon X"/>
    <m/>
    <m/>
    <m/>
    <m/>
    <m/>
    <m/>
    <s v="Power Card: Fighting 8"/>
    <s v="Weapon X"/>
    <m/>
    <s v="R"/>
    <n v="4"/>
    <n v="15"/>
    <n v="60"/>
    <m/>
    <m/>
    <m/>
    <m/>
    <m/>
    <m/>
    <m/>
    <m/>
    <n v="1576"/>
    <n v="1576"/>
  </r>
  <r>
    <n v="1577"/>
    <m/>
    <s v=" -  - IM - C"/>
    <s v=" -  - IM - C"/>
    <s v="IM"/>
    <x v="6"/>
    <x v="0"/>
    <m/>
    <m/>
    <s v="Zealot"/>
    <m/>
    <m/>
    <m/>
    <m/>
    <m/>
    <m/>
    <s v="Power Card: Fighting 8"/>
    <s v="Zealot"/>
    <m/>
    <s v="C"/>
    <n v="16"/>
    <n v="5"/>
    <n v="80"/>
    <m/>
    <m/>
    <m/>
    <m/>
    <m/>
    <m/>
    <m/>
    <m/>
    <n v="1577"/>
    <n v="1577"/>
  </r>
  <r>
    <n v="1578"/>
    <m/>
    <s v=" -  - MN - C"/>
    <s v=" -  - MN - C"/>
    <s v="MN"/>
    <x v="6"/>
    <x v="0"/>
    <m/>
    <m/>
    <s v="Drax the Destroyer"/>
    <m/>
    <m/>
    <m/>
    <m/>
    <m/>
    <m/>
    <s v="Power Card: Intellect 1"/>
    <s v="Drax the Destroyer"/>
    <m/>
    <s v="C"/>
    <n v="4"/>
    <n v="5"/>
    <n v="20"/>
    <m/>
    <m/>
    <m/>
    <m/>
    <m/>
    <m/>
    <m/>
    <m/>
    <n v="1578"/>
    <n v="1578"/>
  </r>
  <r>
    <n v="1579"/>
    <m/>
    <s v=" -  - IM - C"/>
    <s v=" -  - IM - C"/>
    <s v="IM"/>
    <x v="6"/>
    <x v="0"/>
    <m/>
    <m/>
    <s v="Grunge"/>
    <m/>
    <m/>
    <m/>
    <m/>
    <m/>
    <m/>
    <s v="Power Card: Intellect 1"/>
    <s v="Grunge"/>
    <m/>
    <s v="C"/>
    <n v="16"/>
    <n v="5"/>
    <n v="80"/>
    <m/>
    <m/>
    <m/>
    <m/>
    <m/>
    <m/>
    <m/>
    <m/>
    <n v="1579"/>
    <n v="1579"/>
  </r>
  <r>
    <n v="1580"/>
    <m/>
    <s v=" -  - DC - C"/>
    <s v=" -  - DC - C"/>
    <s v="DC"/>
    <x v="6"/>
    <x v="0"/>
    <m/>
    <m/>
    <s v="Killer Croc"/>
    <m/>
    <m/>
    <m/>
    <m/>
    <m/>
    <m/>
    <s v="Power Card: Intellect 1"/>
    <s v="Killer Croc"/>
    <m/>
    <s v="C"/>
    <n v="3"/>
    <n v="5"/>
    <n v="15"/>
    <m/>
    <m/>
    <m/>
    <m/>
    <m/>
    <m/>
    <m/>
    <m/>
    <n v="1580"/>
    <n v="1580"/>
  </r>
  <r>
    <n v="1581"/>
    <m/>
    <s v=" -  - IQ - C"/>
    <s v=" -  - IQ - C"/>
    <s v="IQ"/>
    <x v="6"/>
    <x v="0"/>
    <m/>
    <m/>
    <s v="Lizard"/>
    <m/>
    <m/>
    <m/>
    <m/>
    <m/>
    <m/>
    <s v="Power Card: Intellect 1"/>
    <s v="Lizard"/>
    <m/>
    <s v="C"/>
    <n v="12"/>
    <n v="5"/>
    <n v="60"/>
    <m/>
    <m/>
    <m/>
    <m/>
    <m/>
    <m/>
    <m/>
    <m/>
    <n v="1581"/>
    <n v="1581"/>
  </r>
  <r>
    <n v="1582"/>
    <m/>
    <s v=" -  - MN - C"/>
    <s v=" -  - MN - C"/>
    <s v="MN"/>
    <x v="6"/>
    <x v="0"/>
    <m/>
    <m/>
    <s v="Abomination"/>
    <m/>
    <m/>
    <m/>
    <m/>
    <m/>
    <m/>
    <s v="Power Card: Intellect 2"/>
    <s v="Abomination"/>
    <m/>
    <s v="C"/>
    <n v="4"/>
    <n v="5"/>
    <n v="20"/>
    <m/>
    <m/>
    <m/>
    <m/>
    <m/>
    <m/>
    <m/>
    <m/>
    <n v="1582"/>
    <n v="1582"/>
  </r>
  <r>
    <n v="1583"/>
    <m/>
    <s v=" -  - DC - C"/>
    <s v=" -  - DC - C"/>
    <s v="DC"/>
    <x v="6"/>
    <x v="0"/>
    <m/>
    <m/>
    <s v="Knockout"/>
    <m/>
    <m/>
    <m/>
    <m/>
    <m/>
    <m/>
    <s v="Power Card: Intellect 2"/>
    <s v="Knockout"/>
    <m/>
    <s v="C"/>
    <n v="3"/>
    <n v="5"/>
    <n v="15"/>
    <m/>
    <m/>
    <m/>
    <m/>
    <m/>
    <m/>
    <m/>
    <m/>
    <n v="1583"/>
    <n v="1583"/>
  </r>
  <r>
    <n v="1584"/>
    <m/>
    <s v=" -  - IQ - C"/>
    <s v=" -  - IQ - C"/>
    <s v="IQ"/>
    <x v="6"/>
    <x v="0"/>
    <m/>
    <m/>
    <s v="Lady Deathstrike"/>
    <m/>
    <m/>
    <m/>
    <m/>
    <m/>
    <m/>
    <s v="Power Card: Intellect 2"/>
    <s v="Lady Deathstrike"/>
    <m/>
    <s v="C"/>
    <n v="12"/>
    <n v="5"/>
    <n v="60"/>
    <m/>
    <m/>
    <m/>
    <m/>
    <m/>
    <m/>
    <m/>
    <m/>
    <n v="1584"/>
    <n v="1584"/>
  </r>
  <r>
    <n v="1585"/>
    <m/>
    <s v=" -  - IM - C"/>
    <s v=" -  - IM - C"/>
    <s v="IM"/>
    <x v="6"/>
    <x v="0"/>
    <m/>
    <m/>
    <s v="Violator"/>
    <m/>
    <m/>
    <m/>
    <m/>
    <m/>
    <m/>
    <s v="Power Card: Intellect 2"/>
    <s v="Violator"/>
    <m/>
    <s v="C"/>
    <n v="16"/>
    <n v="5"/>
    <n v="80"/>
    <m/>
    <m/>
    <m/>
    <m/>
    <m/>
    <m/>
    <m/>
    <m/>
    <n v="1585"/>
    <n v="1585"/>
  </r>
  <r>
    <n v="1586"/>
    <m/>
    <s v=" -  - DC - C"/>
    <s v=" -  - DC - C"/>
    <s v="DC"/>
    <x v="6"/>
    <x v="0"/>
    <m/>
    <m/>
    <s v="Hazard"/>
    <m/>
    <m/>
    <m/>
    <m/>
    <m/>
    <m/>
    <s v="Power Card: Intellect 3"/>
    <s v="Hazard"/>
    <m/>
    <s v="C"/>
    <n v="3"/>
    <n v="5"/>
    <n v="15"/>
    <m/>
    <m/>
    <m/>
    <m/>
    <m/>
    <m/>
    <m/>
    <m/>
    <n v="1586"/>
    <n v="1586"/>
  </r>
  <r>
    <n v="1587"/>
    <m/>
    <s v=" -  - IM - C"/>
    <s v=" -  - IM - C"/>
    <s v="IM"/>
    <x v="6"/>
    <x v="0"/>
    <m/>
    <m/>
    <s v="Killrazor"/>
    <m/>
    <m/>
    <m/>
    <m/>
    <m/>
    <m/>
    <s v="Power Card: Intellect 3"/>
    <s v="Killrazor"/>
    <m/>
    <s v="C"/>
    <n v="16"/>
    <n v="5"/>
    <n v="80"/>
    <m/>
    <m/>
    <m/>
    <m/>
    <m/>
    <m/>
    <m/>
    <m/>
    <n v="1587"/>
    <n v="1587"/>
  </r>
  <r>
    <n v="1588"/>
    <m/>
    <s v=" -  - IQ - C"/>
    <s v=" -  - IQ - C"/>
    <s v="IQ"/>
    <x v="6"/>
    <x v="0"/>
    <m/>
    <m/>
    <s v="Kraven"/>
    <m/>
    <m/>
    <m/>
    <m/>
    <m/>
    <m/>
    <s v="Power Card: Intellect 3"/>
    <s v="Kraven"/>
    <m/>
    <s v="C"/>
    <n v="12"/>
    <n v="5"/>
    <n v="60"/>
    <m/>
    <m/>
    <m/>
    <m/>
    <m/>
    <m/>
    <m/>
    <m/>
    <n v="1588"/>
    <n v="1588"/>
  </r>
  <r>
    <n v="1589"/>
    <m/>
    <s v=" -  - MN - C"/>
    <s v=" -  - MN - C"/>
    <s v="MN"/>
    <x v="6"/>
    <x v="0"/>
    <m/>
    <m/>
    <s v="Puppet Master"/>
    <m/>
    <m/>
    <m/>
    <m/>
    <m/>
    <m/>
    <s v="Power Card: Intellect 3"/>
    <s v="Puppet Master"/>
    <m/>
    <s v="C"/>
    <n v="4"/>
    <n v="5"/>
    <n v="20"/>
    <m/>
    <m/>
    <m/>
    <m/>
    <m/>
    <m/>
    <m/>
    <m/>
    <n v="1589"/>
    <n v="1589"/>
  </r>
  <r>
    <n v="1590"/>
    <m/>
    <s v=" -  - MN - C"/>
    <s v=" -  - MN - C"/>
    <s v="MN"/>
    <x v="6"/>
    <x v="0"/>
    <m/>
    <m/>
    <s v="Captain Mar-Vell"/>
    <m/>
    <m/>
    <m/>
    <m/>
    <m/>
    <m/>
    <s v="Power Card: Intellect 4"/>
    <s v="Captain Mar-Vell"/>
    <m/>
    <s v="C"/>
    <n v="4"/>
    <n v="5"/>
    <n v="20"/>
    <m/>
    <m/>
    <m/>
    <m/>
    <m/>
    <m/>
    <m/>
    <m/>
    <n v="1590"/>
    <n v="1590"/>
  </r>
  <r>
    <n v="1591"/>
    <m/>
    <s v=" -  - IM - C"/>
    <s v=" -  - IM - C"/>
    <s v="IM"/>
    <x v="6"/>
    <x v="0"/>
    <m/>
    <m/>
    <s v="Grifter"/>
    <m/>
    <m/>
    <m/>
    <m/>
    <m/>
    <m/>
    <s v="Power Card: Intellect 4"/>
    <s v="Grifter"/>
    <m/>
    <s v="C"/>
    <n v="16"/>
    <n v="5"/>
    <n v="80"/>
    <m/>
    <m/>
    <m/>
    <m/>
    <m/>
    <m/>
    <m/>
    <m/>
    <n v="1591"/>
    <n v="1591"/>
  </r>
  <r>
    <n v="1592"/>
    <m/>
    <s v=" -  - IQ - C"/>
    <s v=" -  - IQ - C"/>
    <s v="IQ"/>
    <x v="6"/>
    <x v="0"/>
    <m/>
    <m/>
    <s v="Modok"/>
    <m/>
    <m/>
    <m/>
    <m/>
    <m/>
    <m/>
    <s v="Power Card: Intellect 4"/>
    <s v="Modok"/>
    <m/>
    <s v="C"/>
    <n v="12"/>
    <n v="5"/>
    <n v="60"/>
    <m/>
    <m/>
    <m/>
    <m/>
    <m/>
    <m/>
    <m/>
    <m/>
    <n v="1592"/>
    <n v="1592"/>
  </r>
  <r>
    <n v="1593"/>
    <m/>
    <s v=" -  - DC - C"/>
    <s v=" -  - DC - C"/>
    <s v="DC"/>
    <x v="6"/>
    <x v="0"/>
    <m/>
    <m/>
    <s v="Ra's Al Ghul"/>
    <m/>
    <m/>
    <m/>
    <m/>
    <m/>
    <m/>
    <s v="Power Card: Intellect 4"/>
    <s v="Ra's Al Ghul"/>
    <m/>
    <s v="C"/>
    <n v="3"/>
    <n v="5"/>
    <n v="15"/>
    <m/>
    <m/>
    <m/>
    <m/>
    <m/>
    <m/>
    <m/>
    <m/>
    <n v="1593"/>
    <n v="1593"/>
  </r>
  <r>
    <n v="1594"/>
    <m/>
    <s v=" -  - IM - C"/>
    <s v=" -  - IM - C"/>
    <s v="IM"/>
    <x v="6"/>
    <x v="0"/>
    <m/>
    <m/>
    <s v="Fairchild"/>
    <m/>
    <m/>
    <m/>
    <m/>
    <m/>
    <m/>
    <s v="Power Card: Intellect 5"/>
    <s v="Fairchild"/>
    <m/>
    <s v="C"/>
    <n v="16"/>
    <n v="5"/>
    <n v="80"/>
    <m/>
    <m/>
    <m/>
    <m/>
    <m/>
    <m/>
    <m/>
    <m/>
    <n v="1594"/>
    <n v="1594"/>
  </r>
  <r>
    <n v="1595"/>
    <m/>
    <s v=" -  - MN - C"/>
    <s v=" -  - MN - C"/>
    <s v="MN"/>
    <x v="6"/>
    <x v="0"/>
    <m/>
    <m/>
    <s v="Loki"/>
    <m/>
    <m/>
    <m/>
    <m/>
    <m/>
    <m/>
    <s v="Power Card: Intellect 5"/>
    <s v="Loki"/>
    <m/>
    <s v="C"/>
    <n v="4"/>
    <n v="5"/>
    <n v="20"/>
    <m/>
    <m/>
    <m/>
    <m/>
    <m/>
    <m/>
    <m/>
    <m/>
    <n v="1595"/>
    <n v="1595"/>
  </r>
  <r>
    <n v="1596"/>
    <m/>
    <s v=" -  - IQ - C"/>
    <s v=" -  - IQ - C"/>
    <s v="IQ"/>
    <x v="6"/>
    <x v="0"/>
    <m/>
    <m/>
    <s v="Sebastian Shaw"/>
    <m/>
    <m/>
    <m/>
    <m/>
    <m/>
    <m/>
    <s v="Power Card: Intellect 5"/>
    <s v="Sebastian Shaw"/>
    <m/>
    <s v="C"/>
    <n v="12"/>
    <n v="5"/>
    <n v="60"/>
    <m/>
    <m/>
    <m/>
    <m/>
    <m/>
    <m/>
    <m/>
    <m/>
    <n v="1596"/>
    <n v="1596"/>
  </r>
  <r>
    <n v="1597"/>
    <m/>
    <s v=" -  - DC - U"/>
    <s v=" -  - DC - U"/>
    <s v="DC"/>
    <x v="6"/>
    <x v="0"/>
    <m/>
    <m/>
    <s v="Two-Face"/>
    <m/>
    <m/>
    <m/>
    <m/>
    <m/>
    <m/>
    <s v="Power Card: Intellect 5"/>
    <s v="Two-Face"/>
    <m/>
    <s v="U"/>
    <n v="3"/>
    <n v="10"/>
    <n v="30"/>
    <m/>
    <m/>
    <m/>
    <m/>
    <m/>
    <m/>
    <m/>
    <m/>
    <n v="1597"/>
    <n v="1597"/>
  </r>
  <r>
    <n v="1598"/>
    <m/>
    <s v=" -  - MN - U"/>
    <s v=" -  - MN - U"/>
    <s v="MN"/>
    <x v="6"/>
    <x v="0"/>
    <m/>
    <m/>
    <s v="Iron Man"/>
    <m/>
    <m/>
    <m/>
    <m/>
    <m/>
    <m/>
    <s v="Power Card: Intellect 6"/>
    <s v="Iron Man"/>
    <m/>
    <s v="U"/>
    <n v="4"/>
    <n v="10"/>
    <n v="40"/>
    <m/>
    <m/>
    <m/>
    <m/>
    <m/>
    <m/>
    <m/>
    <m/>
    <n v="1598"/>
    <n v="1598"/>
  </r>
  <r>
    <n v="1599"/>
    <m/>
    <s v=" -  - DC - U"/>
    <s v=" -  - DC - U"/>
    <s v="DC"/>
    <x v="6"/>
    <x v="0"/>
    <m/>
    <m/>
    <s v="Joker"/>
    <m/>
    <m/>
    <m/>
    <m/>
    <m/>
    <m/>
    <s v="Power Card: Intellect 6"/>
    <s v="Joker"/>
    <m/>
    <s v="U"/>
    <n v="3"/>
    <n v="10"/>
    <n v="30"/>
    <m/>
    <m/>
    <m/>
    <m/>
    <m/>
    <m/>
    <m/>
    <m/>
    <n v="1599"/>
    <n v="1599"/>
  </r>
  <r>
    <n v="1600"/>
    <m/>
    <s v=" -  - IM - C"/>
    <s v=" -  - IM - C"/>
    <s v="IM"/>
    <x v="6"/>
    <x v="0"/>
    <m/>
    <m/>
    <s v="Tyson Stone"/>
    <m/>
    <m/>
    <m/>
    <m/>
    <m/>
    <m/>
    <s v="Power Card: Intellect 6"/>
    <s v="Tyson Stone"/>
    <m/>
    <s v="C"/>
    <n v="16"/>
    <n v="5"/>
    <n v="80"/>
    <m/>
    <m/>
    <m/>
    <m/>
    <m/>
    <m/>
    <m/>
    <m/>
    <n v="1600"/>
    <n v="1600"/>
  </r>
  <r>
    <n v="1601"/>
    <m/>
    <s v=" -  - IQ - C"/>
    <s v=" -  - IQ - C"/>
    <s v="IQ"/>
    <x v="6"/>
    <x v="0"/>
    <m/>
    <m/>
    <s v="Ultron"/>
    <m/>
    <m/>
    <m/>
    <m/>
    <m/>
    <m/>
    <s v="Power Card: Intellect 6"/>
    <s v="Ultron"/>
    <m/>
    <s v="C"/>
    <n v="12"/>
    <n v="5"/>
    <n v="60"/>
    <m/>
    <m/>
    <m/>
    <m/>
    <m/>
    <m/>
    <m/>
    <m/>
    <n v="1601"/>
    <n v="1601"/>
  </r>
  <r>
    <n v="1602"/>
    <m/>
    <s v=" -  - DC - R"/>
    <s v=" -  - DC - R"/>
    <s v="DC"/>
    <x v="6"/>
    <x v="0"/>
    <m/>
    <m/>
    <s v="Batman"/>
    <m/>
    <m/>
    <m/>
    <m/>
    <m/>
    <m/>
    <s v="Power Card: Intellect 7"/>
    <s v="Batman"/>
    <m/>
    <s v="R"/>
    <n v="3"/>
    <n v="15"/>
    <n v="45"/>
    <m/>
    <m/>
    <m/>
    <m/>
    <m/>
    <m/>
    <m/>
    <m/>
    <n v="1602"/>
    <n v="1602"/>
  </r>
  <r>
    <n v="1603"/>
    <m/>
    <s v=" -  - MN - U"/>
    <s v=" -  - MN - U"/>
    <s v="MN"/>
    <x v="6"/>
    <x v="0"/>
    <m/>
    <m/>
    <s v="Beast"/>
    <m/>
    <m/>
    <m/>
    <m/>
    <m/>
    <m/>
    <s v="Power Card: Intellect 7"/>
    <s v="Beast"/>
    <m/>
    <s v="U"/>
    <n v="4"/>
    <n v="10"/>
    <n v="40"/>
    <m/>
    <m/>
    <m/>
    <m/>
    <m/>
    <m/>
    <m/>
    <m/>
    <n v="1603"/>
    <n v="1603"/>
  </r>
  <r>
    <n v="1604"/>
    <m/>
    <s v=" -  - IM - C"/>
    <s v=" -  - IM - C"/>
    <s v="IM"/>
    <x v="6"/>
    <x v="0"/>
    <m/>
    <m/>
    <s v="Jason Wynn"/>
    <m/>
    <m/>
    <m/>
    <m/>
    <m/>
    <m/>
    <s v="Power Card: Intellect 7"/>
    <s v="Jason Wynn"/>
    <m/>
    <s v="C"/>
    <n v="16"/>
    <n v="5"/>
    <n v="80"/>
    <m/>
    <m/>
    <m/>
    <m/>
    <m/>
    <m/>
    <m/>
    <m/>
    <n v="1604"/>
    <n v="1604"/>
  </r>
  <r>
    <n v="1605"/>
    <m/>
    <s v=" -  - IQ - U"/>
    <s v=" -  - IQ - U"/>
    <s v="IQ"/>
    <x v="6"/>
    <x v="0"/>
    <m/>
    <m/>
    <s v="Leader"/>
    <m/>
    <m/>
    <m/>
    <m/>
    <m/>
    <m/>
    <s v="Power Card: Intellect 7"/>
    <s v="Leader"/>
    <m/>
    <s v="U"/>
    <n v="12"/>
    <n v="10"/>
    <n v="120"/>
    <m/>
    <m/>
    <m/>
    <m/>
    <m/>
    <m/>
    <m/>
    <m/>
    <n v="1605"/>
    <n v="1605"/>
  </r>
  <r>
    <n v="1606"/>
    <m/>
    <s v=" -  - IQ - R"/>
    <s v=" -  - IQ - R"/>
    <s v="IQ"/>
    <x v="6"/>
    <x v="0"/>
    <m/>
    <m/>
    <s v="Doom 2099"/>
    <m/>
    <m/>
    <m/>
    <m/>
    <m/>
    <m/>
    <s v="Power Card: Intellect 8"/>
    <s v="Doom 2099"/>
    <m/>
    <s v="R"/>
    <n v="12"/>
    <n v="15"/>
    <n v="180"/>
    <m/>
    <m/>
    <m/>
    <m/>
    <m/>
    <m/>
    <m/>
    <m/>
    <n v="1606"/>
    <n v="1606"/>
  </r>
  <r>
    <n v="1607"/>
    <m/>
    <s v=" -  - MN - R"/>
    <s v=" -  - MN - R"/>
    <s v="MN"/>
    <x v="6"/>
    <x v="0"/>
    <m/>
    <m/>
    <s v="Dracula"/>
    <m/>
    <m/>
    <m/>
    <m/>
    <m/>
    <m/>
    <s v="Power Card: Intellect 8"/>
    <s v="Dracula"/>
    <m/>
    <s v="R"/>
    <n v="4"/>
    <n v="15"/>
    <n v="60"/>
    <m/>
    <m/>
    <m/>
    <m/>
    <m/>
    <m/>
    <m/>
    <m/>
    <n v="1607"/>
    <n v="1607"/>
  </r>
  <r>
    <n v="1608"/>
    <m/>
    <s v=" -  - DC - VR"/>
    <s v=" -  - DC - VR"/>
    <s v="DC"/>
    <x v="6"/>
    <x v="0"/>
    <m/>
    <m/>
    <s v="Lex Luther"/>
    <m/>
    <m/>
    <m/>
    <m/>
    <m/>
    <m/>
    <s v="Power Card: Intellect 8"/>
    <s v="Lex Luther"/>
    <m/>
    <s v="VR"/>
    <n v="3"/>
    <n v="20"/>
    <n v="60"/>
    <m/>
    <m/>
    <m/>
    <m/>
    <m/>
    <m/>
    <m/>
    <m/>
    <n v="1608"/>
    <n v="1608"/>
  </r>
  <r>
    <n v="1609"/>
    <m/>
    <s v=" -  - IM - R"/>
    <s v=" -  - IM - R"/>
    <s v="IM"/>
    <x v="6"/>
    <x v="0"/>
    <m/>
    <m/>
    <s v="Malebolgia"/>
    <m/>
    <m/>
    <m/>
    <m/>
    <m/>
    <m/>
    <s v="Power Card: Intellect 8"/>
    <s v="Malebolgia"/>
    <m/>
    <s v="R"/>
    <n v="16"/>
    <n v="5"/>
    <n v="80"/>
    <m/>
    <m/>
    <m/>
    <m/>
    <m/>
    <m/>
    <m/>
    <m/>
    <n v="1609"/>
    <n v="1609"/>
  </r>
  <r>
    <n v="1610"/>
    <m/>
    <s v=" -  - OP - C"/>
    <s v=" -  - OP - C"/>
    <s v="OP"/>
    <x v="6"/>
    <x v="0"/>
    <m/>
    <m/>
    <s v="Century"/>
    <m/>
    <m/>
    <m/>
    <m/>
    <m/>
    <m/>
    <s v="Power Card: Multi-Power 1"/>
    <s v="Century"/>
    <m/>
    <s v="C"/>
    <n v="2"/>
    <n v="5"/>
    <n v="10"/>
    <m/>
    <m/>
    <m/>
    <m/>
    <m/>
    <m/>
    <m/>
    <m/>
    <n v="1610"/>
    <n v="1610"/>
  </r>
  <r>
    <n v="1611"/>
    <m/>
    <s v=" -  - IQ - C"/>
    <s v=" -  - IQ - C"/>
    <s v="IQ"/>
    <x v="6"/>
    <x v="0"/>
    <m/>
    <m/>
    <s v="Chamber"/>
    <m/>
    <m/>
    <m/>
    <m/>
    <m/>
    <m/>
    <s v="Power Card: Multi-Power 1"/>
    <s v="Chamber"/>
    <m/>
    <s v="C"/>
    <n v="12"/>
    <n v="5"/>
    <n v="60"/>
    <m/>
    <m/>
    <m/>
    <m/>
    <m/>
    <m/>
    <m/>
    <m/>
    <n v="1611"/>
    <n v="1611"/>
  </r>
  <r>
    <n v="1612"/>
    <m/>
    <s v=" -  - DC - U"/>
    <s v=" -  - DC - U"/>
    <s v="DC"/>
    <x v="6"/>
    <x v="0"/>
    <m/>
    <m/>
    <s v="Joker"/>
    <m/>
    <m/>
    <m/>
    <m/>
    <m/>
    <m/>
    <s v="Power Card: Multi-Power 1"/>
    <s v="Joker"/>
    <m/>
    <s v="U"/>
    <n v="3"/>
    <n v="10"/>
    <n v="30"/>
    <m/>
    <m/>
    <m/>
    <m/>
    <m/>
    <m/>
    <m/>
    <m/>
    <n v="1612"/>
    <n v="1612"/>
  </r>
  <r>
    <n v="1613"/>
    <m/>
    <s v=" -  - MN - C"/>
    <s v=" -  - MN - C"/>
    <s v="MN"/>
    <x v="6"/>
    <x v="0"/>
    <m/>
    <m/>
    <s v="Man-Thing"/>
    <m/>
    <m/>
    <m/>
    <m/>
    <m/>
    <m/>
    <s v="Power Card: Multi-Power 1"/>
    <s v="Man-Thing"/>
    <m/>
    <s v="C"/>
    <n v="4"/>
    <n v="5"/>
    <n v="20"/>
    <m/>
    <m/>
    <m/>
    <m/>
    <m/>
    <m/>
    <m/>
    <m/>
    <n v="1613"/>
    <n v="1613"/>
  </r>
  <r>
    <n v="1614"/>
    <m/>
    <s v=" -  - IM - C"/>
    <s v=" -  - IM - C"/>
    <s v="IM"/>
    <x v="6"/>
    <x v="0"/>
    <m/>
    <m/>
    <s v="Valaria &amp; Janus"/>
    <m/>
    <m/>
    <m/>
    <m/>
    <m/>
    <m/>
    <s v="Power Card: Multi-Power 1"/>
    <s v="Valaria &amp; Janus"/>
    <m/>
    <s v="C"/>
    <n v="16"/>
    <n v="5"/>
    <n v="80"/>
    <m/>
    <m/>
    <m/>
    <m/>
    <m/>
    <m/>
    <m/>
    <m/>
    <n v="1614"/>
    <n v="1614"/>
  </r>
  <r>
    <n v="1615"/>
    <m/>
    <s v=" -  - IQ - C"/>
    <s v=" -  - IQ - C"/>
    <s v="IQ"/>
    <x v="6"/>
    <x v="0"/>
    <m/>
    <m/>
    <s v="Havok"/>
    <m/>
    <m/>
    <m/>
    <m/>
    <m/>
    <m/>
    <s v="Power Card: Multi-Power 2"/>
    <s v="Havok"/>
    <m/>
    <s v="C"/>
    <n v="12"/>
    <n v="5"/>
    <n v="60"/>
    <m/>
    <m/>
    <m/>
    <m/>
    <m/>
    <m/>
    <m/>
    <m/>
    <n v="1615"/>
    <n v="1615"/>
  </r>
  <r>
    <n v="1616"/>
    <m/>
    <s v=" -  - MN - C"/>
    <s v=" -  - MN - C"/>
    <s v="MN"/>
    <x v="6"/>
    <x v="0"/>
    <m/>
    <m/>
    <s v="Howard the Duck"/>
    <m/>
    <m/>
    <m/>
    <m/>
    <m/>
    <m/>
    <s v="Power Card: Multi-Power 2"/>
    <s v="Howard the Duck"/>
    <m/>
    <s v="C"/>
    <n v="4"/>
    <n v="5"/>
    <n v="20"/>
    <m/>
    <m/>
    <m/>
    <m/>
    <m/>
    <m/>
    <m/>
    <m/>
    <n v="1616"/>
    <n v="1616"/>
  </r>
  <r>
    <n v="1617"/>
    <m/>
    <s v=" -  - OP - C"/>
    <s v=" -  - OP - C"/>
    <s v="OP"/>
    <x v="6"/>
    <x v="0"/>
    <m/>
    <m/>
    <s v="Iron Man"/>
    <m/>
    <m/>
    <m/>
    <m/>
    <m/>
    <m/>
    <s v="Power Card: Multi-Power 2"/>
    <s v="Iron Man"/>
    <m/>
    <s v="C"/>
    <n v="2"/>
    <n v="5"/>
    <n v="10"/>
    <m/>
    <m/>
    <m/>
    <m/>
    <m/>
    <m/>
    <m/>
    <m/>
    <n v="1617"/>
    <n v="1617"/>
  </r>
  <r>
    <n v="1618"/>
    <m/>
    <s v=" -  - DC - R"/>
    <s v=" -  - DC - R"/>
    <s v="DC"/>
    <x v="6"/>
    <x v="0"/>
    <m/>
    <m/>
    <s v="Lex Luther"/>
    <m/>
    <m/>
    <m/>
    <m/>
    <m/>
    <m/>
    <s v="Power Card: Multi-Power 2"/>
    <s v="Lex Luther"/>
    <m/>
    <s v="R"/>
    <n v="3"/>
    <n v="15"/>
    <n v="45"/>
    <m/>
    <m/>
    <m/>
    <m/>
    <m/>
    <m/>
    <m/>
    <m/>
    <n v="1618"/>
    <n v="1618"/>
  </r>
  <r>
    <n v="1619"/>
    <m/>
    <s v=" -  - IM - C"/>
    <s v=" -  - IM - C"/>
    <s v="IM"/>
    <x v="6"/>
    <x v="0"/>
    <m/>
    <m/>
    <s v="Threshhold"/>
    <m/>
    <m/>
    <m/>
    <m/>
    <m/>
    <m/>
    <s v="Power Card: Multi-Power 2"/>
    <s v="Threshhold"/>
    <m/>
    <s v="C"/>
    <n v="16"/>
    <n v="5"/>
    <n v="80"/>
    <m/>
    <m/>
    <m/>
    <m/>
    <m/>
    <m/>
    <m/>
    <m/>
    <n v="1619"/>
    <n v="1619"/>
  </r>
  <r>
    <n v="1620"/>
    <m/>
    <s v=" -  - DC - VR"/>
    <s v=" -  - DC - VR"/>
    <s v="DC"/>
    <x v="6"/>
    <x v="0"/>
    <m/>
    <m/>
    <s v="Batman"/>
    <m/>
    <m/>
    <m/>
    <m/>
    <m/>
    <m/>
    <s v="Power Card: Multi-Power 3"/>
    <s v="Batman"/>
    <m/>
    <s v="VR"/>
    <n v="3"/>
    <n v="20"/>
    <n v="60"/>
    <m/>
    <m/>
    <m/>
    <m/>
    <m/>
    <m/>
    <m/>
    <m/>
    <n v="1620"/>
    <n v="1620"/>
  </r>
  <r>
    <n v="1621"/>
    <m/>
    <s v=" -  - OP - C"/>
    <s v=" -  - OP - C"/>
    <s v="OP"/>
    <x v="6"/>
    <x v="0"/>
    <m/>
    <m/>
    <s v="Nightcrawler"/>
    <m/>
    <m/>
    <m/>
    <m/>
    <m/>
    <m/>
    <s v="Power Card: Multi-Power 3"/>
    <s v="Nightcrawler"/>
    <m/>
    <s v="C"/>
    <n v="2"/>
    <n v="5"/>
    <n v="10"/>
    <m/>
    <m/>
    <m/>
    <m/>
    <m/>
    <m/>
    <m/>
    <m/>
    <n v="1621"/>
    <n v="1621"/>
  </r>
  <r>
    <n v="1622"/>
    <m/>
    <s v=" -  - MN - U"/>
    <s v=" -  - MN - U"/>
    <s v="MN"/>
    <x v="6"/>
    <x v="0"/>
    <m/>
    <m/>
    <s v="ROM"/>
    <m/>
    <m/>
    <m/>
    <m/>
    <m/>
    <m/>
    <s v="Power Card: Multi-Power 3"/>
    <s v="ROM"/>
    <m/>
    <s v="U"/>
    <n v="4"/>
    <n v="10"/>
    <n v="40"/>
    <m/>
    <m/>
    <m/>
    <m/>
    <m/>
    <m/>
    <m/>
    <m/>
    <n v="1622"/>
    <n v="1622"/>
  </r>
  <r>
    <n v="1623"/>
    <m/>
    <s v=" -  - IM - C"/>
    <s v=" -  - IM - C"/>
    <s v="IM"/>
    <x v="6"/>
    <x v="0"/>
    <m/>
    <m/>
    <s v="Witchblade"/>
    <m/>
    <m/>
    <m/>
    <m/>
    <m/>
    <m/>
    <s v="Power Card: Multi-Power 3"/>
    <s v="Witchblade"/>
    <m/>
    <s v="C"/>
    <n v="16"/>
    <n v="5"/>
    <n v="80"/>
    <m/>
    <m/>
    <m/>
    <m/>
    <m/>
    <m/>
    <m/>
    <m/>
    <n v="1623"/>
    <n v="1623"/>
  </r>
  <r>
    <n v="1624"/>
    <m/>
    <s v=" -  - IQ - U"/>
    <s v=" -  - IQ - U"/>
    <s v="IQ"/>
    <x v="6"/>
    <x v="0"/>
    <m/>
    <m/>
    <s v="X-Man"/>
    <m/>
    <m/>
    <m/>
    <m/>
    <m/>
    <m/>
    <s v="Power Card: Multi-Power 3"/>
    <s v="X-Man"/>
    <m/>
    <s v="U"/>
    <n v="12"/>
    <n v="10"/>
    <n v="120"/>
    <m/>
    <m/>
    <m/>
    <m/>
    <m/>
    <m/>
    <m/>
    <m/>
    <n v="1624"/>
    <n v="1624"/>
  </r>
  <r>
    <n v="1625"/>
    <m/>
    <s v=" -  - IQ - R"/>
    <s v=" -  - IQ - R"/>
    <s v="IQ"/>
    <x v="6"/>
    <x v="0"/>
    <m/>
    <m/>
    <s v="Black Bolt"/>
    <m/>
    <m/>
    <m/>
    <m/>
    <m/>
    <m/>
    <s v="Power Card: Multi-Power 4"/>
    <s v="Black Bolt"/>
    <m/>
    <s v="R"/>
    <n v="12"/>
    <n v="15"/>
    <n v="180"/>
    <m/>
    <m/>
    <m/>
    <m/>
    <m/>
    <m/>
    <m/>
    <m/>
    <n v="1625"/>
    <n v="1625"/>
  </r>
  <r>
    <n v="1626"/>
    <m/>
    <s v=" -  - MN - R"/>
    <s v=" -  - MN - R"/>
    <s v="MN"/>
    <x v="6"/>
    <x v="0"/>
    <m/>
    <m/>
    <s v="Mimic"/>
    <m/>
    <m/>
    <m/>
    <m/>
    <m/>
    <m/>
    <s v="Power Card: Multi-Power 4"/>
    <s v="Mimic"/>
    <m/>
    <s v="R"/>
    <n v="4"/>
    <n v="15"/>
    <n v="60"/>
    <m/>
    <m/>
    <m/>
    <m/>
    <m/>
    <m/>
    <m/>
    <m/>
    <n v="1626"/>
    <n v="1626"/>
  </r>
  <r>
    <n v="1627"/>
    <m/>
    <s v=" -  - IM - C"/>
    <s v=" -  - IM - C"/>
    <s v="IM"/>
    <x v="6"/>
    <x v="0"/>
    <m/>
    <m/>
    <s v="Spartan"/>
    <m/>
    <m/>
    <m/>
    <m/>
    <m/>
    <m/>
    <s v="Power Card: Multi-Power 4"/>
    <s v="Spartan"/>
    <m/>
    <s v="C"/>
    <n v="16"/>
    <n v="5"/>
    <n v="80"/>
    <m/>
    <m/>
    <m/>
    <m/>
    <m/>
    <m/>
    <m/>
    <m/>
    <n v="1627"/>
    <n v="1627"/>
  </r>
  <r>
    <n v="1628"/>
    <m/>
    <s v=" -  - OP - C"/>
    <s v=" -  - OP - C"/>
    <s v="OP"/>
    <x v="6"/>
    <x v="0"/>
    <m/>
    <m/>
    <s v="Super Skrull"/>
    <m/>
    <m/>
    <m/>
    <m/>
    <m/>
    <m/>
    <s v="Power Card: Multi-Power 4"/>
    <s v="Super Skrull"/>
    <m/>
    <s v="C"/>
    <n v="2"/>
    <n v="5"/>
    <n v="10"/>
    <m/>
    <m/>
    <m/>
    <m/>
    <m/>
    <m/>
    <m/>
    <m/>
    <n v="1628"/>
    <n v="1628"/>
  </r>
  <r>
    <n v="1629"/>
    <m/>
    <s v=" -  - DC - VR"/>
    <s v=" -  - DC - VR"/>
    <s v="DC"/>
    <x v="6"/>
    <x v="0"/>
    <m/>
    <m/>
    <s v="Superman"/>
    <m/>
    <m/>
    <m/>
    <m/>
    <m/>
    <m/>
    <s v="Power Card: Multi-Power 4"/>
    <s v="Superman"/>
    <m/>
    <s v="VR"/>
    <n v="3"/>
    <n v="20"/>
    <n v="60"/>
    <m/>
    <m/>
    <m/>
    <m/>
    <m/>
    <m/>
    <m/>
    <m/>
    <n v="1629"/>
    <n v="1629"/>
  </r>
  <r>
    <n v="1630"/>
    <m/>
    <s v=" -  - IM - VR"/>
    <s v=" -  - IM - VR"/>
    <s v="IM"/>
    <x v="6"/>
    <x v="0"/>
    <m/>
    <m/>
    <s v="Tiffany"/>
    <m/>
    <m/>
    <m/>
    <m/>
    <m/>
    <m/>
    <s v="Power Card: Multi-Power 5"/>
    <s v="Tiffany"/>
    <m/>
    <s v="VR"/>
    <n v="16"/>
    <n v="20"/>
    <n v="320"/>
    <m/>
    <m/>
    <m/>
    <m/>
    <m/>
    <m/>
    <m/>
    <m/>
    <n v="1630"/>
    <n v="1630"/>
  </r>
  <r>
    <n v="1631"/>
    <m/>
    <s v=" -  - OP - C"/>
    <s v=" -  - OP - C"/>
    <s v="OP"/>
    <x v="6"/>
    <x v="0"/>
    <m/>
    <m/>
    <s v="Archangel"/>
    <m/>
    <m/>
    <m/>
    <m/>
    <m/>
    <m/>
    <s v="Power Card: Strength 1"/>
    <s v="Archangel"/>
    <m/>
    <s v="C"/>
    <n v="2"/>
    <n v="5"/>
    <n v="10"/>
    <m/>
    <m/>
    <m/>
    <m/>
    <m/>
    <m/>
    <m/>
    <m/>
    <n v="1631"/>
    <n v="1631"/>
  </r>
  <r>
    <n v="1632"/>
    <m/>
    <s v=" -  - MN - C"/>
    <s v=" -  - MN - C"/>
    <s v="MN"/>
    <x v="6"/>
    <x v="0"/>
    <m/>
    <m/>
    <s v="Mole Man"/>
    <m/>
    <m/>
    <m/>
    <m/>
    <m/>
    <m/>
    <s v="Power Card: Strength 1"/>
    <s v="Mole Man"/>
    <m/>
    <s v="C"/>
    <n v="4"/>
    <n v="5"/>
    <n v="20"/>
    <m/>
    <m/>
    <m/>
    <m/>
    <m/>
    <m/>
    <m/>
    <m/>
    <n v="1632"/>
    <n v="1632"/>
  </r>
  <r>
    <n v="1633"/>
    <m/>
    <s v=" -  - DC - C"/>
    <s v=" -  - DC - C"/>
    <s v="DC"/>
    <x v="6"/>
    <x v="0"/>
    <m/>
    <m/>
    <s v="Penguin"/>
    <m/>
    <m/>
    <m/>
    <m/>
    <m/>
    <m/>
    <s v="Power Card: Strength 1"/>
    <s v="Penguin"/>
    <m/>
    <s v="C"/>
    <n v="3"/>
    <n v="5"/>
    <n v="15"/>
    <m/>
    <m/>
    <m/>
    <m/>
    <m/>
    <m/>
    <m/>
    <m/>
    <n v="1633"/>
    <n v="1633"/>
  </r>
  <r>
    <n v="1634"/>
    <m/>
    <s v=" -  - IM - C"/>
    <s v=" -  - IM - C"/>
    <s v="IM"/>
    <x v="6"/>
    <x v="0"/>
    <m/>
    <m/>
    <s v="Twitch"/>
    <m/>
    <m/>
    <m/>
    <m/>
    <m/>
    <m/>
    <s v="Power Card: Strength 1"/>
    <s v="Twitch"/>
    <m/>
    <s v="C"/>
    <n v="16"/>
    <n v="5"/>
    <n v="80"/>
    <m/>
    <m/>
    <m/>
    <m/>
    <m/>
    <m/>
    <m/>
    <m/>
    <n v="1634"/>
    <n v="1634"/>
  </r>
  <r>
    <n v="1635"/>
    <m/>
    <s v=" -  - IM - C"/>
    <s v=" -  - IM - C"/>
    <s v="IM"/>
    <x v="6"/>
    <x v="0"/>
    <m/>
    <m/>
    <s v="Rapture"/>
    <m/>
    <m/>
    <m/>
    <m/>
    <m/>
    <m/>
    <s v="Power Card: Strength 2"/>
    <s v="Rapture"/>
    <m/>
    <s v="C"/>
    <n v="16"/>
    <n v="5"/>
    <n v="80"/>
    <m/>
    <m/>
    <m/>
    <m/>
    <m/>
    <m/>
    <m/>
    <m/>
    <n v="1635"/>
    <n v="1635"/>
  </r>
  <r>
    <n v="1636"/>
    <m/>
    <s v=" -  - DC - C"/>
    <s v=" -  - DC - C"/>
    <s v="DC"/>
    <x v="6"/>
    <x v="0"/>
    <m/>
    <m/>
    <s v="Robin"/>
    <m/>
    <m/>
    <m/>
    <m/>
    <m/>
    <m/>
    <s v="Power Card: Strength 2"/>
    <s v="Robin"/>
    <m/>
    <s v="C"/>
    <n v="3"/>
    <n v="5"/>
    <n v="15"/>
    <m/>
    <m/>
    <m/>
    <m/>
    <m/>
    <m/>
    <m/>
    <m/>
    <n v="1636"/>
    <n v="1636"/>
  </r>
  <r>
    <n v="1637"/>
    <m/>
    <s v=" -  - MN - C"/>
    <s v=" -  - MN - C"/>
    <s v="MN"/>
    <x v="6"/>
    <x v="0"/>
    <m/>
    <m/>
    <s v="Rogue"/>
    <m/>
    <m/>
    <m/>
    <m/>
    <m/>
    <m/>
    <s v="Power Card: Strength 2"/>
    <s v="Rogue"/>
    <m/>
    <s v="C"/>
    <n v="4"/>
    <n v="5"/>
    <n v="20"/>
    <m/>
    <m/>
    <m/>
    <m/>
    <m/>
    <m/>
    <m/>
    <m/>
    <n v="1637"/>
    <n v="1637"/>
  </r>
  <r>
    <n v="1638"/>
    <m/>
    <s v=" -  - OP - C"/>
    <s v=" -  - OP - C"/>
    <s v="OP"/>
    <x v="6"/>
    <x v="0"/>
    <m/>
    <m/>
    <s v="Spider-Man"/>
    <m/>
    <m/>
    <m/>
    <m/>
    <m/>
    <m/>
    <s v="Power Card: Strength 2"/>
    <s v="Spider-Man"/>
    <m/>
    <s v="C"/>
    <n v="2"/>
    <n v="5"/>
    <n v="10"/>
    <m/>
    <m/>
    <m/>
    <m/>
    <m/>
    <m/>
    <m/>
    <m/>
    <n v="1638"/>
    <n v="1638"/>
  </r>
  <r>
    <n v="1639"/>
    <m/>
    <s v=" -  - MN - C"/>
    <s v=" -  - MN - C"/>
    <s v="MN"/>
    <x v="6"/>
    <x v="0"/>
    <m/>
    <m/>
    <s v="Falcon"/>
    <m/>
    <m/>
    <m/>
    <m/>
    <m/>
    <m/>
    <s v="Power Card: Strength 3"/>
    <s v="Falcon"/>
    <m/>
    <s v="C"/>
    <n v="4"/>
    <n v="5"/>
    <n v="20"/>
    <m/>
    <m/>
    <m/>
    <m/>
    <m/>
    <m/>
    <m/>
    <m/>
    <n v="1639"/>
    <n v="1639"/>
  </r>
  <r>
    <n v="1640"/>
    <m/>
    <s v=" -  - IM - C"/>
    <s v=" -  - IM - C"/>
    <s v="IM"/>
    <x v="6"/>
    <x v="0"/>
    <m/>
    <m/>
    <s v="Freefall"/>
    <m/>
    <m/>
    <m/>
    <m/>
    <m/>
    <m/>
    <s v="Power Card: Strength 3"/>
    <s v="Freefall"/>
    <m/>
    <s v="C"/>
    <n v="16"/>
    <n v="5"/>
    <n v="80"/>
    <m/>
    <m/>
    <m/>
    <m/>
    <m/>
    <m/>
    <m/>
    <m/>
    <n v="1640"/>
    <n v="1640"/>
  </r>
  <r>
    <n v="1641"/>
    <m/>
    <s v=" -  - DC - C"/>
    <s v=" -  - DC - C"/>
    <s v="DC"/>
    <x v="6"/>
    <x v="0"/>
    <m/>
    <m/>
    <s v="Huntress"/>
    <m/>
    <m/>
    <m/>
    <m/>
    <m/>
    <m/>
    <s v="Power Card: Strength 3"/>
    <s v="Huntress"/>
    <m/>
    <s v="C"/>
    <n v="3"/>
    <n v="5"/>
    <n v="15"/>
    <m/>
    <m/>
    <m/>
    <m/>
    <m/>
    <m/>
    <m/>
    <m/>
    <n v="1641"/>
    <n v="1641"/>
  </r>
  <r>
    <n v="1642"/>
    <m/>
    <s v=" -  - OP - C"/>
    <s v=" -  - OP - C"/>
    <s v="OP"/>
    <x v="6"/>
    <x v="0"/>
    <m/>
    <m/>
    <s v="War Machine"/>
    <m/>
    <m/>
    <m/>
    <m/>
    <m/>
    <m/>
    <s v="Power Card: Strength 3"/>
    <s v="War Machine"/>
    <m/>
    <s v="C"/>
    <n v="2"/>
    <n v="5"/>
    <n v="10"/>
    <m/>
    <m/>
    <m/>
    <m/>
    <m/>
    <m/>
    <m/>
    <m/>
    <n v="1642"/>
    <n v="1642"/>
  </r>
  <r>
    <n v="1643"/>
    <m/>
    <s v=" -  - OP - C"/>
    <s v=" -  - OP - C"/>
    <s v="OP"/>
    <x v="6"/>
    <x v="0"/>
    <m/>
    <m/>
    <s v="Loki"/>
    <m/>
    <m/>
    <m/>
    <m/>
    <m/>
    <m/>
    <s v="Power Card: Strength 4"/>
    <s v="Loki"/>
    <m/>
    <s v="C"/>
    <n v="2"/>
    <n v="5"/>
    <n v="10"/>
    <m/>
    <m/>
    <m/>
    <m/>
    <m/>
    <m/>
    <m/>
    <m/>
    <n v="1643"/>
    <n v="1643"/>
  </r>
  <r>
    <n v="1644"/>
    <m/>
    <s v=" -  - MN - C"/>
    <s v=" -  - MN - C"/>
    <s v="MN"/>
    <x v="6"/>
    <x v="0"/>
    <m/>
    <m/>
    <s v="Moon Knight"/>
    <m/>
    <m/>
    <m/>
    <m/>
    <m/>
    <m/>
    <s v="Power Card: Strength 4"/>
    <s v="Moon Knight"/>
    <m/>
    <s v="C"/>
    <n v="4"/>
    <n v="5"/>
    <n v="20"/>
    <m/>
    <m/>
    <m/>
    <m/>
    <m/>
    <m/>
    <m/>
    <m/>
    <n v="1644"/>
    <n v="1644"/>
  </r>
  <r>
    <n v="1645"/>
    <m/>
    <s v=" -  - DC - C"/>
    <s v=" -  - DC - C"/>
    <s v="DC"/>
    <x v="6"/>
    <x v="0"/>
    <m/>
    <m/>
    <s v="Supergirl"/>
    <m/>
    <m/>
    <m/>
    <m/>
    <m/>
    <m/>
    <s v="Power Card: Strength 4"/>
    <s v="Supergirl"/>
    <m/>
    <s v="C"/>
    <n v="3"/>
    <n v="5"/>
    <n v="15"/>
    <m/>
    <m/>
    <m/>
    <m/>
    <m/>
    <m/>
    <m/>
    <m/>
    <n v="1645"/>
    <n v="1645"/>
  </r>
  <r>
    <n v="1646"/>
    <m/>
    <s v=" -  - IM - C"/>
    <s v=" -  - IM - C"/>
    <s v="IM"/>
    <x v="6"/>
    <x v="0"/>
    <m/>
    <m/>
    <s v="Tremor"/>
    <m/>
    <m/>
    <m/>
    <m/>
    <m/>
    <m/>
    <s v="Power Card: Strength 4"/>
    <s v="Tremor"/>
    <m/>
    <s v="C"/>
    <n v="16"/>
    <n v="5"/>
    <n v="80"/>
    <m/>
    <m/>
    <m/>
    <m/>
    <m/>
    <m/>
    <m/>
    <m/>
    <n v="1646"/>
    <n v="1646"/>
  </r>
  <r>
    <n v="1647"/>
    <m/>
    <s v=" -  - DC - U"/>
    <s v=" -  - DC - U"/>
    <s v="DC"/>
    <x v="6"/>
    <x v="0"/>
    <m/>
    <m/>
    <s v="Comm. Gordon &amp; the G.C.P.D"/>
    <m/>
    <m/>
    <m/>
    <m/>
    <m/>
    <m/>
    <s v="Power Card: Strength 5"/>
    <s v="Comm. Gordon &amp; the G.C.P.D"/>
    <m/>
    <s v="U"/>
    <n v="3"/>
    <n v="10"/>
    <n v="30"/>
    <m/>
    <m/>
    <m/>
    <m/>
    <m/>
    <m/>
    <m/>
    <m/>
    <n v="1647"/>
    <n v="1647"/>
  </r>
  <r>
    <n v="1648"/>
    <m/>
    <s v=" -  - OP - C"/>
    <s v=" -  - OP - C"/>
    <s v="OP"/>
    <x v="6"/>
    <x v="0"/>
    <m/>
    <m/>
    <s v="Cyber"/>
    <m/>
    <m/>
    <m/>
    <m/>
    <m/>
    <m/>
    <s v="Power Card: Strength 5"/>
    <s v="Cyber"/>
    <m/>
    <s v="C"/>
    <n v="2"/>
    <n v="5"/>
    <n v="10"/>
    <m/>
    <m/>
    <m/>
    <m/>
    <m/>
    <m/>
    <m/>
    <m/>
    <n v="1648"/>
    <n v="1648"/>
  </r>
  <r>
    <n v="1649"/>
    <m/>
    <s v=" -  - IM - C"/>
    <s v=" -  - IM - C"/>
    <s v="IM"/>
    <x v="6"/>
    <x v="0"/>
    <m/>
    <m/>
    <s v="Ripclaw"/>
    <m/>
    <m/>
    <m/>
    <m/>
    <m/>
    <m/>
    <s v="Power Card: Strength 5"/>
    <s v="Ripclaw"/>
    <m/>
    <s v="C"/>
    <n v="16"/>
    <n v="5"/>
    <n v="80"/>
    <m/>
    <m/>
    <m/>
    <m/>
    <m/>
    <m/>
    <m/>
    <m/>
    <n v="1649"/>
    <n v="1649"/>
  </r>
  <r>
    <n v="1650"/>
    <m/>
    <s v=" -  - MN - C"/>
    <s v=" -  - MN - C"/>
    <s v="MN"/>
    <x v="6"/>
    <x v="0"/>
    <m/>
    <m/>
    <s v="Spider-Man"/>
    <m/>
    <m/>
    <m/>
    <m/>
    <m/>
    <m/>
    <s v="Power Card: Strength 5"/>
    <s v="Spider-Man"/>
    <m/>
    <s v="C"/>
    <n v="4"/>
    <n v="5"/>
    <n v="20"/>
    <m/>
    <m/>
    <m/>
    <m/>
    <m/>
    <m/>
    <m/>
    <m/>
    <n v="1650"/>
    <n v="1650"/>
  </r>
  <r>
    <n v="1651"/>
    <m/>
    <s v=" -  - IM - C"/>
    <s v=" -  - IM - C"/>
    <s v="IM"/>
    <x v="6"/>
    <x v="0"/>
    <m/>
    <m/>
    <s v="Stryker"/>
    <m/>
    <m/>
    <m/>
    <m/>
    <m/>
    <m/>
    <s v="Power Card: Strength 6"/>
    <s v="Stryker"/>
    <m/>
    <s v="C"/>
    <n v="16"/>
    <n v="5"/>
    <n v="80"/>
    <m/>
    <m/>
    <m/>
    <m/>
    <m/>
    <m/>
    <m/>
    <m/>
    <n v="1651"/>
    <n v="1651"/>
  </r>
  <r>
    <n v="1652"/>
    <m/>
    <s v=" -  - OP - C"/>
    <s v=" -  - OP - C"/>
    <s v="OP"/>
    <x v="6"/>
    <x v="0"/>
    <m/>
    <m/>
    <s v="Super Skrull"/>
    <m/>
    <m/>
    <m/>
    <m/>
    <m/>
    <m/>
    <s v="Power Card: Strength 6"/>
    <s v="Super Skrull"/>
    <m/>
    <s v="C"/>
    <n v="2"/>
    <n v="5"/>
    <n v="10"/>
    <m/>
    <m/>
    <m/>
    <m/>
    <m/>
    <m/>
    <m/>
    <m/>
    <n v="1652"/>
    <n v="1652"/>
  </r>
  <r>
    <n v="1653"/>
    <m/>
    <s v=" -  - DC - U"/>
    <s v=" -  - DC - U"/>
    <s v="DC"/>
    <x v="6"/>
    <x v="0"/>
    <m/>
    <m/>
    <s v="Superboy"/>
    <m/>
    <m/>
    <m/>
    <m/>
    <m/>
    <m/>
    <s v="Power Card: Strength 6"/>
    <s v="Superboy"/>
    <m/>
    <s v="U"/>
    <n v="3"/>
    <n v="10"/>
    <n v="30"/>
    <m/>
    <m/>
    <m/>
    <m/>
    <m/>
    <m/>
    <m/>
    <m/>
    <n v="1653"/>
    <n v="1653"/>
  </r>
  <r>
    <n v="1654"/>
    <m/>
    <s v=" -  - MN - U"/>
    <s v=" -  - MN - U"/>
    <s v="MN"/>
    <x v="6"/>
    <x v="0"/>
    <m/>
    <m/>
    <s v="Thunderbird"/>
    <m/>
    <m/>
    <m/>
    <m/>
    <m/>
    <m/>
    <s v="Power Card: Strength 6"/>
    <s v="Thunderbird"/>
    <m/>
    <s v="U"/>
    <n v="4"/>
    <n v="10"/>
    <n v="40"/>
    <m/>
    <m/>
    <m/>
    <m/>
    <m/>
    <m/>
    <m/>
    <m/>
    <n v="1654"/>
    <n v="1654"/>
  </r>
  <r>
    <n v="1655"/>
    <m/>
    <s v=" -  - MN - U"/>
    <s v=" -  - MN - U"/>
    <s v="MN"/>
    <x v="6"/>
    <x v="0"/>
    <m/>
    <m/>
    <s v="Hercules"/>
    <m/>
    <m/>
    <m/>
    <m/>
    <m/>
    <m/>
    <s v="Power Card: Strength 7"/>
    <s v="Hercules"/>
    <m/>
    <s v="U"/>
    <n v="4"/>
    <n v="10"/>
    <n v="40"/>
    <m/>
    <m/>
    <m/>
    <m/>
    <m/>
    <m/>
    <m/>
    <m/>
    <n v="1655"/>
    <n v="1655"/>
  </r>
  <r>
    <n v="1656"/>
    <m/>
    <s v=" -  - IM - C"/>
    <s v=" -  - IM - C"/>
    <s v="IM"/>
    <x v="6"/>
    <x v="0"/>
    <m/>
    <m/>
    <s v="Overtkill"/>
    <m/>
    <m/>
    <m/>
    <m/>
    <m/>
    <m/>
    <s v="Power Card: Strength 7"/>
    <s v="Overtkill"/>
    <m/>
    <s v="C"/>
    <n v="16"/>
    <n v="5"/>
    <n v="80"/>
    <m/>
    <m/>
    <m/>
    <m/>
    <m/>
    <m/>
    <m/>
    <m/>
    <n v="1656"/>
    <n v="1656"/>
  </r>
  <r>
    <n v="1657"/>
    <m/>
    <s v=" -  - DC - R"/>
    <s v=" -  - DC - R"/>
    <s v="DC"/>
    <x v="6"/>
    <x v="0"/>
    <m/>
    <m/>
    <s v="Superman"/>
    <m/>
    <m/>
    <m/>
    <m/>
    <m/>
    <m/>
    <s v="Power Card: Strength 7"/>
    <s v="Superman"/>
    <m/>
    <s v="R"/>
    <n v="3"/>
    <n v="15"/>
    <n v="45"/>
    <m/>
    <m/>
    <m/>
    <m/>
    <m/>
    <m/>
    <m/>
    <m/>
    <n v="1657"/>
    <n v="1657"/>
  </r>
  <r>
    <n v="1658"/>
    <m/>
    <s v=" -  - OP - U"/>
    <s v=" -  - OP - U"/>
    <s v="OP"/>
    <x v="6"/>
    <x v="0"/>
    <m/>
    <m/>
    <s v="Thing"/>
    <m/>
    <m/>
    <m/>
    <m/>
    <m/>
    <m/>
    <s v="Power Card: Strength 7"/>
    <s v="Thing"/>
    <m/>
    <s v="U"/>
    <n v="2"/>
    <n v="10"/>
    <n v="20"/>
    <m/>
    <m/>
    <m/>
    <m/>
    <m/>
    <m/>
    <m/>
    <m/>
    <n v="1658"/>
    <n v="1658"/>
  </r>
  <r>
    <n v="1659"/>
    <m/>
    <s v=" -  - OP - U"/>
    <s v=" -  - OP - U"/>
    <s v="OP"/>
    <x v="6"/>
    <x v="0"/>
    <m/>
    <m/>
    <s v="Abomination"/>
    <m/>
    <m/>
    <m/>
    <m/>
    <m/>
    <m/>
    <s v="Power Card: Strength 8"/>
    <s v="Abomination"/>
    <m/>
    <s v="U"/>
    <n v="2"/>
    <n v="10"/>
    <n v="20"/>
    <m/>
    <m/>
    <m/>
    <m/>
    <m/>
    <m/>
    <m/>
    <m/>
    <n v="1659"/>
    <n v="1659"/>
  </r>
  <r>
    <n v="1660"/>
    <m/>
    <s v=" -  - IM - C"/>
    <s v=" -  - IM - C"/>
    <s v="IM"/>
    <x v="6"/>
    <x v="0"/>
    <m/>
    <m/>
    <s v="Cy-Gor"/>
    <m/>
    <m/>
    <m/>
    <m/>
    <m/>
    <m/>
    <s v="Power Card: Strength 8"/>
    <s v="Cy-Gor"/>
    <m/>
    <s v="C"/>
    <n v="16"/>
    <n v="5"/>
    <n v="80"/>
    <m/>
    <m/>
    <m/>
    <m/>
    <m/>
    <m/>
    <m/>
    <m/>
    <n v="1660"/>
    <n v="1660"/>
  </r>
  <r>
    <n v="1661"/>
    <m/>
    <s v=" -  - DC - VR"/>
    <s v=" -  - DC - VR"/>
    <s v="DC"/>
    <x v="6"/>
    <x v="0"/>
    <m/>
    <m/>
    <s v="Doomsday"/>
    <m/>
    <m/>
    <m/>
    <m/>
    <m/>
    <m/>
    <s v="Power Card: Strength 8"/>
    <s v="Doomsday"/>
    <m/>
    <s v="VR"/>
    <n v="3"/>
    <n v="20"/>
    <n v="60"/>
    <m/>
    <m/>
    <m/>
    <m/>
    <m/>
    <m/>
    <m/>
    <m/>
    <n v="1661"/>
    <n v="1661"/>
  </r>
  <r>
    <n v="1662"/>
    <m/>
    <s v=" -  - MN - R"/>
    <s v=" -  - MN - R"/>
    <s v="MN"/>
    <x v="6"/>
    <x v="0"/>
    <m/>
    <m/>
    <s v="Hulk"/>
    <m/>
    <m/>
    <m/>
    <m/>
    <m/>
    <m/>
    <s v="Power Card: Strength 8"/>
    <s v="Hulk"/>
    <m/>
    <s v="R"/>
    <n v="4"/>
    <n v="15"/>
    <n v="60"/>
    <m/>
    <m/>
    <m/>
    <m/>
    <m/>
    <m/>
    <m/>
    <m/>
    <n v="1662"/>
    <n v="1662"/>
  </r>
  <r>
    <n v="1663"/>
    <m/>
    <s v="Professor X - 3-Grid Character Card - OP - C"/>
    <s v="Professor X OP HERO - C"/>
    <s v="OP"/>
    <x v="0"/>
    <x v="0"/>
    <m/>
    <m/>
    <s v="Professor X"/>
    <s v="Professor X"/>
    <m/>
    <s v="3-Grid Character Card"/>
    <m/>
    <m/>
    <m/>
    <s v="Professor X"/>
    <s v="3-Grid Character Card"/>
    <m/>
    <s v="C"/>
    <n v="2"/>
    <n v="5"/>
    <n v="10"/>
    <n v="8"/>
    <n v="2"/>
    <n v="1"/>
    <m/>
    <n v="11"/>
    <n v="11"/>
    <n v="3.6666666666666665"/>
    <m/>
    <n v="1663"/>
    <n v="1663"/>
  </r>
  <r>
    <n v="1664"/>
    <m/>
    <s v="Professor X - 4-Grid Character Card - IQ - R"/>
    <s v="Professor X IQ HERO - R"/>
    <s v="IQ"/>
    <x v="0"/>
    <x v="0"/>
    <m/>
    <m/>
    <s v="Professor X"/>
    <s v="Professor X"/>
    <m/>
    <s v="4-Grid Character Card"/>
    <m/>
    <m/>
    <m/>
    <s v="Professor X"/>
    <s v="4-Grid Character Card"/>
    <m/>
    <s v="R"/>
    <n v="12"/>
    <n v="15"/>
    <n v="180"/>
    <n v="8"/>
    <n v="2"/>
    <n v="1"/>
    <n v="7"/>
    <n v="18"/>
    <n v="18"/>
    <n v="4.5"/>
    <m/>
    <n v="1664"/>
    <n v="1664"/>
  </r>
  <r>
    <n v="1665"/>
    <m/>
    <s v="Professor X - Cerebro - OP - C"/>
    <s v="Professor X - Cerebro - OP - C"/>
    <s v="OP"/>
    <x v="1"/>
    <x v="0"/>
    <m/>
    <m/>
    <s v="Professor X"/>
    <s v="Professor X"/>
    <m/>
    <s v="Cerebro"/>
    <m/>
    <m/>
    <m/>
    <s v="Professor X"/>
    <s v="Cerebro"/>
    <m/>
    <s v="C"/>
    <n v="2"/>
    <n v="5"/>
    <n v="10"/>
    <m/>
    <m/>
    <m/>
    <m/>
    <m/>
    <m/>
    <m/>
    <m/>
    <n v="1665"/>
    <n v="1665"/>
  </r>
  <r>
    <n v="1666"/>
    <m/>
    <s v="Professor X - Mindwipe - IQ - OPD - VR"/>
    <s v="Professor X - Mindwipe - IQ - OPD - VR"/>
    <s v="IQ"/>
    <x v="1"/>
    <x v="0"/>
    <m/>
    <m/>
    <s v="Professor X"/>
    <s v="Professor X"/>
    <m/>
    <s v="Mindwipe"/>
    <m/>
    <s v="OPD"/>
    <m/>
    <s v="Professor X"/>
    <s v="Mindwipe (OPD)"/>
    <m/>
    <s v="VR"/>
    <n v="12"/>
    <n v="20"/>
    <n v="240"/>
    <m/>
    <m/>
    <m/>
    <m/>
    <m/>
    <m/>
    <m/>
    <m/>
    <n v="1666"/>
    <n v="1666"/>
  </r>
  <r>
    <n v="1667"/>
    <m/>
    <s v="Professor X - Psionic Hold - OP -  - R"/>
    <s v="Professor X - Psionic Hold - OP - OPD - R"/>
    <s v="OP"/>
    <x v="1"/>
    <x v="0"/>
    <m/>
    <m/>
    <s v="Professor X"/>
    <s v="Professor X"/>
    <m/>
    <s v="Psionic Hold"/>
    <m/>
    <s v="OPD"/>
    <m/>
    <s v="Professor X"/>
    <s v="Psionic Hold (OPD)"/>
    <m/>
    <s v="R"/>
    <n v="2"/>
    <n v="15"/>
    <n v="30"/>
    <m/>
    <m/>
    <m/>
    <m/>
    <m/>
    <m/>
    <m/>
    <m/>
    <n v="1667"/>
    <n v="1667"/>
  </r>
  <r>
    <n v="1668"/>
    <m/>
    <s v="Professor X - Psychic Scan - OP - C"/>
    <s v="Professor X - Psychic Scan - OP - C"/>
    <s v="OP"/>
    <x v="1"/>
    <x v="0"/>
    <m/>
    <m/>
    <s v="Professor X"/>
    <s v="Professor X"/>
    <m/>
    <s v="Psychic Scan"/>
    <m/>
    <m/>
    <m/>
    <s v="Professor X"/>
    <s v="Psychic Scan"/>
    <m/>
    <s v="C"/>
    <n v="2"/>
    <n v="5"/>
    <n v="10"/>
    <m/>
    <m/>
    <m/>
    <m/>
    <m/>
    <m/>
    <m/>
    <m/>
    <n v="1668"/>
    <n v="1668"/>
  </r>
  <r>
    <n v="1669"/>
    <m/>
    <s v="Professor X - Psychic Shield - IQ - U"/>
    <s v="Professor X - Psychic Shield - IQ - U"/>
    <s v="IQ"/>
    <x v="1"/>
    <x v="0"/>
    <m/>
    <m/>
    <s v="Professor X"/>
    <s v="Professor X"/>
    <m/>
    <s v="Psychic Shield"/>
    <m/>
    <m/>
    <m/>
    <s v="Professor X"/>
    <s v="Psychic Shield"/>
    <m/>
    <s v="U"/>
    <n v="12"/>
    <n v="10"/>
    <n v="120"/>
    <m/>
    <m/>
    <m/>
    <m/>
    <m/>
    <m/>
    <m/>
    <m/>
    <n v="1669"/>
    <n v="1669"/>
  </r>
  <r>
    <n v="1670"/>
    <m/>
    <s v="Professor X - Read Mind - PS - R"/>
    <s v="Professor X - Read Mind - PS - R"/>
    <s v="PS"/>
    <x v="1"/>
    <x v="0"/>
    <m/>
    <m/>
    <s v="Professor X"/>
    <s v="Professor X"/>
    <m/>
    <s v="Read Mind"/>
    <m/>
    <m/>
    <m/>
    <s v="Professor X"/>
    <s v="Read Mind"/>
    <m/>
    <s v="R"/>
    <n v="7"/>
    <n v="15"/>
    <n v="105"/>
    <m/>
    <m/>
    <m/>
    <m/>
    <m/>
    <m/>
    <m/>
    <m/>
    <n v="1670"/>
    <n v="1670"/>
  </r>
  <r>
    <n v="1671"/>
    <m/>
    <s v="Professor X - Shi'ar Battle Armor - MP - X"/>
    <s v="Professor X - Shi'ar Battle Armor - MP - X"/>
    <s v="MP"/>
    <x v="1"/>
    <x v="0"/>
    <m/>
    <m/>
    <s v="Professor X"/>
    <s v="Professor X"/>
    <m/>
    <s v="Shi'ar Battle Armor"/>
    <m/>
    <m/>
    <m/>
    <s v="Professor X"/>
    <s v="Shi'ar Battle Armor"/>
    <m/>
    <s v="X"/>
    <n v="9"/>
    <n v="25"/>
    <n v="225"/>
    <m/>
    <m/>
    <m/>
    <m/>
    <m/>
    <m/>
    <m/>
    <m/>
    <n v="1671"/>
    <n v="1671"/>
  </r>
  <r>
    <n v="1672"/>
    <m/>
    <s v="Professor X - Telepathic Coordination - OP -  - R"/>
    <s v="Professor X - Telepathic Coordination - OP - OPD - R"/>
    <s v="OP"/>
    <x v="1"/>
    <x v="0"/>
    <m/>
    <m/>
    <s v="Professor X"/>
    <s v="Professor X"/>
    <m/>
    <s v="Telepathic Coordination"/>
    <m/>
    <s v="OPD"/>
    <m/>
    <s v="Professor X"/>
    <s v="Telepathic Coordination (OPD)"/>
    <m/>
    <s v="R"/>
    <n v="2"/>
    <n v="15"/>
    <n v="30"/>
    <m/>
    <m/>
    <m/>
    <m/>
    <m/>
    <m/>
    <m/>
    <m/>
    <n v="1672"/>
    <n v="1672"/>
  </r>
  <r>
    <n v="1673"/>
    <m/>
    <s v="Professor X - X-Men Founder - OP - C"/>
    <s v="Professor X - X-Men Founder - OP - C"/>
    <s v="OP"/>
    <x v="1"/>
    <x v="0"/>
    <m/>
    <m/>
    <s v="Professor X"/>
    <s v="Professor X"/>
    <m/>
    <s v="X-Men Founder"/>
    <m/>
    <m/>
    <m/>
    <s v="Professor X"/>
    <s v="X-Men Founder "/>
    <m/>
    <s v="C"/>
    <n v="2"/>
    <n v="5"/>
    <n v="10"/>
    <m/>
    <m/>
    <m/>
    <m/>
    <m/>
    <m/>
    <m/>
    <m/>
    <n v="1673"/>
    <n v="1673"/>
  </r>
  <r>
    <n v="1674"/>
    <m/>
    <s v="Psycho-Man - 4-Grid Character Card - CL - U"/>
    <s v="Psycho-Man CL HERO - U"/>
    <s v="CL"/>
    <x v="0"/>
    <x v="0"/>
    <m/>
    <m/>
    <s v="Psycho-Man"/>
    <s v="Psycho-Man"/>
    <m/>
    <s v="4-Grid Character Card"/>
    <m/>
    <m/>
    <m/>
    <s v="Psycho-Man"/>
    <s v="4-Grid Character Card"/>
    <m/>
    <s v="U"/>
    <n v="13"/>
    <n v="10"/>
    <n v="130"/>
    <n v="5"/>
    <n v="2"/>
    <n v="5"/>
    <n v="6"/>
    <n v="18"/>
    <n v="18"/>
    <n v="4.5"/>
    <s v="&quot;Emotion Box&quot; from Reserve"/>
    <n v="1674"/>
    <n v="1674"/>
  </r>
  <r>
    <n v="1675"/>
    <m/>
    <s v="Psycho-Man - Doubt - CL -  - R"/>
    <s v="Psycho-Man - Doubt - CL - OPD - R"/>
    <s v="CL"/>
    <x v="1"/>
    <x v="0"/>
    <m/>
    <m/>
    <s v="Psycho-Man"/>
    <s v="Psycho-Man"/>
    <m/>
    <s v="Doubt"/>
    <m/>
    <s v="OPD"/>
    <m/>
    <s v="Psycho-Man"/>
    <s v="Doubt (OPD)"/>
    <m/>
    <s v="R"/>
    <n v="13"/>
    <n v="15"/>
    <n v="195"/>
    <m/>
    <m/>
    <m/>
    <m/>
    <m/>
    <m/>
    <m/>
    <m/>
    <n v="1675"/>
    <n v="1675"/>
  </r>
  <r>
    <n v="1676"/>
    <m/>
    <s v="Psycho-Man - Emotion Box - CL - C"/>
    <s v="Psycho-Man - Emotion Box - CL - C"/>
    <s v="CL"/>
    <x v="1"/>
    <x v="0"/>
    <m/>
    <m/>
    <s v="Psycho-Man"/>
    <s v="Psycho-Man"/>
    <m/>
    <s v="Emotion Box"/>
    <m/>
    <m/>
    <m/>
    <s v="Psycho-Man"/>
    <s v="Emotion Box"/>
    <m/>
    <s v="C"/>
    <n v="13"/>
    <n v="5"/>
    <n v="65"/>
    <m/>
    <m/>
    <m/>
    <m/>
    <m/>
    <m/>
    <m/>
    <m/>
    <n v="1676"/>
    <n v="1676"/>
  </r>
  <r>
    <n v="1677"/>
    <m/>
    <s v="Psycho-Man - Fear - CL - U"/>
    <s v="Psycho-Man - Fear - CL - U"/>
    <s v="CL"/>
    <x v="1"/>
    <x v="0"/>
    <m/>
    <m/>
    <s v="Psycho-Man"/>
    <s v="Psycho-Man"/>
    <m/>
    <s v="Fear"/>
    <m/>
    <m/>
    <m/>
    <s v="Psycho-Man"/>
    <s v="Fear"/>
    <m/>
    <s v="U"/>
    <n v="13"/>
    <n v="10"/>
    <n v="130"/>
    <m/>
    <m/>
    <m/>
    <m/>
    <m/>
    <m/>
    <m/>
    <m/>
    <n v="1677"/>
    <n v="1677"/>
  </r>
  <r>
    <n v="1678"/>
    <m/>
    <s v="Psycho-Man - Hate - CL - C"/>
    <s v="Psycho-Man - Hate - CL - C"/>
    <s v="CL"/>
    <x v="1"/>
    <x v="0"/>
    <m/>
    <m/>
    <s v="Psycho-Man"/>
    <s v="Psycho-Man"/>
    <m/>
    <s v="Hate"/>
    <m/>
    <m/>
    <m/>
    <s v="Psycho-Man"/>
    <s v="Hate"/>
    <m/>
    <s v="C"/>
    <n v="13"/>
    <n v="5"/>
    <n v="65"/>
    <m/>
    <m/>
    <m/>
    <m/>
    <m/>
    <m/>
    <m/>
    <m/>
    <n v="1678"/>
    <n v="1678"/>
  </r>
  <r>
    <n v="1679"/>
    <m/>
    <s v="Psycho-Man - Malice - CL - R"/>
    <s v="Psycho-Man - Malice - CL - R"/>
    <s v="CL"/>
    <x v="1"/>
    <x v="0"/>
    <m/>
    <m/>
    <s v="Psycho-Man"/>
    <s v="Psycho-Man"/>
    <m/>
    <s v="Malice"/>
    <m/>
    <m/>
    <m/>
    <s v="Psycho-Man"/>
    <s v="Malice"/>
    <m/>
    <s v="R"/>
    <n v="13"/>
    <n v="15"/>
    <n v="195"/>
    <m/>
    <m/>
    <m/>
    <m/>
    <m/>
    <m/>
    <m/>
    <m/>
    <n v="1679"/>
    <n v="1679"/>
  </r>
  <r>
    <n v="1680"/>
    <m/>
    <s v="Psycho-Man - Microverse Menace - CL - C"/>
    <s v="Psycho-Man - Microverse Menace - CL - C"/>
    <s v="CL"/>
    <x v="1"/>
    <x v="0"/>
    <m/>
    <m/>
    <s v="Psycho-Man"/>
    <s v="Psycho-Man"/>
    <m/>
    <s v="Microverse Menace"/>
    <m/>
    <m/>
    <m/>
    <s v="Psycho-Man"/>
    <s v="Microverse Menace"/>
    <m/>
    <s v="C"/>
    <n v="13"/>
    <n v="5"/>
    <n v="65"/>
    <m/>
    <m/>
    <m/>
    <m/>
    <m/>
    <m/>
    <m/>
    <m/>
    <n v="1680"/>
    <n v="1680"/>
  </r>
  <r>
    <n v="1681"/>
    <m/>
    <s v="Psylocke - 3-Grid Character Card - OP - R"/>
    <s v="Psylocke OP HERO - R"/>
    <s v="OP"/>
    <x v="0"/>
    <x v="0"/>
    <m/>
    <m/>
    <s v="Psylocke"/>
    <s v="Psylocke"/>
    <m/>
    <s v="3-Grid Character Card"/>
    <m/>
    <m/>
    <m/>
    <s v="Psylocke"/>
    <s v="3-Grid Character Card"/>
    <m/>
    <s v="R"/>
    <n v="2"/>
    <n v="15"/>
    <n v="30"/>
    <n v="5"/>
    <n v="6"/>
    <n v="4"/>
    <m/>
    <n v="15"/>
    <n v="15"/>
    <n v="5"/>
    <m/>
    <n v="1681"/>
    <n v="1681"/>
  </r>
  <r>
    <n v="1682"/>
    <m/>
    <s v="Psylocke - 4-Grid Character Card - IQ - R"/>
    <s v="Psylocke IQ HERO - R"/>
    <s v="IQ"/>
    <x v="0"/>
    <x v="0"/>
    <m/>
    <m/>
    <s v="Psylocke"/>
    <s v="Psylocke"/>
    <m/>
    <s v="4-Grid Character Card"/>
    <m/>
    <m/>
    <m/>
    <s v="Psylocke"/>
    <s v="4-Grid Character Card"/>
    <m/>
    <s v="R"/>
    <n v="12"/>
    <n v="15"/>
    <n v="180"/>
    <n v="7"/>
    <n v="6"/>
    <n v="3"/>
    <n v="4"/>
    <n v="20"/>
    <n v="20"/>
    <n v="5"/>
    <m/>
    <n v="1682"/>
    <n v="1682"/>
  </r>
  <r>
    <n v="1683"/>
    <m/>
    <s v="Psylocke - Combat Prowess - OP - U"/>
    <s v="Psylocke - Combat Prowess - OP - U"/>
    <s v="OP"/>
    <x v="1"/>
    <x v="0"/>
    <m/>
    <m/>
    <s v="Psylocke"/>
    <s v="Psylocke"/>
    <m/>
    <s v="Combat Prowess"/>
    <m/>
    <m/>
    <m/>
    <s v="Psylocke"/>
    <s v="Combat Prowess"/>
    <m/>
    <s v="U"/>
    <n v="2"/>
    <n v="10"/>
    <n v="20"/>
    <m/>
    <m/>
    <m/>
    <m/>
    <m/>
    <m/>
    <m/>
    <m/>
    <n v="1683"/>
    <n v="1683"/>
  </r>
  <r>
    <n v="1684"/>
    <m/>
    <s v="Psylocke - Crimson Dawn - IQ -  - VR"/>
    <s v="Psylocke - Crimson Dawn - IQ - OPD - VR"/>
    <s v="IQ"/>
    <x v="1"/>
    <x v="0"/>
    <m/>
    <m/>
    <s v="Psylocke"/>
    <s v="Psylocke"/>
    <m/>
    <s v="Crimson Dawn"/>
    <m/>
    <s v="OPD"/>
    <m/>
    <s v="Psylocke"/>
    <s v="Crimson Dawn (OPD)"/>
    <m/>
    <s v="VR"/>
    <n v="12"/>
    <n v="20"/>
    <n v="240"/>
    <m/>
    <m/>
    <m/>
    <m/>
    <m/>
    <m/>
    <m/>
    <m/>
    <n v="1684"/>
    <n v="1684"/>
  </r>
  <r>
    <n v="1685"/>
    <m/>
    <s v="Psylocke - Illusion - PS - U"/>
    <s v="Psylocke - Illusion - PS - U"/>
    <s v="PS"/>
    <x v="1"/>
    <x v="0"/>
    <m/>
    <m/>
    <s v="Psylocke"/>
    <s v="Psylocke"/>
    <m/>
    <s v="Illusion"/>
    <m/>
    <m/>
    <m/>
    <s v="Psylocke"/>
    <s v="Illusion"/>
    <m/>
    <s v="U"/>
    <n v="7"/>
    <n v="10"/>
    <n v="70"/>
    <m/>
    <m/>
    <m/>
    <m/>
    <m/>
    <m/>
    <m/>
    <m/>
    <n v="1685"/>
    <n v="1685"/>
  </r>
  <r>
    <n v="1686"/>
    <m/>
    <s v="Psylocke - Lady Mandarin - IQ - C"/>
    <s v="Psylocke - Lady Mandarin - IQ - C"/>
    <s v="IQ"/>
    <x v="1"/>
    <x v="0"/>
    <m/>
    <m/>
    <s v="Psylocke"/>
    <s v="Psylocke"/>
    <m/>
    <s v="Lady Mandarin"/>
    <m/>
    <m/>
    <m/>
    <s v="Psylocke"/>
    <s v="Lady Mandarin"/>
    <m/>
    <s v="C"/>
    <n v="12"/>
    <n v="5"/>
    <n v="60"/>
    <m/>
    <m/>
    <m/>
    <m/>
    <m/>
    <m/>
    <m/>
    <m/>
    <n v="1686"/>
    <n v="1686"/>
  </r>
  <r>
    <n v="1687"/>
    <m/>
    <s v="Psylocke - Mental Hold - OP -  - R"/>
    <s v="Psylocke - Mental Hold - OP - OPD - R"/>
    <s v="OP"/>
    <x v="1"/>
    <x v="0"/>
    <m/>
    <m/>
    <s v="Psylocke"/>
    <s v="Psylocke"/>
    <m/>
    <s v="Mental Hold"/>
    <m/>
    <s v="OPD"/>
    <m/>
    <s v="Psylocke"/>
    <s v="Mental Hold (OPD)"/>
    <m/>
    <s v="R"/>
    <n v="2"/>
    <n v="15"/>
    <n v="30"/>
    <m/>
    <m/>
    <m/>
    <m/>
    <m/>
    <m/>
    <m/>
    <m/>
    <n v="1687"/>
    <n v="1687"/>
  </r>
  <r>
    <n v="1688"/>
    <m/>
    <s v="Psylocke - Psi-Fighting - OP - U"/>
    <s v="Psylocke - Psi-Fighting - OP - U"/>
    <s v="OP"/>
    <x v="1"/>
    <x v="0"/>
    <m/>
    <m/>
    <s v="Psylocke"/>
    <s v="Psylocke"/>
    <m/>
    <s v="Psi-Fighting"/>
    <m/>
    <m/>
    <m/>
    <s v="Psylocke"/>
    <s v="Psi-Fighting"/>
    <m/>
    <s v="U"/>
    <n v="2"/>
    <n v="10"/>
    <n v="20"/>
    <m/>
    <m/>
    <m/>
    <m/>
    <m/>
    <m/>
    <m/>
    <m/>
    <n v="1688"/>
    <n v="1688"/>
  </r>
  <r>
    <n v="1689"/>
    <m/>
    <s v="Psylocke - Psychic Knife - OP -  - R"/>
    <s v="Psylocke - Psychic Knife - OP - OPD - R"/>
    <s v="OP"/>
    <x v="1"/>
    <x v="0"/>
    <m/>
    <m/>
    <s v="Psylocke"/>
    <s v="Psylocke"/>
    <m/>
    <s v="Psychic Knife"/>
    <m/>
    <s v="OPD"/>
    <m/>
    <s v="Psylocke"/>
    <s v="Psychic Knife (OPD)"/>
    <m/>
    <s v="R"/>
    <n v="2"/>
    <n v="15"/>
    <n v="30"/>
    <m/>
    <m/>
    <m/>
    <m/>
    <m/>
    <m/>
    <m/>
    <m/>
    <n v="1689"/>
    <n v="1689"/>
  </r>
  <r>
    <n v="1690"/>
    <m/>
    <s v="Psylocke - Thought Probe - OP - U"/>
    <s v="Psylocke - Thought Probe - OP - U"/>
    <s v="OP"/>
    <x v="1"/>
    <x v="0"/>
    <m/>
    <m/>
    <s v="Psylocke"/>
    <s v="Psylocke"/>
    <m/>
    <s v="Thought Probe"/>
    <m/>
    <m/>
    <m/>
    <s v="Psylocke"/>
    <s v="Thought Probe"/>
    <m/>
    <s v="U"/>
    <n v="2"/>
    <n v="10"/>
    <n v="20"/>
    <m/>
    <m/>
    <m/>
    <m/>
    <m/>
    <m/>
    <m/>
    <m/>
    <n v="1690"/>
    <n v="1690"/>
  </r>
  <r>
    <n v="1691"/>
    <m/>
    <s v="Psylocke: Betsy Braddock - 4-Grid Character Card - XM - C"/>
    <s v="Psylocke: Betsy Braddock XM HERO - C"/>
    <s v="XM"/>
    <x v="0"/>
    <x v="0"/>
    <m/>
    <m/>
    <s v="Psylocke: Betsy Braddock"/>
    <s v="Psylocke: Betsy Braddock"/>
    <m/>
    <s v="4-Grid Character Card"/>
    <m/>
    <m/>
    <m/>
    <s v="Psylocke: Betsy Braddock"/>
    <s v="4-Grid Character Card"/>
    <m/>
    <s v="C"/>
    <n v="5"/>
    <n v="5"/>
    <n v="25"/>
    <n v="6"/>
    <n v="3"/>
    <n v="2"/>
    <n v="5"/>
    <n v="16"/>
    <n v="16"/>
    <n v="4"/>
    <s v="P's Basic Univ count Damage/VT"/>
    <n v="1691"/>
    <n v="1691"/>
  </r>
  <r>
    <n v="1692"/>
    <m/>
    <s v="Punisher - 3-Grid Character Card - OP - U"/>
    <s v="Punisher OP HERO - U"/>
    <s v="OP"/>
    <x v="0"/>
    <x v="0"/>
    <m/>
    <m/>
    <s v="Punisher"/>
    <s v="Punisher"/>
    <m/>
    <s v="3-Grid Character Card"/>
    <m/>
    <m/>
    <m/>
    <s v="Punisher"/>
    <s v="3-Grid Character Card"/>
    <m/>
    <s v="U"/>
    <n v="2"/>
    <n v="10"/>
    <n v="20"/>
    <n v="4"/>
    <n v="7"/>
    <n v="4"/>
    <m/>
    <n v="15"/>
    <n v="15"/>
    <n v="5"/>
    <m/>
    <n v="1692"/>
    <n v="1692"/>
  </r>
  <r>
    <n v="1693"/>
    <m/>
    <s v="Punisher - 4-Grid Character Card - IQ - R"/>
    <s v="Punisher IQ HERO - R"/>
    <s v="IQ"/>
    <x v="0"/>
    <x v="0"/>
    <m/>
    <m/>
    <s v="Punisher"/>
    <s v="Punisher"/>
    <m/>
    <s v="4-Grid Character Card"/>
    <m/>
    <m/>
    <m/>
    <s v="Punisher"/>
    <s v="4-Grid Character Card"/>
    <m/>
    <s v="R"/>
    <n v="12"/>
    <n v="15"/>
    <n v="180"/>
    <n v="3"/>
    <n v="7"/>
    <n v="4"/>
    <n v="4"/>
    <n v="18"/>
    <n v="18"/>
    <n v="4.5"/>
    <s v="Not Cum KO'd w/ F Power cards"/>
    <n v="1693"/>
    <n v="1693"/>
  </r>
  <r>
    <n v="1694"/>
    <m/>
    <s v="Punisher - Dodge - IQ - U"/>
    <s v="Punisher - Dodge - IQ - U"/>
    <s v="IQ"/>
    <x v="1"/>
    <x v="0"/>
    <m/>
    <m/>
    <s v="Punisher"/>
    <s v="Punisher"/>
    <m/>
    <s v="Dodge"/>
    <m/>
    <m/>
    <m/>
    <s v="Punisher"/>
    <s v="Dodge"/>
    <m/>
    <s v="U"/>
    <n v="12"/>
    <n v="10"/>
    <n v="120"/>
    <m/>
    <m/>
    <m/>
    <m/>
    <m/>
    <m/>
    <m/>
    <m/>
    <n v="1694"/>
    <n v="1694"/>
  </r>
  <r>
    <n v="1695"/>
    <m/>
    <s v="Punisher - Flame thrower - PS - R"/>
    <s v="Punisher - Flame thrower - PS - R"/>
    <s v="PS"/>
    <x v="1"/>
    <x v="0"/>
    <m/>
    <m/>
    <s v="Punisher"/>
    <s v="Punisher"/>
    <m/>
    <s v="Flame thrower"/>
    <m/>
    <m/>
    <m/>
    <s v="Punisher"/>
    <s v="Flame thrower"/>
    <m/>
    <s v="R"/>
    <n v="7"/>
    <n v="15"/>
    <n v="105"/>
    <m/>
    <m/>
    <m/>
    <m/>
    <m/>
    <m/>
    <m/>
    <m/>
    <n v="1695"/>
    <n v="1695"/>
  </r>
  <r>
    <n v="1696"/>
    <m/>
    <s v="Punisher - Full Auto - OP - C"/>
    <s v="Punisher - Full Auto - OP - C"/>
    <s v="OP"/>
    <x v="1"/>
    <x v="0"/>
    <m/>
    <m/>
    <s v="Punisher"/>
    <s v="Punisher"/>
    <m/>
    <s v="Full Auto"/>
    <m/>
    <m/>
    <m/>
    <s v="Punisher"/>
    <s v="Full Auto"/>
    <m/>
    <s v="C"/>
    <n v="2"/>
    <n v="5"/>
    <n v="10"/>
    <m/>
    <m/>
    <m/>
    <m/>
    <m/>
    <m/>
    <m/>
    <m/>
    <n v="1696"/>
    <n v="1696"/>
  </r>
  <r>
    <n v="1697"/>
    <m/>
    <s v="Punisher - Outwit - IQ - U"/>
    <s v="Punisher - Outwit - IQ - U"/>
    <s v="IQ"/>
    <x v="1"/>
    <x v="0"/>
    <m/>
    <m/>
    <s v="Punisher"/>
    <s v="Punisher"/>
    <m/>
    <s v="Outwit"/>
    <m/>
    <m/>
    <m/>
    <s v="Punisher"/>
    <s v="Outwit"/>
    <m/>
    <s v="U"/>
    <n v="12"/>
    <n v="10"/>
    <n v="120"/>
    <m/>
    <m/>
    <m/>
    <m/>
    <m/>
    <m/>
    <m/>
    <m/>
    <n v="1697"/>
    <n v="1697"/>
  </r>
  <r>
    <n v="1698"/>
    <m/>
    <s v="Punisher - Secret Weapon - OP -  - R"/>
    <s v="Punisher - Secret Weapon - OP - OPD - R"/>
    <s v="OP"/>
    <x v="1"/>
    <x v="0"/>
    <m/>
    <m/>
    <s v="Punisher"/>
    <s v="Punisher"/>
    <m/>
    <s v="Secret Weapon"/>
    <m/>
    <s v="OPD"/>
    <m/>
    <s v="Punisher"/>
    <s v="Secret Weapon (OPD)"/>
    <m/>
    <s v="R"/>
    <n v="2"/>
    <n v="15"/>
    <n v="30"/>
    <m/>
    <m/>
    <m/>
    <m/>
    <m/>
    <m/>
    <m/>
    <m/>
    <n v="1698"/>
    <n v="1698"/>
  </r>
  <r>
    <n v="1699"/>
    <m/>
    <s v="Punisher - Smoke Screen - OP - C"/>
    <s v="Punisher - Smoke Screen - OP - C"/>
    <s v="OP"/>
    <x v="1"/>
    <x v="0"/>
    <m/>
    <m/>
    <s v="Punisher"/>
    <s v="Punisher"/>
    <m/>
    <s v="Smoke Screen"/>
    <m/>
    <m/>
    <m/>
    <s v="Punisher"/>
    <s v="Smoke Screen"/>
    <m/>
    <s v="C"/>
    <n v="2"/>
    <n v="5"/>
    <n v="10"/>
    <m/>
    <m/>
    <m/>
    <m/>
    <m/>
    <m/>
    <m/>
    <m/>
    <n v="1699"/>
    <n v="1699"/>
  </r>
  <r>
    <n v="1700"/>
    <m/>
    <s v="Punisher - Sniper - OP - C"/>
    <s v="Punisher - Sniper - OP - C"/>
    <s v="OP"/>
    <x v="1"/>
    <x v="0"/>
    <m/>
    <m/>
    <s v="Punisher"/>
    <s v="Punisher"/>
    <m/>
    <s v="Sniper"/>
    <m/>
    <m/>
    <m/>
    <s v="Punisher"/>
    <s v="Sniper"/>
    <m/>
    <s v="C"/>
    <n v="2"/>
    <n v="5"/>
    <n v="10"/>
    <m/>
    <m/>
    <m/>
    <m/>
    <m/>
    <m/>
    <m/>
    <m/>
    <n v="1700"/>
    <n v="1700"/>
  </r>
  <r>
    <n v="1701"/>
    <m/>
    <s v="Punisher - Vendetta - OP -  - R"/>
    <s v="Punisher - Vendetta - OP - OPD - R"/>
    <s v="OP"/>
    <x v="1"/>
    <x v="0"/>
    <m/>
    <m/>
    <s v="Punisher"/>
    <s v="Punisher"/>
    <m/>
    <s v="Vendetta"/>
    <m/>
    <s v="OPD"/>
    <m/>
    <s v="Punisher"/>
    <s v="Vendetta (OPD)"/>
    <m/>
    <s v="R"/>
    <n v="2"/>
    <n v="15"/>
    <n v="30"/>
    <m/>
    <m/>
    <m/>
    <m/>
    <m/>
    <m/>
    <m/>
    <m/>
    <n v="1701"/>
    <n v="1701"/>
  </r>
  <r>
    <n v="1702"/>
    <m/>
    <s v="Puppet Master - 4-Grid Character Card - CL - U"/>
    <s v="Puppet Master CL HERO - U"/>
    <s v="CL"/>
    <x v="0"/>
    <x v="0"/>
    <m/>
    <m/>
    <s v="Puppet Master"/>
    <s v="Puppet Master"/>
    <m/>
    <s v="4-Grid Character Card"/>
    <m/>
    <m/>
    <m/>
    <s v="Puppet Master"/>
    <s v="4-Grid Character Card"/>
    <m/>
    <s v="U"/>
    <n v="13"/>
    <n v="10"/>
    <n v="130"/>
    <n v="6"/>
    <n v="3"/>
    <n v="1"/>
    <n v="6"/>
    <n v="16"/>
    <n v="16"/>
    <n v="4"/>
    <s v="&quot;Alicia Masters&quot; from Reserve"/>
    <n v="1702"/>
    <n v="1702"/>
  </r>
  <r>
    <n v="1703"/>
    <m/>
    <s v="Puppet Master - Alicia Masters - CL - C"/>
    <s v="Puppet Master - Alicia Masters - CL - C"/>
    <s v="CL"/>
    <x v="1"/>
    <x v="0"/>
    <m/>
    <m/>
    <s v="Puppet Master"/>
    <s v="Puppet Master"/>
    <m/>
    <s v="Alicia Masters"/>
    <m/>
    <m/>
    <m/>
    <s v="Puppet Master"/>
    <s v="Alicia Masters"/>
    <m/>
    <s v="C"/>
    <n v="13"/>
    <n v="5"/>
    <n v="65"/>
    <m/>
    <m/>
    <m/>
    <m/>
    <m/>
    <m/>
    <m/>
    <m/>
    <n v="1703"/>
    <n v="1703"/>
  </r>
  <r>
    <n v="1704"/>
    <m/>
    <s v="Puppet Master - Automatons - CL - U"/>
    <s v="Puppet Master - Automatons - CL - U"/>
    <s v="CL"/>
    <x v="1"/>
    <x v="0"/>
    <m/>
    <m/>
    <s v="Puppet Master"/>
    <s v="Puppet Master"/>
    <m/>
    <s v="Automatons"/>
    <m/>
    <m/>
    <m/>
    <s v="Puppet Master"/>
    <s v="Automatons"/>
    <m/>
    <s v="U"/>
    <n v="13"/>
    <n v="10"/>
    <n v="130"/>
    <m/>
    <m/>
    <m/>
    <m/>
    <m/>
    <m/>
    <m/>
    <m/>
    <n v="1704"/>
    <n v="1704"/>
  </r>
  <r>
    <n v="1705"/>
    <m/>
    <s v="Puppet Master - Criminal Mastermind - CL - C"/>
    <s v="Puppet Master - Criminal Mastermind - CL - C"/>
    <s v="CL"/>
    <x v="1"/>
    <x v="0"/>
    <m/>
    <m/>
    <s v="Puppet Master"/>
    <s v="Puppet Master"/>
    <m/>
    <s v="Criminal Mastermind"/>
    <m/>
    <m/>
    <m/>
    <s v="Puppet Master"/>
    <s v="Criminal Mastermind"/>
    <m/>
    <s v="C"/>
    <n v="13"/>
    <n v="5"/>
    <n v="65"/>
    <m/>
    <m/>
    <m/>
    <m/>
    <m/>
    <m/>
    <m/>
    <m/>
    <n v="1705"/>
    <n v="1705"/>
  </r>
  <r>
    <n v="1706"/>
    <m/>
    <s v="Puppet Master - Liddleville - CL - OPD - R"/>
    <s v="Puppet Master - Liddleville - CL - OPD - R"/>
    <s v="CL"/>
    <x v="1"/>
    <x v="0"/>
    <m/>
    <m/>
    <s v="Puppet Master"/>
    <s v="Puppet Master"/>
    <m/>
    <s v="Liddleville"/>
    <m/>
    <s v="OPD"/>
    <m/>
    <s v="Puppet Master"/>
    <s v="Liddleville (OPD)"/>
    <m/>
    <s v="R"/>
    <n v="13"/>
    <n v="15"/>
    <n v="195"/>
    <m/>
    <m/>
    <m/>
    <m/>
    <m/>
    <m/>
    <m/>
    <m/>
    <n v="1706"/>
    <n v="1706"/>
  </r>
  <r>
    <n v="1707"/>
    <m/>
    <s v="Puppet Master - Mental Domination - CL -  - R"/>
    <s v="Puppet Master - Mental Domination - CL - OPD - R"/>
    <s v="CL"/>
    <x v="1"/>
    <x v="0"/>
    <m/>
    <m/>
    <s v="Puppet Master"/>
    <s v="Puppet Master"/>
    <m/>
    <s v="Mental Domination"/>
    <m/>
    <s v="OPD"/>
    <m/>
    <s v="Puppet Master"/>
    <s v="Mental Domination (OPD)"/>
    <m/>
    <s v="R"/>
    <n v="13"/>
    <n v="15"/>
    <n v="195"/>
    <m/>
    <m/>
    <m/>
    <m/>
    <m/>
    <m/>
    <m/>
    <m/>
    <n v="1707"/>
    <n v="1707"/>
  </r>
  <r>
    <n v="1708"/>
    <m/>
    <s v="Puppet Master - Mystic Clay - CL - C"/>
    <s v="Puppet Master - Mystic Clay - CL - C"/>
    <s v="CL"/>
    <x v="1"/>
    <x v="0"/>
    <m/>
    <m/>
    <s v="Puppet Master"/>
    <s v="Puppet Master"/>
    <m/>
    <s v="Mystic Clay"/>
    <m/>
    <m/>
    <m/>
    <s v="Puppet Master"/>
    <s v="Mystic Clay"/>
    <m/>
    <s v="C"/>
    <n v="13"/>
    <n v="5"/>
    <n v="65"/>
    <m/>
    <m/>
    <m/>
    <m/>
    <m/>
    <m/>
    <m/>
    <m/>
    <n v="1708"/>
    <n v="1708"/>
  </r>
  <r>
    <n v="1709"/>
    <m/>
    <s v="Quicksilver - 3-Grid Character Card - MC - U"/>
    <s v="Quicksilver MC HERO - U"/>
    <s v="MC"/>
    <x v="0"/>
    <x v="0"/>
    <m/>
    <m/>
    <s v="Quicksilver"/>
    <s v="Quicksilver"/>
    <m/>
    <s v="3-Grid Character Card"/>
    <m/>
    <m/>
    <m/>
    <s v="Quicksilver"/>
    <s v="3-Grid Character Card"/>
    <m/>
    <s v="U"/>
    <n v="1"/>
    <n v="10"/>
    <n v="10"/>
    <n v="6"/>
    <n v="6"/>
    <n v="4"/>
    <m/>
    <n v="16"/>
    <n v="16"/>
    <n v="5.333333333333333"/>
    <m/>
    <n v="1709"/>
    <n v="1709"/>
  </r>
  <r>
    <n v="1710"/>
    <m/>
    <s v="Quicksilver - 4-Grid Character Card - IQ - R"/>
    <s v="Quicksilver IQ HERO - R"/>
    <s v="IQ"/>
    <x v="0"/>
    <x v="0"/>
    <m/>
    <m/>
    <s v="Quicksilver"/>
    <s v="Quicksilver"/>
    <m/>
    <s v="4-Grid Character Card"/>
    <m/>
    <m/>
    <m/>
    <s v="Quicksilver"/>
    <s v="4-Grid Character Card"/>
    <m/>
    <s v="R"/>
    <n v="12"/>
    <n v="15"/>
    <n v="180"/>
    <n v="7"/>
    <n v="6"/>
    <n v="3"/>
    <n v="2"/>
    <n v="18"/>
    <n v="18"/>
    <n v="4.5"/>
    <m/>
    <n v="1710"/>
    <n v="1710"/>
  </r>
  <r>
    <n v="1711"/>
    <m/>
    <s v="Quicksilver - Agile Avenger - MC - C"/>
    <s v="Quicksilver - Agile Avenger - MC - C"/>
    <s v="MC"/>
    <x v="1"/>
    <x v="0"/>
    <m/>
    <m/>
    <s v="Quicksilver"/>
    <s v="Quicksilver"/>
    <m/>
    <s v="Agile Avenger"/>
    <m/>
    <m/>
    <m/>
    <s v="Quicksilver"/>
    <s v="Agile Avenger"/>
    <m/>
    <s v="C"/>
    <n v="1"/>
    <n v="5"/>
    <n v="5"/>
    <m/>
    <m/>
    <m/>
    <m/>
    <m/>
    <m/>
    <m/>
    <m/>
    <n v="1711"/>
    <n v="1711"/>
  </r>
  <r>
    <n v="1712"/>
    <m/>
    <s v="Quicksilver - Fast and Furious - MC - OPD - R"/>
    <s v="Quicksilver - Fast and Furious - MC - OPD - R"/>
    <s v="MC"/>
    <x v="1"/>
    <x v="0"/>
    <m/>
    <m/>
    <s v="Quicksilver"/>
    <s v="Quicksilver"/>
    <m/>
    <s v="Fast and Furious"/>
    <m/>
    <s v="OPD"/>
    <m/>
    <s v="Quicksilver"/>
    <s v="Fast and Furious (OPD)"/>
    <m/>
    <s v="R"/>
    <n v="1"/>
    <n v="15"/>
    <n v="15"/>
    <m/>
    <m/>
    <m/>
    <m/>
    <m/>
    <m/>
    <m/>
    <m/>
    <n v="1712"/>
    <n v="1712"/>
  </r>
  <r>
    <n v="1713"/>
    <m/>
    <s v="Quicksilver - High-Speed Impact - IQ -  - VR"/>
    <s v="Quicksilver - High-Speed Impact - IQ - OPD - VR"/>
    <s v="IQ"/>
    <x v="1"/>
    <x v="0"/>
    <m/>
    <m/>
    <s v="Quicksilver"/>
    <s v="Quicksilver"/>
    <m/>
    <s v="High-Speed Impact"/>
    <m/>
    <s v="OPD"/>
    <m/>
    <s v="Quicksilver"/>
    <s v="High-Speed Impact (OPD)"/>
    <m/>
    <s v="VR"/>
    <n v="12"/>
    <n v="20"/>
    <n v="240"/>
    <m/>
    <m/>
    <m/>
    <m/>
    <m/>
    <m/>
    <m/>
    <m/>
    <n v="1713"/>
    <n v="1713"/>
  </r>
  <r>
    <n v="1714"/>
    <m/>
    <s v="Quicksilver - Hit and Run - MC - U"/>
    <s v="Quicksilver - Hit and Run - MC - U"/>
    <s v="MC"/>
    <x v="1"/>
    <x v="0"/>
    <m/>
    <m/>
    <s v="Quicksilver"/>
    <s v="Quicksilver"/>
    <m/>
    <s v="Hit and Run"/>
    <m/>
    <m/>
    <m/>
    <s v="Quicksilver"/>
    <s v="Hit and Run"/>
    <m/>
    <s v="U"/>
    <n v="1"/>
    <n v="10"/>
    <n v="10"/>
    <m/>
    <m/>
    <m/>
    <m/>
    <m/>
    <m/>
    <m/>
    <m/>
    <n v="1714"/>
    <n v="1714"/>
  </r>
  <r>
    <n v="1715"/>
    <m/>
    <s v="Quicksilver - Mutant Momentum - MC - U"/>
    <s v="Quicksilver - Mutant Momentum - MC - U"/>
    <s v="MC"/>
    <x v="1"/>
    <x v="0"/>
    <m/>
    <m/>
    <s v="Quicksilver"/>
    <s v="Quicksilver"/>
    <m/>
    <s v="Mutant Momentum"/>
    <m/>
    <m/>
    <m/>
    <s v="Quicksilver"/>
    <s v="Mutant Momentum"/>
    <m/>
    <s v="U"/>
    <n v="1"/>
    <n v="10"/>
    <n v="10"/>
    <m/>
    <m/>
    <m/>
    <m/>
    <m/>
    <m/>
    <m/>
    <m/>
    <n v="1715"/>
    <n v="1715"/>
  </r>
  <r>
    <n v="1716"/>
    <m/>
    <s v="Quicksilver - Rapid Rip-Off - MC -  - R"/>
    <s v="Quicksilver - Rapid Rip-Off - MC - OPD - R"/>
    <s v="MC"/>
    <x v="1"/>
    <x v="0"/>
    <m/>
    <m/>
    <s v="Quicksilver"/>
    <s v="Quicksilver"/>
    <m/>
    <s v="Rapid Rip-Off"/>
    <m/>
    <s v="OPD"/>
    <m/>
    <s v="Quicksilver"/>
    <s v="Rapid Rip-Off (OPD)"/>
    <m/>
    <s v="R"/>
    <n v="1"/>
    <n v="15"/>
    <n v="15"/>
    <m/>
    <m/>
    <m/>
    <m/>
    <m/>
    <m/>
    <m/>
    <m/>
    <n v="1716"/>
    <n v="1716"/>
  </r>
  <r>
    <n v="1717"/>
    <m/>
    <s v="Quicksilver - Rapid-Fire Punches - IQ - C"/>
    <s v="Quicksilver - Rapid-Fire Punches - IQ - C"/>
    <s v="IQ"/>
    <x v="1"/>
    <x v="0"/>
    <m/>
    <m/>
    <s v="Quicksilver"/>
    <s v="Quicksilver"/>
    <m/>
    <s v="Rapid-Fire Punches"/>
    <m/>
    <m/>
    <m/>
    <s v="Quicksilver"/>
    <s v="Rapid-Fire Punches"/>
    <m/>
    <s v="C"/>
    <n v="12"/>
    <n v="5"/>
    <n v="60"/>
    <m/>
    <m/>
    <m/>
    <m/>
    <m/>
    <m/>
    <m/>
    <m/>
    <n v="1717"/>
    <n v="1717"/>
  </r>
  <r>
    <n v="1718"/>
    <m/>
    <s v="Quicksilver - Superspeed - MC - U"/>
    <s v="Quicksilver - Superspeed - MC - U"/>
    <s v="MC"/>
    <x v="1"/>
    <x v="0"/>
    <m/>
    <m/>
    <s v="Quicksilver"/>
    <s v="Quicksilver"/>
    <m/>
    <s v="Superspeed"/>
    <m/>
    <m/>
    <m/>
    <s v="Quicksilver"/>
    <s v="Superspeed"/>
    <m/>
    <s v="U"/>
    <n v="1"/>
    <n v="10"/>
    <n v="10"/>
    <m/>
    <m/>
    <m/>
    <m/>
    <m/>
    <m/>
    <m/>
    <m/>
    <n v="1718"/>
    <n v="1718"/>
  </r>
  <r>
    <n v="1719"/>
    <m/>
    <s v="Rapture - 4-Grid Character Card - XM - U"/>
    <s v="Rapture XM HERO - U"/>
    <s v="XM"/>
    <x v="0"/>
    <x v="0"/>
    <m/>
    <m/>
    <s v="Rapture"/>
    <s v="Rapture"/>
    <m/>
    <s v="4-Grid Character Card"/>
    <m/>
    <m/>
    <m/>
    <s v="Rapture"/>
    <s v="4-Grid Character Card"/>
    <m/>
    <s v="U"/>
    <n v="5"/>
    <n v="10"/>
    <n v="50"/>
    <n v="5"/>
    <n v="7"/>
    <n v="2"/>
    <n v="3"/>
    <n v="17"/>
    <n v="17"/>
    <n v="4.25"/>
    <s v="+1 attack vs. Intellect 7 or 8"/>
    <n v="1719"/>
    <n v="1719"/>
  </r>
  <r>
    <n v="1720"/>
    <m/>
    <s v="Rapture - Avain Mutaion - XM - C"/>
    <s v="Rapture - Avain Mutaion - XM - C"/>
    <s v="XM"/>
    <x v="1"/>
    <x v="0"/>
    <m/>
    <m/>
    <s v="Rapture"/>
    <s v="Rapture"/>
    <m/>
    <s v="Avain Mutaion"/>
    <m/>
    <m/>
    <m/>
    <s v="Rapture"/>
    <s v="Avain Mutaion"/>
    <m/>
    <s v="C"/>
    <n v="5"/>
    <n v="5"/>
    <n v="25"/>
    <m/>
    <m/>
    <m/>
    <m/>
    <m/>
    <m/>
    <m/>
    <m/>
    <n v="1720"/>
    <n v="1720"/>
  </r>
  <r>
    <n v="1721"/>
    <m/>
    <s v="Rapture - Flightpath - XM - C"/>
    <s v="Rapture - Flightpath - XM - C"/>
    <s v="XM"/>
    <x v="1"/>
    <x v="0"/>
    <m/>
    <m/>
    <s v="Rapture"/>
    <s v="Rapture"/>
    <m/>
    <s v="Flightpath"/>
    <m/>
    <m/>
    <m/>
    <s v="Rapture"/>
    <s v="Flightpath"/>
    <m/>
    <s v="C"/>
    <n v="5"/>
    <n v="5"/>
    <n v="25"/>
    <m/>
    <m/>
    <m/>
    <m/>
    <m/>
    <m/>
    <m/>
    <m/>
    <n v="1721"/>
    <n v="1721"/>
  </r>
  <r>
    <n v="1722"/>
    <m/>
    <s v="Rapture - Mercy Killing - XM -  - R"/>
    <s v="Rapture - Mercy Killing - XM - OPD - R"/>
    <s v="XM"/>
    <x v="1"/>
    <x v="0"/>
    <m/>
    <m/>
    <s v="Rapture"/>
    <s v="Rapture"/>
    <m/>
    <s v="Mercy Killing"/>
    <m/>
    <s v="OPD"/>
    <m/>
    <s v="Rapture"/>
    <s v="Mercy Killing (OPD)"/>
    <m/>
    <s v="R"/>
    <n v="5"/>
    <n v="15"/>
    <n v="75"/>
    <m/>
    <m/>
    <m/>
    <m/>
    <m/>
    <m/>
    <m/>
    <m/>
    <n v="1722"/>
    <n v="1722"/>
  </r>
  <r>
    <n v="1723"/>
    <m/>
    <s v="Rapture - Psychic Sword - XM - C"/>
    <s v="Rapture - Psychic Sword - XM - C"/>
    <s v="XM"/>
    <x v="1"/>
    <x v="0"/>
    <m/>
    <m/>
    <s v="Rapture"/>
    <s v="Rapture"/>
    <m/>
    <s v="Psychic Sword"/>
    <m/>
    <m/>
    <m/>
    <s v="Rapture"/>
    <s v="Psychic Sword"/>
    <m/>
    <s v="C"/>
    <n v="5"/>
    <n v="5"/>
    <n v="25"/>
    <m/>
    <m/>
    <m/>
    <m/>
    <m/>
    <m/>
    <m/>
    <m/>
    <n v="1723"/>
    <n v="1723"/>
  </r>
  <r>
    <n v="1724"/>
    <m/>
    <s v="Rapture - Release Soul - XM - C"/>
    <s v="Rapture - Release Soul - XM - C"/>
    <s v="XM"/>
    <x v="1"/>
    <x v="0"/>
    <m/>
    <m/>
    <s v="Rapture"/>
    <s v="Rapture"/>
    <m/>
    <s v="Release Soul"/>
    <m/>
    <m/>
    <m/>
    <s v="Rapture"/>
    <s v="Release Soul"/>
    <m/>
    <s v="C"/>
    <n v="5"/>
    <n v="5"/>
    <n v="25"/>
    <m/>
    <m/>
    <m/>
    <m/>
    <m/>
    <m/>
    <m/>
    <m/>
    <n v="1724"/>
    <n v="1724"/>
  </r>
  <r>
    <n v="1725"/>
    <m/>
    <s v="Ra's Al Ghul - 4-Grid Character Card - DC - R"/>
    <s v="Ra's Al Ghul DC HERO - R"/>
    <s v="DC"/>
    <x v="0"/>
    <x v="0"/>
    <m/>
    <m/>
    <s v="Ra's Al Ghul"/>
    <s v="Ra's Al Ghul"/>
    <m/>
    <s v="4-Grid Character Card"/>
    <m/>
    <m/>
    <m/>
    <s v="Ra's Al Ghul"/>
    <s v="4-Grid Character Card"/>
    <s v="V"/>
    <s v="R"/>
    <n v="3"/>
    <n v="15"/>
    <n v="45"/>
    <n v="3"/>
    <n v="7"/>
    <n v="3"/>
    <n v="7"/>
    <n v="20"/>
    <n v="20"/>
    <n v="5"/>
    <m/>
    <n v="1725"/>
    <n v="1725"/>
  </r>
  <r>
    <n v="1726"/>
    <m/>
    <s v="Ra's Al Ghul - Clench, The - JLA -  - R"/>
    <s v="Ra's Al Ghul - Clench, The - JLA - OPD - R"/>
    <s v="JLA"/>
    <x v="1"/>
    <x v="0"/>
    <m/>
    <m/>
    <s v="Ra's Al Ghul"/>
    <s v="Ra's Al Ghul"/>
    <m/>
    <s v="Clench, The"/>
    <m/>
    <s v="OPD"/>
    <m/>
    <s v="Ra's Al Ghul"/>
    <s v="Clench, The (OPD)"/>
    <m/>
    <s v="R"/>
    <n v="6"/>
    <n v="15"/>
    <n v="90"/>
    <m/>
    <m/>
    <m/>
    <m/>
    <m/>
    <m/>
    <m/>
    <m/>
    <n v="1726"/>
    <n v="1726"/>
  </r>
  <r>
    <n v="1727"/>
    <m/>
    <s v="Ra's Al Ghul - Demon's Head - DC - U"/>
    <s v="Ra's Al Ghul - Demon's Head - DC - U"/>
    <s v="DC"/>
    <x v="1"/>
    <x v="0"/>
    <m/>
    <m/>
    <s v="Ra's Al Ghul"/>
    <s v="Ra's Al Ghul"/>
    <m/>
    <s v="Demon's Head"/>
    <m/>
    <m/>
    <m/>
    <s v="Ra's Al Ghul"/>
    <s v="Demon's Head"/>
    <m/>
    <s v="U"/>
    <n v="3"/>
    <n v="10"/>
    <n v="30"/>
    <m/>
    <m/>
    <m/>
    <m/>
    <m/>
    <m/>
    <m/>
    <m/>
    <n v="1727"/>
    <n v="1727"/>
  </r>
  <r>
    <n v="1728"/>
    <m/>
    <s v="Ra's Al Ghul - Lazarus Pit - DC -  - VR"/>
    <s v="Ra's Al Ghul - Lazarus Pit - DC - OPD - VR"/>
    <s v="DC"/>
    <x v="1"/>
    <x v="0"/>
    <m/>
    <m/>
    <s v="Ra's Al Ghul"/>
    <s v="Ra's Al Ghul"/>
    <m/>
    <s v="Lazarus Pit"/>
    <m/>
    <s v="OPD"/>
    <m/>
    <s v="Ra's Al Ghul"/>
    <s v="Lazarus Pit (OPD)"/>
    <m/>
    <s v="VR"/>
    <n v="3"/>
    <n v="20"/>
    <n v="60"/>
    <m/>
    <m/>
    <m/>
    <m/>
    <m/>
    <m/>
    <m/>
    <m/>
    <n v="1728"/>
    <n v="1728"/>
  </r>
  <r>
    <n v="1729"/>
    <m/>
    <s v="Ra's Al Ghul - Master Swordsman - DC - U"/>
    <s v="Ra's Al Ghul - Master Swordsman - DC - U"/>
    <s v="DC"/>
    <x v="1"/>
    <x v="0"/>
    <m/>
    <m/>
    <s v="Ra's Al Ghul"/>
    <s v="Ra's Al Ghul"/>
    <m/>
    <s v="Master Swordsman"/>
    <m/>
    <m/>
    <m/>
    <s v="Ra's Al Ghul"/>
    <s v="Master Swordsman"/>
    <m/>
    <s v="U"/>
    <n v="3"/>
    <n v="10"/>
    <n v="30"/>
    <m/>
    <m/>
    <m/>
    <m/>
    <m/>
    <m/>
    <m/>
    <m/>
    <n v="1729"/>
    <n v="1729"/>
  </r>
  <r>
    <n v="1730"/>
    <m/>
    <s v="Ra's Al Ghul - Megalomaniac - DC - R"/>
    <s v="Ra's Al Ghul - Megalomaniac - DC - R"/>
    <s v="DC"/>
    <x v="1"/>
    <x v="0"/>
    <m/>
    <m/>
    <s v="Ra's Al Ghul"/>
    <s v="Ra's Al Ghul"/>
    <m/>
    <s v="Megalomaniac"/>
    <m/>
    <m/>
    <m/>
    <s v="Ra's Al Ghul"/>
    <s v="Megalomaniac"/>
    <m/>
    <s v="R"/>
    <n v="3"/>
    <n v="15"/>
    <n v="45"/>
    <m/>
    <m/>
    <m/>
    <m/>
    <m/>
    <m/>
    <m/>
    <m/>
    <n v="1730"/>
    <n v="1730"/>
  </r>
  <r>
    <n v="1731"/>
    <m/>
    <s v="Ra's Al Ghul - Talia - DC - R"/>
    <s v="Ra's Al Ghul - Talia - DC - R"/>
    <s v="DC"/>
    <x v="1"/>
    <x v="0"/>
    <m/>
    <m/>
    <s v="Ra's Al Ghul"/>
    <s v="Ra's Al Ghul"/>
    <m/>
    <s v="Talia"/>
    <m/>
    <m/>
    <m/>
    <s v="Ra's Al Ghul"/>
    <s v="Talia"/>
    <m/>
    <s v="R"/>
    <n v="3"/>
    <n v="15"/>
    <n v="45"/>
    <m/>
    <m/>
    <m/>
    <m/>
    <m/>
    <m/>
    <m/>
    <m/>
    <n v="1731"/>
    <n v="1731"/>
  </r>
  <r>
    <n v="1732"/>
    <m/>
    <s v="Ra's Al Ghul: Sword Master - 4-Grid Character Card - BH - X"/>
    <s v="Ra's Al Ghul: Sword Master BH HERO - X"/>
    <s v="BH"/>
    <x v="0"/>
    <x v="0"/>
    <m/>
    <m/>
    <s v="Ra's Al Ghul: Sword Master"/>
    <s v="Ra's Al Ghul: Sword Master"/>
    <m/>
    <s v="4-Grid Character Card"/>
    <m/>
    <m/>
    <m/>
    <s v="Ra's Al Ghul: Sword Master"/>
    <s v="4-Grid Character Card"/>
    <s v="V"/>
    <s v="X"/>
    <n v="24"/>
    <n v="25"/>
    <n v="600"/>
    <n v="4"/>
    <n v="7"/>
    <n v="4"/>
    <n v="5"/>
    <n v="20"/>
    <n v="20"/>
    <n v="5"/>
    <s v="Basic Universes additional +1"/>
    <n v="1732"/>
    <n v="1732"/>
  </r>
  <r>
    <n v="1733"/>
    <m/>
    <s v="Ray - 4-Grid Character Card - JLA - R"/>
    <s v="Ray JLA HERO - R"/>
    <s v="JLA"/>
    <x v="0"/>
    <x v="0"/>
    <m/>
    <m/>
    <s v="Ray"/>
    <s v="Ray"/>
    <m/>
    <s v="4-Grid Character Card"/>
    <m/>
    <m/>
    <m/>
    <s v="Ray"/>
    <s v="4-Grid Character Card"/>
    <s v="H"/>
    <s v="R"/>
    <n v="6"/>
    <n v="15"/>
    <n v="90"/>
    <n v="8"/>
    <n v="4"/>
    <n v="4"/>
    <n v="2"/>
    <n v="18"/>
    <n v="18"/>
    <n v="4.5"/>
    <m/>
    <n v="1733"/>
    <n v="1733"/>
  </r>
  <r>
    <n v="1734"/>
    <m/>
    <s v="Ray - Blinded by the Light - JLA -  - VR"/>
    <s v="Ray - Blinded by the Light - JLA - OPD - VR"/>
    <s v="JLA"/>
    <x v="1"/>
    <x v="0"/>
    <m/>
    <m/>
    <s v="Ray"/>
    <s v="Ray"/>
    <m/>
    <s v="Blinded by the Light"/>
    <m/>
    <s v="OPD"/>
    <m/>
    <s v="Ray"/>
    <s v="Blinded by the Light (OPD)"/>
    <m/>
    <s v="VR"/>
    <n v="6"/>
    <n v="20"/>
    <n v="120"/>
    <m/>
    <m/>
    <m/>
    <m/>
    <m/>
    <m/>
    <m/>
    <m/>
    <n v="1734"/>
    <n v="1734"/>
  </r>
  <r>
    <n v="1735"/>
    <m/>
    <s v="Ray - Energy Shield - JLA - U"/>
    <s v="Ray - Energy Shield - JLA - U"/>
    <s v="JLA"/>
    <x v="1"/>
    <x v="0"/>
    <m/>
    <m/>
    <s v="Ray"/>
    <s v="Ray"/>
    <m/>
    <s v="Energy Shield"/>
    <m/>
    <m/>
    <m/>
    <s v="Ray"/>
    <s v="Energy Shield"/>
    <m/>
    <s v="U"/>
    <n v="6"/>
    <n v="10"/>
    <n v="60"/>
    <m/>
    <m/>
    <m/>
    <m/>
    <m/>
    <m/>
    <m/>
    <m/>
    <n v="1735"/>
    <n v="1735"/>
  </r>
  <r>
    <n v="1736"/>
    <m/>
    <s v="Ray - In a Blaze of Power - JLA -  - VR"/>
    <s v="Ray - In a Blaze of Power - JLA - OPD - VR"/>
    <s v="JLA"/>
    <x v="1"/>
    <x v="0"/>
    <m/>
    <m/>
    <s v="Ray"/>
    <s v="Ray"/>
    <m/>
    <s v="In a Blaze of Power"/>
    <m/>
    <s v="OPD"/>
    <m/>
    <s v="Ray"/>
    <s v="In a Blaze of Power (OPD)"/>
    <m/>
    <s v="VR"/>
    <n v="6"/>
    <n v="20"/>
    <n v="120"/>
    <m/>
    <m/>
    <m/>
    <m/>
    <m/>
    <m/>
    <m/>
    <m/>
    <n v="1736"/>
    <n v="1736"/>
  </r>
  <r>
    <n v="1737"/>
    <m/>
    <s v="Ray - Light Constructs - JLA - U"/>
    <s v="Ray - Light Constructs - JLA - U"/>
    <s v="JLA"/>
    <x v="1"/>
    <x v="0"/>
    <m/>
    <m/>
    <s v="Ray"/>
    <s v="Ray"/>
    <m/>
    <s v="Light Constructs"/>
    <m/>
    <m/>
    <m/>
    <s v="Ray"/>
    <s v="Light Constructs"/>
    <m/>
    <s v="U"/>
    <n v="6"/>
    <n v="10"/>
    <n v="60"/>
    <m/>
    <m/>
    <m/>
    <m/>
    <m/>
    <m/>
    <m/>
    <m/>
    <n v="1737"/>
    <n v="1737"/>
  </r>
  <r>
    <n v="1738"/>
    <m/>
    <s v="Ray - Speed of Light - JLA - C"/>
    <s v="Ray - Speed of Light - JLA - C"/>
    <s v="JLA"/>
    <x v="1"/>
    <x v="0"/>
    <m/>
    <m/>
    <s v="Ray"/>
    <s v="Ray"/>
    <m/>
    <s v="Speed of Light"/>
    <m/>
    <m/>
    <m/>
    <s v="Ray"/>
    <s v="Speed of Light"/>
    <m/>
    <s v="C"/>
    <n v="6"/>
    <n v="5"/>
    <n v="30"/>
    <m/>
    <m/>
    <m/>
    <m/>
    <m/>
    <m/>
    <m/>
    <m/>
    <n v="1738"/>
    <n v="1738"/>
  </r>
  <r>
    <n v="1739"/>
    <m/>
    <s v="Reavers - 4-Grid Character Card - MN - R"/>
    <s v="Reavers MN HERO - R"/>
    <s v="MN"/>
    <x v="0"/>
    <x v="0"/>
    <m/>
    <m/>
    <s v="Reavers"/>
    <s v="Reavers"/>
    <m/>
    <s v="4-Grid Character Card"/>
    <m/>
    <m/>
    <m/>
    <s v="Reavers"/>
    <s v="4-Grid Character Card"/>
    <m/>
    <s v="R"/>
    <n v="4"/>
    <n v="15"/>
    <n v="60"/>
    <n v="5"/>
    <n v="7"/>
    <n v="6"/>
    <n v="3"/>
    <n v="21"/>
    <n v="21"/>
    <n v="5.25"/>
    <m/>
    <n v="1739"/>
    <n v="1739"/>
  </r>
  <r>
    <n v="1740"/>
    <m/>
    <s v="Reavers - Bone Breaker - MN - U"/>
    <s v="Reavers - Bone Breaker - MN - U"/>
    <s v="MN"/>
    <x v="1"/>
    <x v="0"/>
    <m/>
    <m/>
    <s v="Bone Breaker"/>
    <s v="Reavers"/>
    <m/>
    <s v="Bone Breaker"/>
    <m/>
    <m/>
    <m/>
    <s v="Reavers"/>
    <s v="Bone Breaker"/>
    <m/>
    <s v="U"/>
    <n v="4"/>
    <n v="10"/>
    <n v="40"/>
    <m/>
    <m/>
    <m/>
    <m/>
    <m/>
    <m/>
    <m/>
    <m/>
    <n v="1740"/>
    <n v="1740"/>
  </r>
  <r>
    <n v="1741"/>
    <m/>
    <s v="Reavers - Cybernetic Rebirth - XM - U"/>
    <s v="Reavers - Cybernetic Rebirth - XM - U"/>
    <s v="XM"/>
    <x v="1"/>
    <x v="0"/>
    <m/>
    <m/>
    <s v="Cybernetic Rebirth"/>
    <s v="Reavers"/>
    <m/>
    <s v="Cybernetic Rebirth"/>
    <m/>
    <m/>
    <m/>
    <s v="Reavers"/>
    <s v="Cybernetic Rebirth"/>
    <m/>
    <s v="U"/>
    <n v="5"/>
    <n v="10"/>
    <n v="50"/>
    <m/>
    <m/>
    <m/>
    <m/>
    <m/>
    <m/>
    <m/>
    <m/>
    <n v="1741"/>
    <n v="1741"/>
  </r>
  <r>
    <n v="1742"/>
    <m/>
    <s v="Reavers - Cyborgs - MN - C"/>
    <s v="Reavers - Cyborgs - MN - C"/>
    <s v="MN"/>
    <x v="1"/>
    <x v="0"/>
    <m/>
    <m/>
    <s v="Cyborgs"/>
    <s v="Reavers"/>
    <m/>
    <s v="Cyborgs"/>
    <m/>
    <m/>
    <m/>
    <s v="Reavers"/>
    <s v="Cyborgs"/>
    <m/>
    <s v="C"/>
    <n v="4"/>
    <n v="5"/>
    <n v="20"/>
    <m/>
    <m/>
    <m/>
    <m/>
    <m/>
    <m/>
    <m/>
    <m/>
    <n v="1742"/>
    <n v="1742"/>
  </r>
  <r>
    <n v="1743"/>
    <m/>
    <s v="Reavers - Deathstrike - MN -  - VR"/>
    <s v="Reavers - Deathstrike - MN - OPD - VR"/>
    <s v="MN"/>
    <x v="1"/>
    <x v="0"/>
    <m/>
    <m/>
    <s v="Deathstrike"/>
    <s v="Reavers"/>
    <m/>
    <s v="Deathstrike"/>
    <m/>
    <s v="OPD"/>
    <m/>
    <s v="Reavers"/>
    <s v="Deathstrike (OPD)"/>
    <m/>
    <s v="VR"/>
    <n v="4"/>
    <n v="20"/>
    <n v="80"/>
    <m/>
    <m/>
    <m/>
    <m/>
    <m/>
    <m/>
    <m/>
    <m/>
    <n v="1743"/>
    <n v="1743"/>
  </r>
  <r>
    <n v="1744"/>
    <m/>
    <s v="Reavers - Donald Pierce - MN - U"/>
    <s v="Reavers - Donald Pierce - MN - U"/>
    <s v="MN"/>
    <x v="1"/>
    <x v="0"/>
    <m/>
    <m/>
    <s v="Donald Pierce"/>
    <s v="Reavers"/>
    <m/>
    <s v="Donald Pierce"/>
    <m/>
    <m/>
    <m/>
    <s v="Reavers"/>
    <s v="Donald Pierce"/>
    <m/>
    <s v="U"/>
    <n v="4"/>
    <n v="10"/>
    <n v="40"/>
    <m/>
    <m/>
    <m/>
    <m/>
    <m/>
    <m/>
    <m/>
    <m/>
    <n v="1744"/>
    <n v="1744"/>
  </r>
  <r>
    <n v="1745"/>
    <m/>
    <s v="Reavers - Gateway - CL - OPD - R"/>
    <s v="Reavers - Gateway - CL - OPD - R"/>
    <s v="CL"/>
    <x v="1"/>
    <x v="0"/>
    <m/>
    <m/>
    <s v="Gateway"/>
    <s v="Reavers"/>
    <m/>
    <s v="Gateway"/>
    <m/>
    <s v="OPD"/>
    <m/>
    <s v="Reavers"/>
    <s v="Gateway (OPD)"/>
    <m/>
    <s v="R"/>
    <n v="13"/>
    <n v="15"/>
    <n v="195"/>
    <m/>
    <m/>
    <m/>
    <m/>
    <m/>
    <m/>
    <m/>
    <m/>
    <n v="1745"/>
    <n v="1745"/>
  </r>
  <r>
    <n v="1746"/>
    <m/>
    <s v="Reavers - Pretty Boy - MN - OPD - VR"/>
    <s v="Reavers - Pretty Boy - MN - OPD - VR"/>
    <s v="MN"/>
    <x v="1"/>
    <x v="0"/>
    <m/>
    <m/>
    <s v="Pretty Boy"/>
    <s v="Reavers"/>
    <m/>
    <s v="Pretty Boy"/>
    <m/>
    <s v="OPD"/>
    <m/>
    <s v="Reavers"/>
    <s v="Pretty Boy (OPD)"/>
    <m/>
    <s v="VR"/>
    <n v="4"/>
    <n v="20"/>
    <n v="80"/>
    <m/>
    <m/>
    <m/>
    <m/>
    <m/>
    <m/>
    <m/>
    <m/>
    <n v="1746"/>
    <n v="1746"/>
  </r>
  <r>
    <n v="1747"/>
    <m/>
    <s v="Reavers - Skull Buster - MN -  - VR"/>
    <s v="Reavers - Skull Buster - MN - OPD - VR"/>
    <s v="MN"/>
    <x v="1"/>
    <x v="0"/>
    <m/>
    <m/>
    <s v="Skull Buster"/>
    <s v="Reavers"/>
    <m/>
    <s v="Skull Buster"/>
    <m/>
    <s v="OPD"/>
    <m/>
    <s v="Reavers"/>
    <s v="Skull Buster (OPD)"/>
    <m/>
    <s v="VR"/>
    <n v="4"/>
    <n v="20"/>
    <n v="80"/>
    <m/>
    <m/>
    <m/>
    <m/>
    <m/>
    <m/>
    <m/>
    <m/>
    <n v="1747"/>
    <n v="1747"/>
  </r>
  <r>
    <n v="1748"/>
    <m/>
    <s v="Red Skull - 4-Grid Character Card - IQ - R"/>
    <s v="Red Skull IQ HERO - R"/>
    <s v="IQ"/>
    <x v="0"/>
    <x v="0"/>
    <m/>
    <m/>
    <s v="Red Skull"/>
    <s v="Red Skull"/>
    <m/>
    <s v="4-Grid Character Card"/>
    <m/>
    <m/>
    <m/>
    <s v="Red Skull"/>
    <s v="4-Grid Character Card"/>
    <m/>
    <s v="R"/>
    <n v="12"/>
    <n v="15"/>
    <n v="180"/>
    <n v="3"/>
    <n v="5"/>
    <n v="4"/>
    <n v="7"/>
    <n v="19"/>
    <n v="19"/>
    <n v="4.75"/>
    <s v="Not Cum KO'd w/ I Power cards"/>
    <n v="1748"/>
    <n v="1748"/>
  </r>
  <r>
    <n v="1749"/>
    <m/>
    <s v="Red Skull - Cosmic Cube - IQ -  - VR"/>
    <s v="Red Skull - Cosmic Cube - IQ - OPD - VR"/>
    <s v="IQ"/>
    <x v="1"/>
    <x v="0"/>
    <m/>
    <m/>
    <s v="Red Skull"/>
    <s v="Red Skull"/>
    <m/>
    <s v="Cosmic Cube"/>
    <m/>
    <s v="OPD"/>
    <m/>
    <s v="Red Skull"/>
    <s v="Cosmic Cube (OPD)"/>
    <m/>
    <s v="VR"/>
    <n v="12"/>
    <n v="20"/>
    <n v="240"/>
    <m/>
    <m/>
    <m/>
    <m/>
    <m/>
    <m/>
    <m/>
    <m/>
    <n v="1749"/>
    <n v="1749"/>
  </r>
  <r>
    <n v="1750"/>
    <m/>
    <s v="Red Skull - Crossbones - MN - U"/>
    <s v="Red Skull - Crossbones - MN - U"/>
    <s v="MN"/>
    <x v="1"/>
    <x v="0"/>
    <m/>
    <m/>
    <s v="Red Skull"/>
    <s v="Red Skull"/>
    <m/>
    <s v="Crossbones"/>
    <m/>
    <m/>
    <m/>
    <s v="Red Skull"/>
    <s v="Crossbones"/>
    <m/>
    <s v="U"/>
    <n v="4"/>
    <n v="10"/>
    <n v="40"/>
    <m/>
    <m/>
    <m/>
    <m/>
    <m/>
    <m/>
    <m/>
    <m/>
    <n v="1750"/>
    <n v="1750"/>
  </r>
  <r>
    <n v="1751"/>
    <m/>
    <s v="Red Skull - Depraved Evil - IQ - U"/>
    <s v="Red Skull - Depraved Evil - IQ - U"/>
    <s v="IQ"/>
    <x v="1"/>
    <x v="0"/>
    <m/>
    <m/>
    <s v="Red Skull"/>
    <s v="Red Skull"/>
    <m/>
    <s v="Depraved Evil"/>
    <m/>
    <m/>
    <m/>
    <s v="Red Skull"/>
    <s v="Depraved Evil"/>
    <m/>
    <s v="U"/>
    <n v="12"/>
    <n v="10"/>
    <n v="120"/>
    <m/>
    <m/>
    <m/>
    <m/>
    <m/>
    <m/>
    <m/>
    <m/>
    <n v="1751"/>
    <n v="1751"/>
  </r>
  <r>
    <n v="1752"/>
    <m/>
    <s v="Red Skull - Dust of Death - IQ - U"/>
    <s v="Red Skull - Dust of Death - IQ - U"/>
    <s v="IQ"/>
    <x v="1"/>
    <x v="0"/>
    <m/>
    <m/>
    <s v="Red Skull"/>
    <s v="Red Skull"/>
    <m/>
    <s v="Dust of Death"/>
    <m/>
    <m/>
    <m/>
    <s v="Red Skull"/>
    <s v="Dust of Death"/>
    <m/>
    <s v="U"/>
    <n v="12"/>
    <n v="10"/>
    <n v="120"/>
    <m/>
    <m/>
    <m/>
    <m/>
    <m/>
    <m/>
    <m/>
    <m/>
    <n v="1752"/>
    <n v="1752"/>
  </r>
  <r>
    <n v="1753"/>
    <m/>
    <s v="Red Skull - Evil Super Soldier - IQ -  - VR"/>
    <s v="Red Skull - Evil Super Soldier - IQ - OPD - VR"/>
    <s v="IQ"/>
    <x v="1"/>
    <x v="0"/>
    <m/>
    <m/>
    <s v="Red Skull"/>
    <s v="Red Skull"/>
    <m/>
    <s v="Evil Super Soldier"/>
    <m/>
    <s v="OPD"/>
    <m/>
    <s v="Red Skull"/>
    <s v="Evil Super Soldier (OPD)"/>
    <m/>
    <s v="VR"/>
    <n v="12"/>
    <n v="20"/>
    <n v="240"/>
    <m/>
    <m/>
    <m/>
    <m/>
    <m/>
    <m/>
    <m/>
    <m/>
    <n v="1753"/>
    <n v="1753"/>
  </r>
  <r>
    <n v="1754"/>
    <m/>
    <s v="Red Skull - Master Racist - IQ - U"/>
    <s v="Red Skull - Master Racist - IQ - U"/>
    <s v="IQ"/>
    <x v="1"/>
    <x v="0"/>
    <m/>
    <m/>
    <s v="Red Skull"/>
    <s v="Red Skull"/>
    <m/>
    <s v="Master Racist"/>
    <m/>
    <m/>
    <m/>
    <s v="Red Skull"/>
    <s v="Master Racist"/>
    <m/>
    <s v="U"/>
    <n v="12"/>
    <n v="10"/>
    <n v="120"/>
    <m/>
    <m/>
    <m/>
    <m/>
    <m/>
    <m/>
    <m/>
    <m/>
    <n v="1754"/>
    <n v="1754"/>
  </r>
  <r>
    <n v="1755"/>
    <m/>
    <s v="Red Skull - Scourge, The - CL -  - C"/>
    <s v="Red Skull - Scourge, The - CL - OPD - C"/>
    <s v="CL"/>
    <x v="1"/>
    <x v="0"/>
    <m/>
    <m/>
    <s v="Red Skull"/>
    <s v="Red Skull"/>
    <m/>
    <s v="Scourge, The"/>
    <m/>
    <s v="OPD"/>
    <m/>
    <s v="Red Skull"/>
    <s v="Scourge, The (OPD)"/>
    <m/>
    <s v="C"/>
    <n v="13"/>
    <n v="5"/>
    <n v="65"/>
    <m/>
    <m/>
    <m/>
    <m/>
    <m/>
    <m/>
    <m/>
    <m/>
    <n v="1755"/>
    <n v="1755"/>
  </r>
  <r>
    <n v="1756"/>
    <m/>
    <s v="Reyes - 4-Grid Character Card - CL - R"/>
    <s v="Reyes CL HERO - R"/>
    <s v="CL"/>
    <x v="0"/>
    <x v="0"/>
    <m/>
    <m/>
    <s v="Reyes"/>
    <s v="Reyes"/>
    <m/>
    <s v="4-Grid Character Card"/>
    <m/>
    <m/>
    <m/>
    <s v="Reyes"/>
    <s v="4-Grid Character Card"/>
    <m/>
    <s v="R"/>
    <n v="13"/>
    <n v="15"/>
    <n v="195"/>
    <n v="6"/>
    <n v="2"/>
    <n v="2"/>
    <n v="6"/>
    <n v="16"/>
    <n v="16"/>
    <n v="4"/>
    <s v="Intellect Rating 8 for defense"/>
    <n v="1756"/>
    <n v="1756"/>
  </r>
  <r>
    <n v="1757"/>
    <m/>
    <s v="Reyes - Force Projection - CL -  - R"/>
    <s v="Reyes - Force Projection - CL - OPD - R"/>
    <s v="CL"/>
    <x v="1"/>
    <x v="0"/>
    <m/>
    <m/>
    <s v="Reyes"/>
    <s v="Reyes"/>
    <m/>
    <s v="Force Projection"/>
    <m/>
    <s v="OPD"/>
    <m/>
    <s v="Reyes"/>
    <s v="Force Projection (OPD)"/>
    <m/>
    <s v="R"/>
    <n v="13"/>
    <n v="15"/>
    <n v="195"/>
    <m/>
    <m/>
    <m/>
    <m/>
    <m/>
    <m/>
    <m/>
    <m/>
    <n v="1757"/>
    <n v="1757"/>
  </r>
  <r>
    <n v="1758"/>
    <m/>
    <s v="Reyes - Medical Background - CL - C"/>
    <s v="Reyes - Medical Background - CL - C"/>
    <s v="CL"/>
    <x v="1"/>
    <x v="0"/>
    <m/>
    <m/>
    <s v="Reyes"/>
    <s v="Reyes"/>
    <m/>
    <s v="Medical Background"/>
    <m/>
    <m/>
    <m/>
    <s v="Reyes"/>
    <s v="Medical Background"/>
    <m/>
    <s v="C"/>
    <n v="13"/>
    <n v="5"/>
    <n v="65"/>
    <m/>
    <m/>
    <m/>
    <m/>
    <m/>
    <m/>
    <m/>
    <m/>
    <n v="1758"/>
    <n v="1758"/>
  </r>
  <r>
    <n v="1759"/>
    <m/>
    <s v="Reyes - Reluctant Hero - CL - U"/>
    <s v="Reyes - Reluctant Hero - CL - U"/>
    <s v="CL"/>
    <x v="1"/>
    <x v="0"/>
    <m/>
    <m/>
    <s v="Reyes"/>
    <s v="Reyes"/>
    <m/>
    <s v="Reluctant Hero"/>
    <m/>
    <m/>
    <m/>
    <s v="Reyes"/>
    <s v="Reluctant Hero"/>
    <m/>
    <s v="U"/>
    <n v="13"/>
    <n v="10"/>
    <n v="130"/>
    <m/>
    <m/>
    <m/>
    <m/>
    <m/>
    <m/>
    <m/>
    <m/>
    <n v="1759"/>
    <n v="1759"/>
  </r>
  <r>
    <n v="1760"/>
    <m/>
    <s v="Reyes - Triage - XM - C"/>
    <s v="Reyes - Triage - XM - C"/>
    <s v="XM"/>
    <x v="1"/>
    <x v="0"/>
    <m/>
    <m/>
    <s v="Reyes"/>
    <s v="Reyes"/>
    <m/>
    <s v="Triage"/>
    <m/>
    <m/>
    <m/>
    <s v="Reyes"/>
    <s v="Triage"/>
    <m/>
    <s v="C"/>
    <n v="5"/>
    <n v="5"/>
    <n v="25"/>
    <m/>
    <m/>
    <m/>
    <m/>
    <m/>
    <m/>
    <m/>
    <m/>
    <n v="1760"/>
    <n v="1760"/>
  </r>
  <r>
    <n v="1761"/>
    <m/>
    <s v="Rhino - 3-Grid Character Card - OP - C"/>
    <s v="Rhino OP HERO - C"/>
    <s v="OP"/>
    <x v="0"/>
    <x v="0"/>
    <m/>
    <m/>
    <s v="Rhino"/>
    <s v="Rhino"/>
    <m/>
    <s v="3-Grid Character Card"/>
    <m/>
    <m/>
    <m/>
    <s v="Rhino"/>
    <s v="3-Grid Character Card"/>
    <m/>
    <s v="C"/>
    <n v="2"/>
    <n v="5"/>
    <n v="10"/>
    <n v="1"/>
    <n v="4"/>
    <n v="7"/>
    <m/>
    <n v="12"/>
    <n v="12"/>
    <n v="4"/>
    <m/>
    <n v="1761"/>
    <n v="1761"/>
  </r>
  <r>
    <n v="1762"/>
    <m/>
    <s v="Rhino - 4-Grid Character Card - IQ - R"/>
    <s v="Rhino IQ HERO - R"/>
    <s v="IQ"/>
    <x v="0"/>
    <x v="0"/>
    <m/>
    <m/>
    <s v="Rhino"/>
    <s v="Rhino"/>
    <m/>
    <s v="4-Grid Character Card"/>
    <m/>
    <m/>
    <m/>
    <s v="Rhino"/>
    <s v="4-Grid Character Card"/>
    <m/>
    <s v="R"/>
    <n v="12"/>
    <n v="15"/>
    <n v="180"/>
    <n v="2"/>
    <n v="6"/>
    <n v="7"/>
    <n v="1"/>
    <n v="16"/>
    <n v="16"/>
    <n v="4"/>
    <m/>
    <n v="1762"/>
    <n v="1762"/>
  </r>
  <r>
    <n v="1763"/>
    <m/>
    <s v="Rhino - Animal Stamina - IQ - C"/>
    <s v="Rhino - Animal Stamina - IQ - C"/>
    <s v="IQ"/>
    <x v="1"/>
    <x v="0"/>
    <m/>
    <m/>
    <s v="Rhino"/>
    <s v="Rhino"/>
    <m/>
    <s v="Animal Stamina"/>
    <m/>
    <m/>
    <m/>
    <s v="Rhino"/>
    <s v="Animal Stamina"/>
    <m/>
    <s v="C"/>
    <n v="12"/>
    <n v="5"/>
    <n v="60"/>
    <m/>
    <m/>
    <m/>
    <m/>
    <m/>
    <m/>
    <m/>
    <m/>
    <n v="1763"/>
    <n v="1763"/>
  </r>
  <r>
    <n v="1764"/>
    <m/>
    <s v="Rhino - Bowl Over - OP - C"/>
    <s v="Rhino - Bowl Over - OP - C"/>
    <s v="OP"/>
    <x v="1"/>
    <x v="0"/>
    <m/>
    <m/>
    <s v="Rhino"/>
    <s v="Rhino"/>
    <m/>
    <s v="Bowl Over"/>
    <m/>
    <m/>
    <m/>
    <s v="Rhino"/>
    <s v="Bowl Over"/>
    <m/>
    <s v="C"/>
    <n v="2"/>
    <n v="5"/>
    <n v="10"/>
    <m/>
    <m/>
    <m/>
    <m/>
    <m/>
    <m/>
    <m/>
    <m/>
    <n v="1764"/>
    <n v="1764"/>
  </r>
  <r>
    <n v="1765"/>
    <m/>
    <s v="Rhino - Pinball Blow - OP - C"/>
    <s v="Rhino - Pinball Blow - OP - C"/>
    <s v="OP"/>
    <x v="1"/>
    <x v="0"/>
    <m/>
    <m/>
    <s v="Rhino"/>
    <s v="Rhino"/>
    <m/>
    <s v="Pinball Blow"/>
    <m/>
    <m/>
    <m/>
    <s v="Rhino"/>
    <s v="Pinball Blow"/>
    <m/>
    <s v="C"/>
    <n v="2"/>
    <n v="5"/>
    <n v="10"/>
    <m/>
    <m/>
    <m/>
    <m/>
    <m/>
    <m/>
    <m/>
    <m/>
    <n v="1765"/>
    <n v="1765"/>
  </r>
  <r>
    <n v="1766"/>
    <m/>
    <s v="Rhino - Rhino Charge - OP - C"/>
    <s v="Rhino - Rhino Charge - OP - C"/>
    <s v="OP"/>
    <x v="1"/>
    <x v="0"/>
    <m/>
    <m/>
    <s v="Rhino"/>
    <s v="Rhino"/>
    <m/>
    <s v="Rhino Charge"/>
    <m/>
    <m/>
    <m/>
    <s v="Rhino"/>
    <s v="Rhino Charge"/>
    <m/>
    <s v="C"/>
    <n v="2"/>
    <n v="5"/>
    <n v="10"/>
    <m/>
    <m/>
    <m/>
    <m/>
    <m/>
    <m/>
    <m/>
    <m/>
    <n v="1766"/>
    <n v="1766"/>
  </r>
  <r>
    <n v="1767"/>
    <m/>
    <s v="Rhino - Rhino Hide - OP - U"/>
    <s v="Rhino - Rhino Hide - OP - U"/>
    <s v="OP"/>
    <x v="1"/>
    <x v="0"/>
    <m/>
    <m/>
    <s v="Rhino"/>
    <s v="Rhino"/>
    <m/>
    <s v="Rhino Hide"/>
    <m/>
    <m/>
    <m/>
    <s v="Rhino"/>
    <s v="Rhino Hide"/>
    <m/>
    <s v="U"/>
    <n v="2"/>
    <n v="10"/>
    <n v="20"/>
    <m/>
    <m/>
    <m/>
    <m/>
    <m/>
    <m/>
    <m/>
    <m/>
    <n v="1767"/>
    <n v="1767"/>
  </r>
  <r>
    <n v="1768"/>
    <m/>
    <s v="Rhino - Romp N' Stomp - OP - C"/>
    <s v="Rhino - Romp N' Stomp - OP - C"/>
    <s v="OP"/>
    <x v="1"/>
    <x v="0"/>
    <m/>
    <m/>
    <s v="Rhino"/>
    <s v="Rhino"/>
    <m/>
    <s v="Romp N' Stomp"/>
    <m/>
    <m/>
    <m/>
    <s v="Rhino"/>
    <s v="Romp 'n Stomp"/>
    <m/>
    <s v="C"/>
    <n v="2"/>
    <n v="5"/>
    <n v="10"/>
    <m/>
    <m/>
    <m/>
    <m/>
    <m/>
    <m/>
    <m/>
    <m/>
    <n v="1768"/>
    <n v="1768"/>
  </r>
  <r>
    <n v="1769"/>
    <m/>
    <s v="Rhino - Scare Tactics - PS -  - R"/>
    <s v="Rhino - Scare Tactics - PS - OPD - R"/>
    <s v="PS"/>
    <x v="1"/>
    <x v="0"/>
    <m/>
    <m/>
    <s v="Rhino"/>
    <s v="Rhino"/>
    <m/>
    <s v="Scare Tactics"/>
    <m/>
    <s v="OPD"/>
    <m/>
    <s v="Rhino"/>
    <s v="Scare Tactics (OPD)"/>
    <m/>
    <s v="R"/>
    <n v="7"/>
    <n v="15"/>
    <n v="105"/>
    <m/>
    <m/>
    <m/>
    <m/>
    <m/>
    <m/>
    <m/>
    <m/>
    <n v="1769"/>
    <n v="1769"/>
  </r>
  <r>
    <n v="1770"/>
    <m/>
    <s v="Rhino - Stampede - HF - X"/>
    <s v="Rhino - Stampede - HF - X"/>
    <s v="HF"/>
    <x v="1"/>
    <x v="0"/>
    <m/>
    <m/>
    <s v="Rhino"/>
    <s v="Rhino"/>
    <m/>
    <s v="Stampede"/>
    <m/>
    <m/>
    <m/>
    <s v="Rhino"/>
    <s v="Stampede"/>
    <m/>
    <s v="X"/>
    <n v="15"/>
    <n v="25"/>
    <n v="375"/>
    <m/>
    <m/>
    <m/>
    <m/>
    <m/>
    <m/>
    <m/>
    <m/>
    <n v="1770"/>
    <n v="1770"/>
  </r>
  <r>
    <n v="1771"/>
    <m/>
    <s v="Riddler - 4-Grid Character Card - DC - R"/>
    <s v="Riddler DC HERO - R"/>
    <s v="DC"/>
    <x v="0"/>
    <x v="0"/>
    <m/>
    <m/>
    <s v="Riddler"/>
    <s v="Riddler"/>
    <m/>
    <s v="4-Grid Character Card"/>
    <m/>
    <m/>
    <m/>
    <s v="Riddler"/>
    <s v="4-Grid Character Card"/>
    <s v="V"/>
    <s v="R"/>
    <n v="3"/>
    <n v="15"/>
    <n v="45"/>
    <n v="3"/>
    <n v="5"/>
    <n v="3"/>
    <n v="7"/>
    <n v="18"/>
    <n v="18"/>
    <n v="4.5"/>
    <m/>
    <n v="1771"/>
    <n v="1771"/>
  </r>
  <r>
    <n v="1772"/>
    <m/>
    <s v="Riddler - Colt Revolver - DC - U"/>
    <s v="Riddler - Colt Revolver - DC - U"/>
    <s v="DC"/>
    <x v="1"/>
    <x v="0"/>
    <m/>
    <m/>
    <s v="Riddler"/>
    <s v="Riddler"/>
    <m/>
    <s v="Colt Revolver"/>
    <m/>
    <m/>
    <m/>
    <s v="Riddler"/>
    <s v="Colt Revolver"/>
    <m/>
    <s v="U"/>
    <n v="3"/>
    <n v="10"/>
    <n v="30"/>
    <m/>
    <m/>
    <m/>
    <m/>
    <m/>
    <m/>
    <m/>
    <m/>
    <n v="1772"/>
    <n v="1772"/>
  </r>
  <r>
    <n v="1773"/>
    <m/>
    <s v="Riddler - Death Trap - DC -  - R"/>
    <s v="Riddler - Death Trap - DC - OPD - R"/>
    <s v="DC"/>
    <x v="1"/>
    <x v="0"/>
    <m/>
    <m/>
    <s v="Riddler"/>
    <s v="Riddler"/>
    <m/>
    <s v="Death Trap"/>
    <m/>
    <s v="OPD"/>
    <m/>
    <s v="Riddler"/>
    <s v="Death Trap (OPD)"/>
    <m/>
    <s v="R"/>
    <n v="3"/>
    <n v="15"/>
    <n v="45"/>
    <m/>
    <m/>
    <m/>
    <m/>
    <m/>
    <m/>
    <m/>
    <m/>
    <n v="1773"/>
    <n v="1773"/>
  </r>
  <r>
    <n v="1774"/>
    <m/>
    <s v="Riddler - Dirty Cheat - DC - U"/>
    <s v="Riddler - Dirty Cheat - DC - U"/>
    <s v="DC"/>
    <x v="1"/>
    <x v="0"/>
    <m/>
    <m/>
    <s v="Riddler"/>
    <s v="Riddler"/>
    <m/>
    <s v="Dirty Cheat"/>
    <m/>
    <m/>
    <m/>
    <s v="Riddler"/>
    <s v="Dirty Cheat"/>
    <m/>
    <s v="U"/>
    <n v="3"/>
    <n v="10"/>
    <n v="30"/>
    <m/>
    <m/>
    <m/>
    <m/>
    <m/>
    <m/>
    <m/>
    <m/>
    <n v="1774"/>
    <n v="1774"/>
  </r>
  <r>
    <n v="1775"/>
    <m/>
    <s v="Riddler - Master of Misdirection - DC - OPD - VR"/>
    <s v="Riddler - Master of Misdirection - DC - OPD - VR"/>
    <s v="DC"/>
    <x v="1"/>
    <x v="0"/>
    <m/>
    <m/>
    <s v="Riddler"/>
    <s v="Riddler"/>
    <m/>
    <s v="Master of Misdirection"/>
    <m/>
    <s v="OPD"/>
    <m/>
    <s v="Riddler"/>
    <s v="Master of Misdirection (OPD)"/>
    <m/>
    <s v="VR"/>
    <n v="3"/>
    <n v="20"/>
    <n v="60"/>
    <m/>
    <m/>
    <m/>
    <m/>
    <m/>
    <m/>
    <m/>
    <m/>
    <n v="1775"/>
    <n v="1775"/>
  </r>
  <r>
    <n v="1776"/>
    <m/>
    <s v="Riddler - Prince of Puzzles - JLA -  - R"/>
    <s v="Riddler - Prince of Puzzles - JLA - OPD - R"/>
    <s v="JLA"/>
    <x v="1"/>
    <x v="0"/>
    <m/>
    <m/>
    <s v="Riddler"/>
    <s v="Riddler"/>
    <m/>
    <s v="Prince of Puzzles"/>
    <m/>
    <s v="OPD"/>
    <m/>
    <s v="Riddler"/>
    <s v="Prince of Puzzles (OPD)"/>
    <m/>
    <s v="R"/>
    <n v="6"/>
    <n v="15"/>
    <n v="90"/>
    <m/>
    <m/>
    <m/>
    <m/>
    <m/>
    <m/>
    <m/>
    <m/>
    <n v="1776"/>
    <n v="1776"/>
  </r>
  <r>
    <n v="1777"/>
    <m/>
    <s v="Riddler - Query and Echo - DC - R"/>
    <s v="Riddler - Query and Echo - DC - R"/>
    <s v="DC"/>
    <x v="1"/>
    <x v="0"/>
    <m/>
    <m/>
    <s v="Riddler"/>
    <s v="Riddler"/>
    <m/>
    <s v="Query and Echo"/>
    <m/>
    <m/>
    <m/>
    <s v="Riddler"/>
    <s v="Query and Echo"/>
    <m/>
    <s v="R"/>
    <n v="3"/>
    <n v="15"/>
    <n v="45"/>
    <m/>
    <m/>
    <m/>
    <m/>
    <m/>
    <m/>
    <m/>
    <m/>
    <n v="1777"/>
    <n v="1777"/>
  </r>
  <r>
    <n v="1778"/>
    <m/>
    <s v="Ripclaw - 4-Grid Character Card - IM - R"/>
    <s v="Ripclaw IM HERO - R"/>
    <s v="IM"/>
    <x v="0"/>
    <x v="0"/>
    <m/>
    <m/>
    <s v="Ripclaw"/>
    <s v="Ripclaw"/>
    <m/>
    <s v="4-Grid Character Card"/>
    <m/>
    <m/>
    <m/>
    <s v="Ripclaw"/>
    <s v="4-Grid Character Card"/>
    <m/>
    <s v="R"/>
    <n v="16"/>
    <n v="15"/>
    <n v="240"/>
    <n v="4"/>
    <n v="7"/>
    <n v="5"/>
    <n v="4"/>
    <n v="20"/>
    <n v="20"/>
    <n v="5"/>
    <s v="To Front battle teammate KO'd"/>
    <n v="1778"/>
    <n v="1778"/>
  </r>
  <r>
    <n v="1779"/>
    <m/>
    <s v="Ripclaw - Animal Rage - IM - C"/>
    <s v="Ripclaw - Animal Rage - IM - C"/>
    <s v="IM"/>
    <x v="1"/>
    <x v="0"/>
    <m/>
    <m/>
    <s v="Ripclaw"/>
    <s v="Ripclaw"/>
    <m/>
    <s v="Animal Rage"/>
    <m/>
    <m/>
    <m/>
    <s v="Ripclaw"/>
    <s v="Animal Rage"/>
    <m/>
    <s v="C"/>
    <n v="16"/>
    <n v="5"/>
    <n v="80"/>
    <m/>
    <m/>
    <m/>
    <m/>
    <m/>
    <m/>
    <m/>
    <m/>
    <n v="1779"/>
    <n v="1779"/>
  </r>
  <r>
    <n v="1780"/>
    <m/>
    <s v="Ripclaw - Cyberforce - IM - C"/>
    <s v="Ripclaw - Cyberforce - IM - C"/>
    <s v="IM"/>
    <x v="1"/>
    <x v="0"/>
    <m/>
    <m/>
    <s v="Ripclaw"/>
    <s v="Ripclaw"/>
    <m/>
    <s v="Cyberforce"/>
    <m/>
    <m/>
    <m/>
    <s v="Ripclaw"/>
    <s v="Cyberforce"/>
    <m/>
    <s v="C"/>
    <n v="16"/>
    <n v="5"/>
    <n v="80"/>
    <m/>
    <m/>
    <m/>
    <m/>
    <m/>
    <m/>
    <m/>
    <m/>
    <n v="1780"/>
    <n v="1780"/>
  </r>
  <r>
    <n v="1781"/>
    <m/>
    <s v="Ripclaw - Mechanical Mutant - IM - U"/>
    <s v="Ripclaw - Mechanical Mutant - IM - U"/>
    <s v="IM"/>
    <x v="1"/>
    <x v="0"/>
    <m/>
    <m/>
    <s v="Ripclaw"/>
    <s v="Ripclaw"/>
    <m/>
    <s v="Mechanical Mutant"/>
    <m/>
    <m/>
    <m/>
    <s v="Ripclaw"/>
    <s v="Mechanical Mutant"/>
    <m/>
    <s v="U"/>
    <n v="16"/>
    <n v="10"/>
    <n v="160"/>
    <m/>
    <m/>
    <m/>
    <m/>
    <m/>
    <m/>
    <m/>
    <m/>
    <n v="1781"/>
    <n v="1781"/>
  </r>
  <r>
    <n v="1782"/>
    <m/>
    <s v="Ripclaw - Native Magic - IM - OPD - R"/>
    <s v="Ripclaw - Native Magic - IM - OPD - R"/>
    <s v="IM"/>
    <x v="1"/>
    <x v="0"/>
    <m/>
    <m/>
    <s v="Ripclaw"/>
    <s v="Ripclaw"/>
    <m/>
    <s v="Native Magic"/>
    <m/>
    <s v="OPD"/>
    <m/>
    <s v="Ripclaw"/>
    <s v="Native Magic (OPD)"/>
    <m/>
    <s v="R"/>
    <n v="16"/>
    <n v="15"/>
    <n v="240"/>
    <m/>
    <m/>
    <m/>
    <m/>
    <m/>
    <m/>
    <m/>
    <m/>
    <n v="1782"/>
    <n v="1782"/>
  </r>
  <r>
    <n v="1783"/>
    <m/>
    <s v="Ripclaw - Pacifist Heart - IM -  - R"/>
    <s v="Ripclaw - Pacifist Heart - IM - OPD - R"/>
    <s v="IM"/>
    <x v="1"/>
    <x v="0"/>
    <m/>
    <m/>
    <s v="Ripclaw"/>
    <s v="Ripclaw"/>
    <m/>
    <s v="Pacifist Heart"/>
    <m/>
    <s v="OPD"/>
    <m/>
    <s v="Ripclaw"/>
    <s v="Pacifist Heart (OPD)"/>
    <m/>
    <s v="R"/>
    <n v="16"/>
    <n v="15"/>
    <n v="240"/>
    <m/>
    <m/>
    <m/>
    <m/>
    <m/>
    <m/>
    <m/>
    <m/>
    <n v="1783"/>
    <n v="1783"/>
  </r>
  <r>
    <n v="1784"/>
    <m/>
    <s v="Ripclaw - Rip and Tear - IM - U"/>
    <s v="Ripclaw - Rip and Tear - IM - U"/>
    <s v="IM"/>
    <x v="1"/>
    <x v="0"/>
    <m/>
    <m/>
    <s v="Ripclaw"/>
    <s v="Ripclaw"/>
    <m/>
    <s v="Rip and Tear"/>
    <m/>
    <m/>
    <m/>
    <s v="Ripclaw"/>
    <s v="Rip and Tear"/>
    <m/>
    <s v="U"/>
    <n v="16"/>
    <n v="10"/>
    <n v="160"/>
    <m/>
    <m/>
    <m/>
    <m/>
    <m/>
    <m/>
    <m/>
    <m/>
    <n v="1784"/>
    <n v="1784"/>
  </r>
  <r>
    <n v="1785"/>
    <m/>
    <s v="Robin - 4-Grid Character Card - DC - U"/>
    <s v="Robin DC HERO - U"/>
    <s v="DC"/>
    <x v="0"/>
    <x v="0"/>
    <m/>
    <m/>
    <s v="Robin"/>
    <s v="Robin"/>
    <m/>
    <s v="4-Grid Character Card"/>
    <m/>
    <m/>
    <m/>
    <s v="Robin"/>
    <s v="4-Grid Character Card"/>
    <s v="H"/>
    <s v="U"/>
    <n v="3"/>
    <n v="10"/>
    <n v="30"/>
    <n v="3"/>
    <n v="6"/>
    <n v="2"/>
    <n v="7"/>
    <n v="18"/>
    <n v="18"/>
    <n v="4.5"/>
    <m/>
    <n v="1785"/>
    <n v="1785"/>
  </r>
  <r>
    <n v="1786"/>
    <m/>
    <s v="Robin - Bo Staff  - DC - R"/>
    <s v="Robin - Bo Staff  - DC - R"/>
    <s v="DC"/>
    <x v="1"/>
    <x v="0"/>
    <m/>
    <m/>
    <s v="Robin"/>
    <s v="Robin"/>
    <m/>
    <s v="Bo Staff "/>
    <m/>
    <m/>
    <m/>
    <s v="Robin"/>
    <s v="Bo Staff "/>
    <m/>
    <s v="R"/>
    <n v="3"/>
    <n v="15"/>
    <n v="45"/>
    <m/>
    <m/>
    <m/>
    <m/>
    <m/>
    <m/>
    <m/>
    <m/>
    <n v="1786"/>
    <n v="1786"/>
  </r>
  <r>
    <n v="1787"/>
    <m/>
    <s v="Robin - Expert Training - DC - C"/>
    <s v="Robin - Expert Training - DC - C"/>
    <s v="DC"/>
    <x v="1"/>
    <x v="0"/>
    <m/>
    <m/>
    <s v="Robin"/>
    <s v="Robin"/>
    <m/>
    <s v="Expert Training"/>
    <m/>
    <m/>
    <m/>
    <s v="Robin"/>
    <s v="Expert Training"/>
    <m/>
    <s v="C"/>
    <n v="3"/>
    <n v="5"/>
    <n v="15"/>
    <m/>
    <m/>
    <m/>
    <m/>
    <m/>
    <m/>
    <m/>
    <m/>
    <n v="1787"/>
    <n v="1787"/>
  </r>
  <r>
    <n v="1788"/>
    <m/>
    <s v="Robin - Insignia Dart - DC - R"/>
    <s v="Robin - Insignia Dart - DC - R"/>
    <s v="DC"/>
    <x v="1"/>
    <x v="0"/>
    <m/>
    <m/>
    <s v="Robin"/>
    <s v="Robin"/>
    <m/>
    <s v="Insignia Dart"/>
    <m/>
    <m/>
    <m/>
    <s v="Robin"/>
    <s v="Insignia Dart"/>
    <m/>
    <s v="R"/>
    <n v="3"/>
    <n v="15"/>
    <n v="45"/>
    <m/>
    <m/>
    <m/>
    <m/>
    <m/>
    <m/>
    <m/>
    <m/>
    <n v="1788"/>
    <n v="1788"/>
  </r>
  <r>
    <n v="1789"/>
    <m/>
    <s v="Robin - Loyal Partner - DC - U"/>
    <s v="Robin - Loyal Partner - DC - U"/>
    <s v="DC"/>
    <x v="1"/>
    <x v="0"/>
    <m/>
    <m/>
    <s v="Robin"/>
    <s v="Robin"/>
    <m/>
    <s v="Loyal Partner"/>
    <m/>
    <m/>
    <m/>
    <s v="Robin"/>
    <s v="Loyal Partner"/>
    <m/>
    <s v="U"/>
    <n v="3"/>
    <n v="10"/>
    <n v="30"/>
    <m/>
    <m/>
    <m/>
    <m/>
    <m/>
    <m/>
    <m/>
    <m/>
    <n v="1789"/>
    <n v="1789"/>
  </r>
  <r>
    <n v="1790"/>
    <m/>
    <s v="Robin - Quick Thinking - DC - OPD - VR"/>
    <s v="Robin - Quick Thinking - DC - OPD - VR"/>
    <s v="DC"/>
    <x v="1"/>
    <x v="0"/>
    <m/>
    <m/>
    <s v="Robin"/>
    <s v="Robin"/>
    <m/>
    <s v="Quick Thinking"/>
    <m/>
    <s v="OPD"/>
    <m/>
    <s v="Robin"/>
    <s v="Quick Thinking (OPD)"/>
    <m/>
    <s v="VR"/>
    <n v="3"/>
    <n v="20"/>
    <n v="60"/>
    <m/>
    <m/>
    <m/>
    <m/>
    <m/>
    <m/>
    <m/>
    <m/>
    <n v="1790"/>
    <n v="1790"/>
  </r>
  <r>
    <n v="1791"/>
    <m/>
    <s v="Robin - Surfing the Net - JLA -  - R"/>
    <s v="Robin - Surfing the Net - JLA - OPD - R"/>
    <s v="JLA"/>
    <x v="1"/>
    <x v="0"/>
    <m/>
    <m/>
    <s v="Robin"/>
    <s v="Robin"/>
    <m/>
    <s v="Surfing the Net"/>
    <m/>
    <s v="OPD"/>
    <m/>
    <s v="Robin"/>
    <s v="Surfing the Net (OPD)"/>
    <m/>
    <s v="R"/>
    <n v="6"/>
    <n v="15"/>
    <n v="90"/>
    <m/>
    <m/>
    <m/>
    <m/>
    <m/>
    <m/>
    <m/>
    <m/>
    <n v="1791"/>
    <n v="1791"/>
  </r>
  <r>
    <n v="1792"/>
    <m/>
    <s v="Rogue - 3-Grid Character Card - OP - C"/>
    <s v="Rogue OP HERO - C"/>
    <s v="OP"/>
    <x v="0"/>
    <x v="0"/>
    <m/>
    <m/>
    <s v="Rogue"/>
    <s v="Rogue"/>
    <m/>
    <s v="3-Grid Character Card"/>
    <m/>
    <m/>
    <m/>
    <s v="Rogue"/>
    <s v="3-Grid Character Card"/>
    <m/>
    <s v="C"/>
    <n v="2"/>
    <n v="5"/>
    <n v="10"/>
    <n v="5"/>
    <n v="3"/>
    <n v="7"/>
    <m/>
    <n v="15"/>
    <n v="15"/>
    <n v="5"/>
    <m/>
    <n v="1792"/>
    <n v="1792"/>
  </r>
  <r>
    <n v="1793"/>
    <m/>
    <s v="Rogue - 4-Grid Character Card - IQ - R"/>
    <s v="Rogue IQ HERO - R"/>
    <s v="IQ"/>
    <x v="0"/>
    <x v="0"/>
    <m/>
    <m/>
    <s v="Rogue"/>
    <s v="Rogue"/>
    <m/>
    <s v="4-Grid Character Card"/>
    <m/>
    <m/>
    <m/>
    <s v="Rogue"/>
    <s v="4-Grid Character Card"/>
    <m/>
    <s v="R"/>
    <n v="12"/>
    <n v="15"/>
    <n v="180"/>
    <n v="4"/>
    <n v="4"/>
    <n v="7"/>
    <n v="2"/>
    <n v="17"/>
    <n v="17"/>
    <n v="4.25"/>
    <s v="Not Spect KO'd w/ Specials"/>
    <n v="1793"/>
    <n v="1793"/>
  </r>
  <r>
    <n v="1794"/>
    <m/>
    <s v="Rogue - Combination Punch - IQ - C"/>
    <s v="Rogue - Combination Punch - IQ - C"/>
    <s v="IQ"/>
    <x v="1"/>
    <x v="0"/>
    <m/>
    <m/>
    <s v="Rogue"/>
    <s v="Rogue"/>
    <m/>
    <s v="Combination Punch"/>
    <m/>
    <m/>
    <m/>
    <s v="Rogue"/>
    <s v="Combination Punch"/>
    <m/>
    <s v="C"/>
    <n v="12"/>
    <n v="5"/>
    <n v="60"/>
    <m/>
    <m/>
    <m/>
    <m/>
    <m/>
    <m/>
    <m/>
    <m/>
    <n v="1794"/>
    <n v="1794"/>
  </r>
  <r>
    <n v="1795"/>
    <m/>
    <s v="Rogue - Intercept Attack - OP - C"/>
    <s v="Rogue - Intercept Attack - OP - C"/>
    <s v="OP"/>
    <x v="1"/>
    <x v="0"/>
    <m/>
    <m/>
    <s v="Rogue"/>
    <s v="Rogue"/>
    <m/>
    <s v="Intercept Attack"/>
    <m/>
    <m/>
    <m/>
    <s v="Rogue"/>
    <s v="Intercept Attack"/>
    <m/>
    <s v="C"/>
    <n v="2"/>
    <n v="5"/>
    <n v="10"/>
    <m/>
    <m/>
    <m/>
    <m/>
    <m/>
    <m/>
    <m/>
    <m/>
    <n v="1795"/>
    <n v="1795"/>
  </r>
  <r>
    <n v="1796"/>
    <m/>
    <s v="Rogue - Mutagenic Drain - OP - OPD - R"/>
    <s v="Rogue - Mutagenic Drain - OP - OPD - R"/>
    <s v="OP"/>
    <x v="1"/>
    <x v="0"/>
    <m/>
    <m/>
    <s v="Rogue"/>
    <s v="Rogue"/>
    <m/>
    <s v="Mutagenic Drain"/>
    <m/>
    <s v="OPD"/>
    <m/>
    <s v="Rogue"/>
    <s v="Mutagenic Drain (OPD)"/>
    <m/>
    <s v="R"/>
    <n v="2"/>
    <n v="15"/>
    <n v="30"/>
    <m/>
    <m/>
    <m/>
    <m/>
    <m/>
    <m/>
    <m/>
    <m/>
    <n v="1796"/>
    <n v="1796"/>
  </r>
  <r>
    <n v="1797"/>
    <m/>
    <s v="Rogue - Mutant Missile - PS - OPD - R"/>
    <s v="Rogue - Mutant Missile - PS - OPD - R"/>
    <s v="PS"/>
    <x v="1"/>
    <x v="0"/>
    <m/>
    <m/>
    <s v="Rogue"/>
    <s v="Rogue"/>
    <m/>
    <s v="Mutant Missile"/>
    <m/>
    <s v="OPD"/>
    <m/>
    <s v="Rogue"/>
    <s v="Mutant Missile (OPD)"/>
    <m/>
    <s v="R"/>
    <n v="7"/>
    <n v="15"/>
    <n v="105"/>
    <m/>
    <m/>
    <m/>
    <m/>
    <m/>
    <m/>
    <m/>
    <m/>
    <n v="1797"/>
    <n v="1797"/>
  </r>
  <r>
    <n v="1798"/>
    <m/>
    <s v="Rogue - Nigh Invulnerable - MP -  - X"/>
    <s v="Rogue - Nigh Invulnerable - MP - OPD - X"/>
    <s v="MP"/>
    <x v="1"/>
    <x v="0"/>
    <m/>
    <m/>
    <s v="Rogue"/>
    <s v="Rogue"/>
    <m/>
    <s v="Nigh Invulnerable"/>
    <m/>
    <s v="OPD"/>
    <m/>
    <s v="Rogue"/>
    <s v="Nigh Invulnerable (OPD)"/>
    <m/>
    <s v="X"/>
    <n v="9"/>
    <n v="25"/>
    <n v="225"/>
    <m/>
    <m/>
    <m/>
    <m/>
    <m/>
    <m/>
    <m/>
    <m/>
    <n v="1798"/>
    <n v="1798"/>
  </r>
  <r>
    <n v="1799"/>
    <m/>
    <s v="Rogue - Power Transfer - OP - C"/>
    <s v="Rogue - Power Transfer - OP - C"/>
    <s v="OP"/>
    <x v="1"/>
    <x v="0"/>
    <m/>
    <m/>
    <s v="Rogue"/>
    <s v="Rogue"/>
    <m/>
    <s v="Power Transfer"/>
    <m/>
    <m/>
    <m/>
    <s v="Rogue"/>
    <s v="Power Transfer"/>
    <m/>
    <s v="C"/>
    <n v="2"/>
    <n v="5"/>
    <n v="10"/>
    <m/>
    <m/>
    <m/>
    <m/>
    <m/>
    <m/>
    <m/>
    <m/>
    <n v="1799"/>
    <n v="1799"/>
  </r>
  <r>
    <n v="1800"/>
    <m/>
    <s v="Rogue - Sky Soar - OP - C"/>
    <s v="Rogue - Sky Soar - OP - C"/>
    <s v="OP"/>
    <x v="1"/>
    <x v="0"/>
    <m/>
    <m/>
    <s v="Rogue"/>
    <s v="Rogue"/>
    <m/>
    <s v="Sky Soar"/>
    <m/>
    <m/>
    <m/>
    <s v="Rogue"/>
    <s v="Sky Soar "/>
    <m/>
    <s v="C"/>
    <n v="2"/>
    <n v="5"/>
    <n v="10"/>
    <m/>
    <m/>
    <m/>
    <m/>
    <m/>
    <m/>
    <m/>
    <m/>
    <n v="1800"/>
    <n v="1800"/>
  </r>
  <r>
    <n v="1801"/>
    <m/>
    <s v="Rogue - Sothern Belle - IQ - C"/>
    <s v="Rogue - Sothern Belle - IQ - C"/>
    <s v="IQ"/>
    <x v="1"/>
    <x v="0"/>
    <m/>
    <m/>
    <s v="Rogue"/>
    <s v="Rogue"/>
    <m/>
    <s v="Sothern Belle"/>
    <m/>
    <m/>
    <m/>
    <s v="Rogue"/>
    <s v="Sothern Belle"/>
    <m/>
    <s v="C"/>
    <n v="12"/>
    <n v="5"/>
    <n v="60"/>
    <m/>
    <m/>
    <m/>
    <m/>
    <m/>
    <m/>
    <m/>
    <m/>
    <n v="1801"/>
    <n v="1801"/>
  </r>
  <r>
    <n v="1802"/>
    <m/>
    <s v="Rogue - Super Strength - OP - U"/>
    <s v="Rogue - Super Strength - OP - U"/>
    <s v="OP"/>
    <x v="1"/>
    <x v="0"/>
    <m/>
    <m/>
    <s v="Rogue"/>
    <s v="Rogue"/>
    <m/>
    <s v="Super Strength"/>
    <m/>
    <m/>
    <m/>
    <s v="Rogue"/>
    <s v="Super Strength"/>
    <m/>
    <s v="U"/>
    <n v="2"/>
    <n v="10"/>
    <n v="20"/>
    <m/>
    <m/>
    <m/>
    <m/>
    <m/>
    <m/>
    <m/>
    <m/>
    <n v="1802"/>
    <n v="1802"/>
  </r>
  <r>
    <n v="1803"/>
    <m/>
    <s v="Rogue: Brotherhood Of Evil Mutants - 4-Grid Character Card - XM - C"/>
    <s v="Rogue: Brotherhood Of Evil Mutants XM HERO - C"/>
    <s v="XM"/>
    <x v="0"/>
    <x v="0"/>
    <m/>
    <m/>
    <s v="Rogue: Brotherhood Of Evil Mutants"/>
    <s v="Rogue: Brotherhood Of Evil Mutants"/>
    <m/>
    <s v="4-Grid Character Card"/>
    <m/>
    <m/>
    <m/>
    <s v="Rogue: Brotherhood Of Evil Mutants"/>
    <s v="4-Grid Character Card"/>
    <m/>
    <s v="C"/>
    <n v="5"/>
    <n v="5"/>
    <n v="25"/>
    <n v="6"/>
    <n v="5"/>
    <n v="3"/>
    <n v="2"/>
    <n v="16"/>
    <n v="16"/>
    <n v="4"/>
    <s v="Not Cum KO'd w/ Specials"/>
    <n v="1803"/>
    <n v="1803"/>
  </r>
  <r>
    <n v="1804"/>
    <m/>
    <s v="Sabra - 4-Grid Character Card - XM - U"/>
    <s v="Sabra XM HERO - U"/>
    <s v="XM"/>
    <x v="0"/>
    <x v="0"/>
    <m/>
    <m/>
    <s v="Sabra"/>
    <s v="Sabra"/>
    <m/>
    <s v="4-Grid Character Card"/>
    <m/>
    <m/>
    <m/>
    <s v="Sabra"/>
    <s v="4-Grid Character Card"/>
    <m/>
    <s v="U"/>
    <n v="5"/>
    <n v="10"/>
    <n v="50"/>
    <n v="3"/>
    <n v="7"/>
    <n v="6"/>
    <n v="3"/>
    <n v="19"/>
    <n v="19"/>
    <n v="4.75"/>
    <m/>
    <n v="1804"/>
    <n v="1804"/>
  </r>
  <r>
    <n v="1805"/>
    <m/>
    <s v="Sabra - Bladefire - XM - OPD - R"/>
    <s v="Sabra - Bladefire - XM - OPD - R"/>
    <s v="XM"/>
    <x v="1"/>
    <x v="0"/>
    <m/>
    <m/>
    <s v="Sabra"/>
    <s v="Sabra"/>
    <m/>
    <s v="Bladefire"/>
    <m/>
    <s v="OPD"/>
    <m/>
    <s v="Sabra"/>
    <s v="Bladefire (OPD)"/>
    <m/>
    <s v="R"/>
    <n v="5"/>
    <n v="15"/>
    <n v="75"/>
    <m/>
    <m/>
    <m/>
    <m/>
    <m/>
    <m/>
    <m/>
    <m/>
    <n v="1805"/>
    <n v="1805"/>
  </r>
  <r>
    <n v="1806"/>
    <m/>
    <s v="Sabra - High Durability - XM - OPD - R"/>
    <s v="Sabra - High Durability - XM - OPD - R"/>
    <s v="XM"/>
    <x v="1"/>
    <x v="0"/>
    <m/>
    <m/>
    <s v="Sabra"/>
    <s v="Sabra"/>
    <m/>
    <s v="High Durability"/>
    <m/>
    <s v="OPD"/>
    <m/>
    <s v="Sabra"/>
    <s v="High Durability (OPD)"/>
    <m/>
    <s v="R"/>
    <n v="5"/>
    <n v="15"/>
    <n v="75"/>
    <m/>
    <m/>
    <m/>
    <m/>
    <m/>
    <m/>
    <m/>
    <m/>
    <n v="1806"/>
    <n v="1806"/>
  </r>
  <r>
    <n v="1807"/>
    <m/>
    <s v="Sabra - Lethal Agent - XM -  - R"/>
    <s v="Sabra - Lethal Agent - XM - OPD - R"/>
    <s v="XM"/>
    <x v="1"/>
    <x v="0"/>
    <m/>
    <m/>
    <s v="Sabra"/>
    <s v="Sabra"/>
    <m/>
    <s v="Lethal Agent"/>
    <m/>
    <s v="OPD"/>
    <m/>
    <s v="Sabra"/>
    <s v="Lethal Agent (OPD)"/>
    <m/>
    <s v="R"/>
    <n v="5"/>
    <n v="15"/>
    <n v="75"/>
    <m/>
    <m/>
    <m/>
    <m/>
    <m/>
    <m/>
    <m/>
    <m/>
    <n v="1807"/>
    <n v="1807"/>
  </r>
  <r>
    <n v="1808"/>
    <m/>
    <s v="Sabra - Mossad - XM - U"/>
    <s v="Sabra - Mossad - XM - U"/>
    <s v="XM"/>
    <x v="1"/>
    <x v="0"/>
    <m/>
    <m/>
    <s v="Sabra"/>
    <s v="Sabra"/>
    <m/>
    <s v="Mossad"/>
    <m/>
    <m/>
    <m/>
    <s v="Sabra"/>
    <s v="Mossad"/>
    <m/>
    <s v="U"/>
    <n v="5"/>
    <n v="10"/>
    <n v="50"/>
    <m/>
    <m/>
    <m/>
    <m/>
    <m/>
    <m/>
    <m/>
    <m/>
    <n v="1808"/>
    <n v="1808"/>
  </r>
  <r>
    <n v="1809"/>
    <m/>
    <s v="Sabra - Mutant Musculature - XM - C"/>
    <s v="Sabra - Mutant Musculature - XM - C"/>
    <s v="XM"/>
    <x v="1"/>
    <x v="0"/>
    <m/>
    <m/>
    <s v="Sabra"/>
    <s v="Sabra"/>
    <m/>
    <s v="Mutant Musculature"/>
    <m/>
    <m/>
    <m/>
    <s v="Sabra"/>
    <s v="Mutant Musculature"/>
    <m/>
    <s v="C"/>
    <n v="5"/>
    <n v="5"/>
    <n v="25"/>
    <m/>
    <m/>
    <m/>
    <m/>
    <m/>
    <m/>
    <m/>
    <m/>
    <n v="1809"/>
    <n v="1809"/>
  </r>
  <r>
    <n v="1810"/>
    <m/>
    <s v="Sabretooth - 3-Grid Character Card - OP - C"/>
    <s v="Sabretooth OP HERO - C"/>
    <s v="OP"/>
    <x v="0"/>
    <x v="0"/>
    <m/>
    <m/>
    <s v="Sabretooth"/>
    <s v="Sabretooth"/>
    <m/>
    <s v="3-Grid Character Card"/>
    <m/>
    <m/>
    <m/>
    <s v="Sabretooth"/>
    <s v="3-Grid Character Card"/>
    <m/>
    <s v="C"/>
    <n v="2"/>
    <n v="5"/>
    <n v="10"/>
    <n v="1"/>
    <n v="8"/>
    <n v="5"/>
    <m/>
    <n v="14"/>
    <n v="14"/>
    <n v="4.666666666666667"/>
    <m/>
    <n v="1810"/>
    <n v="1810"/>
  </r>
  <r>
    <n v="1811"/>
    <m/>
    <s v="Sabretooth - 4-Grid Character Card - IQ - R"/>
    <s v="Sabretooth IQ HERO - R"/>
    <s v="IQ"/>
    <x v="0"/>
    <x v="0"/>
    <m/>
    <m/>
    <s v="Sabretooth"/>
    <s v="Sabretooth"/>
    <m/>
    <s v="4-Grid Character Card"/>
    <m/>
    <m/>
    <m/>
    <s v="Sabretooth"/>
    <s v="4-Grid Character Card"/>
    <m/>
    <s v="R"/>
    <n v="12"/>
    <n v="15"/>
    <n v="180"/>
    <n v="2"/>
    <n v="8"/>
    <n v="6"/>
    <n v="3"/>
    <n v="19"/>
    <n v="19"/>
    <n v="4.75"/>
    <m/>
    <n v="1811"/>
    <n v="1811"/>
  </r>
  <r>
    <n v="1812"/>
    <m/>
    <s v="Sabretooth - Blood Hunt - OP -  - R"/>
    <s v="Sabretooth - Blood Hunt - OP - OPD - R"/>
    <s v="OP"/>
    <x v="1"/>
    <x v="0"/>
    <m/>
    <m/>
    <s v="Sabretooth"/>
    <s v="Sabretooth"/>
    <m/>
    <s v="Blood Hunt"/>
    <m/>
    <s v="OPD"/>
    <m/>
    <s v="Sabretooth"/>
    <s v="Blood Hunt (OPD)"/>
    <m/>
    <s v="R"/>
    <n v="2"/>
    <n v="15"/>
    <n v="30"/>
    <m/>
    <m/>
    <m/>
    <m/>
    <m/>
    <m/>
    <m/>
    <m/>
    <n v="1812"/>
    <n v="1812"/>
  </r>
  <r>
    <n v="1813"/>
    <m/>
    <s v="Sabretooth - Bloodlust - OP - C"/>
    <s v="Sabretooth - Bloodlust - OP - C"/>
    <s v="OP"/>
    <x v="1"/>
    <x v="0"/>
    <m/>
    <m/>
    <s v="Sabretooth"/>
    <s v="Sabretooth"/>
    <m/>
    <s v="Bloodlust"/>
    <m/>
    <m/>
    <m/>
    <s v="Sabretooth"/>
    <s v="Blood Lust"/>
    <m/>
    <s v="C"/>
    <n v="2"/>
    <n v="5"/>
    <n v="10"/>
    <m/>
    <m/>
    <m/>
    <m/>
    <m/>
    <m/>
    <m/>
    <m/>
    <n v="1813"/>
    <n v="1813"/>
  </r>
  <r>
    <n v="1814"/>
    <m/>
    <s v="Sabretooth - Danger Scent - OP - C"/>
    <s v="Sabretooth - Danger Scent - OP - C"/>
    <s v="OP"/>
    <x v="1"/>
    <x v="0"/>
    <m/>
    <m/>
    <s v="Sabretooth"/>
    <s v="Sabretooth"/>
    <m/>
    <s v="Danger Scent"/>
    <m/>
    <m/>
    <m/>
    <s v="Sabretooth"/>
    <s v="Danger Scent"/>
    <m/>
    <s v="C"/>
    <n v="2"/>
    <n v="5"/>
    <n v="10"/>
    <m/>
    <m/>
    <m/>
    <m/>
    <m/>
    <m/>
    <m/>
    <m/>
    <n v="1814"/>
    <n v="1814"/>
  </r>
  <r>
    <n v="1815"/>
    <m/>
    <s v="Sabretooth - Dangerous Mind - IQ - C"/>
    <s v="Sabretooth - Dangerous Mind - IQ - C"/>
    <s v="IQ"/>
    <x v="1"/>
    <x v="0"/>
    <m/>
    <m/>
    <s v="Sabretooth"/>
    <s v="Sabretooth"/>
    <m/>
    <s v="Dangerous Mind"/>
    <m/>
    <m/>
    <m/>
    <s v="Sabretooth"/>
    <s v="Dangerous Mind"/>
    <m/>
    <s v="C"/>
    <n v="12"/>
    <n v="5"/>
    <n v="60"/>
    <m/>
    <m/>
    <m/>
    <m/>
    <m/>
    <m/>
    <m/>
    <m/>
    <n v="1815"/>
    <n v="1815"/>
  </r>
  <r>
    <n v="1816"/>
    <m/>
    <s v="Sabretooth - Government Operative - IQ - U"/>
    <s v="Sabretooth - Government Operative - IQ - U"/>
    <s v="IQ"/>
    <x v="1"/>
    <x v="0"/>
    <m/>
    <m/>
    <s v="Sabretooth"/>
    <s v="Sabretooth"/>
    <m/>
    <s v="Government Operative"/>
    <m/>
    <m/>
    <m/>
    <s v="Sabretooth"/>
    <s v="Government Operative"/>
    <m/>
    <s v="U"/>
    <n v="12"/>
    <n v="10"/>
    <n v="120"/>
    <m/>
    <m/>
    <m/>
    <m/>
    <m/>
    <m/>
    <m/>
    <m/>
    <n v="1816"/>
    <n v="1816"/>
  </r>
  <r>
    <n v="1817"/>
    <m/>
    <s v="Sabretooth - Healing Factor - OP - C"/>
    <s v="Sabretooth - Healing Factor - OP - C"/>
    <s v="OP"/>
    <x v="1"/>
    <x v="0"/>
    <m/>
    <m/>
    <s v="Sabretooth"/>
    <s v="Sabretooth"/>
    <m/>
    <s v="Healing Factor"/>
    <m/>
    <m/>
    <m/>
    <s v="Sabretooth"/>
    <s v="Healing Factor"/>
    <m/>
    <s v="C"/>
    <n v="2"/>
    <n v="5"/>
    <n v="10"/>
    <m/>
    <m/>
    <m/>
    <m/>
    <m/>
    <m/>
    <m/>
    <m/>
    <n v="1817"/>
    <n v="1817"/>
  </r>
  <r>
    <n v="1818"/>
    <m/>
    <s v="Sabretooth - Rabid Beast - PS - U"/>
    <s v="Sabretooth - Rabid Beast - PS - U"/>
    <s v="PS"/>
    <x v="1"/>
    <x v="0"/>
    <m/>
    <m/>
    <s v="Sabretooth"/>
    <s v="Sabretooth"/>
    <m/>
    <s v="Rabid Beast"/>
    <m/>
    <m/>
    <m/>
    <s v="Sabretooth"/>
    <s v="Rabid Beast"/>
    <m/>
    <s v="U"/>
    <n v="7"/>
    <n v="10"/>
    <n v="70"/>
    <m/>
    <m/>
    <m/>
    <m/>
    <m/>
    <m/>
    <m/>
    <m/>
    <n v="1818"/>
    <n v="1818"/>
  </r>
  <r>
    <n v="1819"/>
    <m/>
    <s v="Sabretooth - Wildcat Attack - OP - C"/>
    <s v="Sabretooth - Wildcat Attack - OP - C"/>
    <s v="OP"/>
    <x v="1"/>
    <x v="0"/>
    <m/>
    <m/>
    <s v="Sabretooth"/>
    <s v="Sabretooth"/>
    <m/>
    <s v="Wildcat Attack"/>
    <m/>
    <m/>
    <m/>
    <s v="Sabretooth"/>
    <s v="Wildcat Attack"/>
    <m/>
    <s v="C"/>
    <n v="2"/>
    <n v="5"/>
    <n v="10"/>
    <m/>
    <m/>
    <m/>
    <m/>
    <m/>
    <m/>
    <m/>
    <m/>
    <n v="1819"/>
    <n v="1819"/>
  </r>
  <r>
    <n v="1820"/>
    <m/>
    <s v="Savage Dragon - 4-Grid Character Card - IM - R"/>
    <s v="Savage Dragon IM HERO - R"/>
    <s v="IM"/>
    <x v="0"/>
    <x v="0"/>
    <m/>
    <m/>
    <s v="Savage Dragon"/>
    <s v="Savage Dragon"/>
    <m/>
    <s v="4-Grid Character Card"/>
    <m/>
    <m/>
    <m/>
    <s v="Savage Dragon"/>
    <s v="4-Grid Character Card"/>
    <m/>
    <s v="R"/>
    <n v="16"/>
    <n v="15"/>
    <n v="240"/>
    <n v="2"/>
    <n v="5"/>
    <n v="8"/>
    <n v="4"/>
    <n v="19"/>
    <n v="19"/>
    <n v="4.75"/>
    <m/>
    <n v="1820"/>
    <n v="1820"/>
  </r>
  <r>
    <n v="1821"/>
    <m/>
    <s v="Savage Dragon - Amazing Recovery - IM - U"/>
    <s v="Savage Dragon - Amazing Recovery - IM - U"/>
    <s v="IM"/>
    <x v="1"/>
    <x v="0"/>
    <m/>
    <m/>
    <s v="Savage Dragon"/>
    <s v="Savage Dragon"/>
    <m/>
    <s v="Amazing Recovery"/>
    <m/>
    <m/>
    <m/>
    <s v="Savage Dragon"/>
    <s v="Amazing Recovery"/>
    <m/>
    <s v="U"/>
    <n v="16"/>
    <n v="10"/>
    <n v="160"/>
    <m/>
    <m/>
    <m/>
    <m/>
    <m/>
    <m/>
    <m/>
    <m/>
    <n v="1821"/>
    <n v="1821"/>
  </r>
  <r>
    <n v="1822"/>
    <m/>
    <s v="Savage Dragon - Bullet Proof - IM - C"/>
    <s v="Savage Dragon - Bullet Proof - IM - C"/>
    <s v="IM"/>
    <x v="1"/>
    <x v="0"/>
    <m/>
    <m/>
    <s v="Savage Dragon"/>
    <s v="Savage Dragon"/>
    <m/>
    <s v="Bullet Proof"/>
    <m/>
    <m/>
    <m/>
    <s v="Savage Dragon"/>
    <s v="Bullet Proof"/>
    <m/>
    <s v="C"/>
    <n v="16"/>
    <n v="5"/>
    <n v="80"/>
    <m/>
    <m/>
    <m/>
    <m/>
    <m/>
    <m/>
    <m/>
    <m/>
    <n v="1822"/>
    <n v="1822"/>
  </r>
  <r>
    <n v="1823"/>
    <m/>
    <s v="Savage Dragon - Chicago PD - IM - C"/>
    <s v="Savage Dragon - Chicago PD - IM - C"/>
    <s v="IM"/>
    <x v="1"/>
    <x v="0"/>
    <m/>
    <m/>
    <s v="Savage Dragon"/>
    <s v="Savage Dragon"/>
    <m/>
    <s v="Chicago PD"/>
    <m/>
    <m/>
    <m/>
    <s v="Savage Dragon"/>
    <s v="Chicago PD"/>
    <m/>
    <s v="C"/>
    <n v="16"/>
    <n v="5"/>
    <n v="80"/>
    <m/>
    <m/>
    <m/>
    <m/>
    <m/>
    <m/>
    <m/>
    <m/>
    <n v="1823"/>
    <n v="1823"/>
  </r>
  <r>
    <n v="1824"/>
    <m/>
    <s v="Savage Dragon - Dragon Brawl - IM - U"/>
    <s v="Savage Dragon - Dragon Brawl - IM - U"/>
    <s v="IM"/>
    <x v="1"/>
    <x v="0"/>
    <m/>
    <m/>
    <s v="Savage Dragon"/>
    <s v="Savage Dragon"/>
    <m/>
    <s v="Dragon Brawl"/>
    <m/>
    <m/>
    <m/>
    <s v="Savage Dragon"/>
    <s v="Dragon Brawl"/>
    <m/>
    <s v="U"/>
    <n v="16"/>
    <n v="10"/>
    <n v="160"/>
    <m/>
    <m/>
    <m/>
    <m/>
    <m/>
    <m/>
    <m/>
    <m/>
    <n v="1824"/>
    <n v="1824"/>
  </r>
  <r>
    <n v="1825"/>
    <m/>
    <s v="Savage Dragon - Freak Force - IM - C"/>
    <s v="Savage Dragon - Freak Force - IM - C"/>
    <s v="IM"/>
    <x v="1"/>
    <x v="0"/>
    <m/>
    <m/>
    <s v="Savage Dragon"/>
    <s v="Savage Dragon"/>
    <m/>
    <s v="Freak Force"/>
    <m/>
    <m/>
    <m/>
    <s v="Savage Dragon"/>
    <s v="Freak Force"/>
    <m/>
    <s v="C"/>
    <n v="16"/>
    <n v="5"/>
    <n v="80"/>
    <m/>
    <m/>
    <m/>
    <m/>
    <m/>
    <m/>
    <m/>
    <m/>
    <n v="1825"/>
    <n v="1825"/>
  </r>
  <r>
    <n v="1826"/>
    <m/>
    <s v="Savage Dragon - Savage Strength - IM -  - R"/>
    <s v="Savage Dragon - Savage Strength - IM - OPD - R"/>
    <s v="IM"/>
    <x v="1"/>
    <x v="0"/>
    <m/>
    <m/>
    <s v="Savage Dragon"/>
    <s v="Savage Dragon"/>
    <m/>
    <s v="Savage Strength"/>
    <m/>
    <s v="OPD"/>
    <m/>
    <s v="Savage Dragon"/>
    <s v="Savage Strength (OPD)"/>
    <m/>
    <s v="R"/>
    <n v="16"/>
    <n v="15"/>
    <n v="240"/>
    <m/>
    <m/>
    <m/>
    <m/>
    <m/>
    <m/>
    <m/>
    <m/>
    <n v="1826"/>
    <n v="1826"/>
  </r>
  <r>
    <n v="1827"/>
    <m/>
    <s v="Scarlet Spider - 3-Grid Character Card - PS - VR"/>
    <s v="Scarlet Spider PS HERO - VR"/>
    <s v="PS"/>
    <x v="0"/>
    <x v="0"/>
    <m/>
    <m/>
    <s v="Scarlet Spider"/>
    <s v="Scarlet Spider"/>
    <m/>
    <s v="3-Grid Character Card"/>
    <m/>
    <m/>
    <m/>
    <s v="Scarlet Spider"/>
    <s v="3-Grid Character Card"/>
    <m/>
    <s v="VR"/>
    <n v="7"/>
    <n v="20"/>
    <n v="140"/>
    <n v="5"/>
    <n v="7"/>
    <n v="6"/>
    <m/>
    <n v="18"/>
    <n v="18"/>
    <n v="6"/>
    <m/>
    <n v="1827"/>
    <n v="1827"/>
  </r>
  <r>
    <n v="1828"/>
    <m/>
    <s v="Scarlet Spider - 4-Grid Character Card - IQ - R"/>
    <s v="Scarlet Spider IQ HERO - R"/>
    <s v="IQ"/>
    <x v="0"/>
    <x v="0"/>
    <m/>
    <m/>
    <s v="Scarlet Spider"/>
    <s v="Scarlet Spider"/>
    <m/>
    <s v="4-Grid Character Card"/>
    <m/>
    <m/>
    <m/>
    <s v="Scarlet Spider"/>
    <s v="4-Grid Character Card"/>
    <m/>
    <s v="R"/>
    <n v="12"/>
    <n v="15"/>
    <n v="180"/>
    <n v="3"/>
    <n v="7"/>
    <n v="6"/>
    <n v="5"/>
    <n v="21"/>
    <n v="21"/>
    <n v="5.25"/>
    <m/>
    <n v="1828"/>
    <n v="1828"/>
  </r>
  <r>
    <n v="1829"/>
    <m/>
    <s v="Scarlet Spider - Arachnid Gizmos - PS -  - R"/>
    <s v="Scarlet Spider - Arachnid Gizmos - PS - OPD - R"/>
    <s v="PS"/>
    <x v="1"/>
    <x v="0"/>
    <m/>
    <m/>
    <s v="Scarlet Spider"/>
    <s v="Scarlet Spider"/>
    <m/>
    <s v="Arachnid Gizmos"/>
    <m/>
    <s v="OPD"/>
    <m/>
    <s v="Scarlet Spider"/>
    <s v="Arachnid Gizmos (OPD)"/>
    <m/>
    <s v="R"/>
    <n v="7"/>
    <n v="15"/>
    <n v="105"/>
    <m/>
    <m/>
    <m/>
    <m/>
    <m/>
    <m/>
    <m/>
    <m/>
    <n v="1829"/>
    <n v="1829"/>
  </r>
  <r>
    <n v="1830"/>
    <m/>
    <s v="Scarlet Spider - Clonal Confusion - IQ - C"/>
    <s v="Scarlet Spider - Clonal Confusion - IQ - C"/>
    <s v="IQ"/>
    <x v="1"/>
    <x v="0"/>
    <m/>
    <m/>
    <s v="Scarlet Spider"/>
    <s v="Scarlet Spider"/>
    <m/>
    <s v="Clonal Confusion"/>
    <m/>
    <m/>
    <m/>
    <s v="Scarlet Spider"/>
    <s v="Clonal Confusion"/>
    <m/>
    <s v="C"/>
    <n v="12"/>
    <n v="5"/>
    <n v="60"/>
    <m/>
    <m/>
    <m/>
    <m/>
    <m/>
    <m/>
    <m/>
    <m/>
    <n v="1830"/>
    <n v="1830"/>
  </r>
  <r>
    <n v="1831"/>
    <m/>
    <s v="Scarlet Spider - Hidden Pouches - PS - VR"/>
    <s v="Scarlet Spider - Hidden Pouches - PS - VR"/>
    <s v="PS"/>
    <x v="1"/>
    <x v="0"/>
    <m/>
    <m/>
    <s v="Scarlet Spider"/>
    <s v="Scarlet Spider"/>
    <m/>
    <s v="Hidden Pouches"/>
    <m/>
    <m/>
    <m/>
    <s v="Scarlet Spider"/>
    <s v="Hidden Pouches"/>
    <m/>
    <s v="VR"/>
    <n v="7"/>
    <n v="20"/>
    <n v="140"/>
    <m/>
    <m/>
    <m/>
    <m/>
    <m/>
    <m/>
    <m/>
    <m/>
    <n v="1831"/>
    <n v="1831"/>
  </r>
  <r>
    <n v="1832"/>
    <m/>
    <s v="Scarlet Spider - Impact Webbing - PS -  - VR"/>
    <s v="Scarlet Spider - Impact Webbing - PS - OPD - VR"/>
    <s v="PS"/>
    <x v="1"/>
    <x v="0"/>
    <m/>
    <m/>
    <s v="Scarlet Spider"/>
    <s v="Scarlet Spider"/>
    <m/>
    <s v="Impact Webbing"/>
    <m/>
    <s v="OPD"/>
    <m/>
    <s v="Scarlet Spider"/>
    <s v="Impact Webbing (OPD)"/>
    <m/>
    <s v="VR"/>
    <n v="7"/>
    <n v="20"/>
    <n v="140"/>
    <m/>
    <m/>
    <m/>
    <m/>
    <m/>
    <m/>
    <m/>
    <m/>
    <n v="1832"/>
    <n v="1832"/>
  </r>
  <r>
    <n v="1833"/>
    <m/>
    <s v="Scarlet Spider - New Warrior - PS - U"/>
    <s v="Scarlet Spider - New Warrior - PS - U"/>
    <s v="PS"/>
    <x v="1"/>
    <x v="0"/>
    <m/>
    <m/>
    <s v="Scarlet Spider"/>
    <s v="Scarlet Spider"/>
    <m/>
    <s v="New Warrior"/>
    <m/>
    <m/>
    <m/>
    <s v="Scarlet Spider"/>
    <s v="New Warrior"/>
    <m/>
    <s v="U"/>
    <n v="7"/>
    <n v="10"/>
    <n v="70"/>
    <m/>
    <m/>
    <m/>
    <m/>
    <m/>
    <m/>
    <m/>
    <m/>
    <n v="1833"/>
    <n v="1833"/>
  </r>
  <r>
    <n v="1834"/>
    <m/>
    <s v="Scarlet Spider - Scarlet Savior - HF - X"/>
    <s v="Scarlet Spider - Scarlet Savior - HF - X"/>
    <s v="HF"/>
    <x v="1"/>
    <x v="0"/>
    <m/>
    <m/>
    <s v="Scarlet Spider"/>
    <s v="Scarlet Spider"/>
    <m/>
    <s v="Scarlet Savior"/>
    <m/>
    <m/>
    <m/>
    <s v="Scarlet Spider"/>
    <s v="Scarlet Savior"/>
    <m/>
    <s v="X"/>
    <n v="15"/>
    <n v="25"/>
    <n v="375"/>
    <m/>
    <m/>
    <m/>
    <m/>
    <m/>
    <m/>
    <m/>
    <m/>
    <n v="1834"/>
    <n v="1834"/>
  </r>
  <r>
    <n v="1835"/>
    <m/>
    <s v="Scarlet Spider - Spider Web - PS -  - VR"/>
    <s v="Scarlet Spider - Spider Web - PS - OPD - VR"/>
    <s v="PS"/>
    <x v="1"/>
    <x v="0"/>
    <m/>
    <m/>
    <s v="Scarlet Spider"/>
    <s v="Scarlet Spider"/>
    <m/>
    <s v="Spider Web"/>
    <m/>
    <s v="OPD"/>
    <m/>
    <s v="Scarlet Spider"/>
    <s v="Spider Web (OPD)"/>
    <m/>
    <s v="VR"/>
    <n v="7"/>
    <n v="20"/>
    <n v="140"/>
    <m/>
    <m/>
    <m/>
    <m/>
    <m/>
    <m/>
    <m/>
    <m/>
    <n v="1835"/>
    <n v="1835"/>
  </r>
  <r>
    <n v="1836"/>
    <m/>
    <s v="Scarlet Spider - Sticky Fingers - PS - VR"/>
    <s v="Scarlet Spider - Sticky Fingers - PS - VR"/>
    <s v="PS"/>
    <x v="1"/>
    <x v="0"/>
    <m/>
    <m/>
    <s v="Scarlet Spider"/>
    <s v="Scarlet Spider"/>
    <m/>
    <s v="Sticky Fingers"/>
    <m/>
    <m/>
    <m/>
    <s v="Scarlet Spider"/>
    <s v="Sticky Fingers"/>
    <m/>
    <s v="VR"/>
    <n v="7"/>
    <n v="20"/>
    <n v="140"/>
    <m/>
    <m/>
    <m/>
    <m/>
    <m/>
    <m/>
    <m/>
    <m/>
    <n v="1836"/>
    <n v="1836"/>
  </r>
  <r>
    <n v="1837"/>
    <m/>
    <s v="Scarlet Witch - 3-Grid Character Card - PS - VR"/>
    <s v="Scarlet Witch PS HERO - VR"/>
    <s v="PS"/>
    <x v="0"/>
    <x v="0"/>
    <m/>
    <m/>
    <s v="Scarlet Witch"/>
    <s v="Scarlet Witch"/>
    <m/>
    <s v="3-Grid Character Card"/>
    <m/>
    <m/>
    <m/>
    <s v="Scarlet Witch"/>
    <s v="3-Grid Character Card"/>
    <m/>
    <s v="VR"/>
    <n v="7"/>
    <n v="20"/>
    <n v="140"/>
    <n v="6"/>
    <n v="4"/>
    <n v="4"/>
    <m/>
    <n v="14"/>
    <n v="14"/>
    <n v="4.666666666666667"/>
    <m/>
    <n v="1837"/>
    <n v="1837"/>
  </r>
  <r>
    <n v="1838"/>
    <m/>
    <s v="Scarlet Witch - 4-Grid Character Card - IQ - R"/>
    <s v="Scarlet Witch IQ HERO - R"/>
    <s v="IQ"/>
    <x v="0"/>
    <x v="0"/>
    <m/>
    <m/>
    <s v="Scarlet Witch"/>
    <s v="Scarlet Witch"/>
    <m/>
    <s v="4-Grid Character Card"/>
    <m/>
    <m/>
    <m/>
    <s v="Scarlet Witch"/>
    <s v="4-Grid Character Card"/>
    <m/>
    <s v="R"/>
    <n v="12"/>
    <n v="15"/>
    <n v="180"/>
    <n v="7"/>
    <n v="3"/>
    <n v="2"/>
    <n v="5"/>
    <n v="17"/>
    <n v="17"/>
    <n v="4.25"/>
    <s v="Opp team -5 to V when KO'd"/>
    <n v="1838"/>
    <n v="1838"/>
  </r>
  <r>
    <n v="1839"/>
    <m/>
    <s v="Scarlet Witch - Change Outcome - PS - VR"/>
    <s v="Scarlet Witch - Change Outcome - PS - VR"/>
    <s v="PS"/>
    <x v="1"/>
    <x v="0"/>
    <m/>
    <m/>
    <s v="Scarlet Witch"/>
    <s v="Scarlet Witch"/>
    <m/>
    <s v="Change Outcome"/>
    <m/>
    <m/>
    <m/>
    <s v="Scarlet Witch"/>
    <s v="Change Outcome"/>
    <m/>
    <s v="VR"/>
    <n v="7"/>
    <n v="20"/>
    <n v="140"/>
    <m/>
    <m/>
    <m/>
    <m/>
    <m/>
    <m/>
    <m/>
    <m/>
    <n v="1839"/>
    <n v="1839"/>
  </r>
  <r>
    <n v="1840"/>
    <m/>
    <s v="Scarlet Witch - Hex Power - PS -  - VR"/>
    <s v="Scarlet Witch - Hex Power - PS - OPD - VR"/>
    <s v="PS"/>
    <x v="1"/>
    <x v="0"/>
    <m/>
    <m/>
    <s v="Scarlet Witch"/>
    <s v="Scarlet Witch"/>
    <m/>
    <s v="Hex Power"/>
    <m/>
    <s v="OPD"/>
    <m/>
    <s v="Scarlet Witch"/>
    <s v="Hex Power (OPD)"/>
    <m/>
    <s v="VR"/>
    <n v="7"/>
    <n v="20"/>
    <n v="140"/>
    <m/>
    <m/>
    <m/>
    <m/>
    <m/>
    <m/>
    <m/>
    <m/>
    <n v="1840"/>
    <n v="1840"/>
  </r>
  <r>
    <n v="1841"/>
    <m/>
    <s v="Scarlet Witch - Improbability Hex - IQ - U"/>
    <s v="Scarlet Witch - Improbability Hex - IQ - U"/>
    <s v="IQ"/>
    <x v="1"/>
    <x v="0"/>
    <m/>
    <m/>
    <s v="Scarlet Witch"/>
    <s v="Scarlet Witch"/>
    <m/>
    <s v="Improbability Hex"/>
    <m/>
    <m/>
    <m/>
    <s v="Scarlet Witch"/>
    <s v="Improbability Hex"/>
    <m/>
    <s v="U"/>
    <n v="12"/>
    <n v="10"/>
    <n v="120"/>
    <m/>
    <m/>
    <m/>
    <m/>
    <m/>
    <m/>
    <m/>
    <m/>
    <n v="1841"/>
    <n v="1841"/>
  </r>
  <r>
    <n v="1842"/>
    <m/>
    <s v="Scarlet Witch - Mutant Magic - PS - R"/>
    <s v="Scarlet Witch - Mutant Magic - PS - R"/>
    <s v="PS"/>
    <x v="1"/>
    <x v="0"/>
    <m/>
    <m/>
    <s v="Scarlet Witch"/>
    <s v="Scarlet Witch"/>
    <m/>
    <s v="Mutant Magic"/>
    <m/>
    <m/>
    <m/>
    <s v="Scarlet Witch"/>
    <s v="Mutant Magic"/>
    <m/>
    <s v="R"/>
    <n v="7"/>
    <n v="15"/>
    <n v="105"/>
    <m/>
    <m/>
    <m/>
    <m/>
    <m/>
    <m/>
    <m/>
    <m/>
    <n v="1842"/>
    <n v="1842"/>
  </r>
  <r>
    <n v="1843"/>
    <m/>
    <s v="Scarlet Witch - Sorceress Slam - PS - R"/>
    <s v="Scarlet Witch - Sorceress Slam - PS - R"/>
    <s v="PS"/>
    <x v="1"/>
    <x v="0"/>
    <m/>
    <m/>
    <s v="Scarlet Witch"/>
    <s v="Scarlet Witch"/>
    <m/>
    <s v="Sorceress Slam"/>
    <m/>
    <m/>
    <m/>
    <s v="Scarlet Witch"/>
    <s v="Sorceress Slam"/>
    <m/>
    <s v="R"/>
    <n v="7"/>
    <n v="15"/>
    <n v="105"/>
    <m/>
    <m/>
    <m/>
    <m/>
    <m/>
    <m/>
    <m/>
    <m/>
    <n v="1843"/>
    <n v="1843"/>
  </r>
  <r>
    <n v="1844"/>
    <m/>
    <s v="Scarlet Witch - Sorceress Slam (Error: 6 fighting icon instead of strength) - PS - R"/>
    <s v="Scarlet Witch - Sorceress Slam (Error: 6 fighting icon instead of strength) - PS - R"/>
    <s v="PS"/>
    <x v="1"/>
    <x v="0"/>
    <m/>
    <m/>
    <s v="Scarlet Witch"/>
    <s v="Scarlet Witch"/>
    <m/>
    <s v="Sorceress Slam (Error: 6 fighting icon instead of strength)"/>
    <m/>
    <m/>
    <m/>
    <s v="Scarlet Witch"/>
    <s v="Sorceress Slam (Error: 6 fighting icon instead of strength)"/>
    <m/>
    <s v="R"/>
    <n v="7"/>
    <n v="15"/>
    <n v="105"/>
    <m/>
    <m/>
    <m/>
    <m/>
    <m/>
    <m/>
    <m/>
    <m/>
    <n v="1844"/>
    <n v="1844"/>
  </r>
  <r>
    <n v="1845"/>
    <m/>
    <s v="Scarlet Witch - Spell of Destruction - PS - U"/>
    <s v="Scarlet Witch - Spell of Destruction - PS - U"/>
    <s v="PS"/>
    <x v="1"/>
    <x v="0"/>
    <m/>
    <m/>
    <s v="Scarlet Witch"/>
    <s v="Scarlet Witch"/>
    <m/>
    <s v="Spell of Destruction"/>
    <m/>
    <m/>
    <m/>
    <s v="Scarlet Witch"/>
    <s v="Spell of Destruction"/>
    <m/>
    <s v="U"/>
    <n v="7"/>
    <n v="10"/>
    <n v="70"/>
    <m/>
    <m/>
    <m/>
    <m/>
    <m/>
    <m/>
    <m/>
    <m/>
    <n v="1845"/>
    <n v="1845"/>
  </r>
  <r>
    <n v="1846"/>
    <m/>
    <s v="Scarlet Witch - Spontaneous Combustion - PS - VR"/>
    <s v="Scarlet Witch - Spontaneous Combustion - PS - VR"/>
    <s v="PS"/>
    <x v="1"/>
    <x v="0"/>
    <m/>
    <m/>
    <s v="Scarlet Witch"/>
    <s v="Scarlet Witch"/>
    <m/>
    <s v="Spontaneous Combustion"/>
    <m/>
    <m/>
    <m/>
    <s v="Scarlet Witch"/>
    <s v="Spontaneous Combustion"/>
    <m/>
    <s v="VR"/>
    <n v="7"/>
    <n v="20"/>
    <n v="140"/>
    <m/>
    <m/>
    <m/>
    <m/>
    <m/>
    <m/>
    <m/>
    <m/>
    <n v="1846"/>
    <n v="1846"/>
  </r>
  <r>
    <n v="1847"/>
    <m/>
    <s v="Scarlet Witch - Witchcraft - IQ - C"/>
    <s v="Scarlet Witch - Witchcraft - IQ - C"/>
    <s v="IQ"/>
    <x v="1"/>
    <x v="0"/>
    <m/>
    <m/>
    <s v="Scarlet Witch"/>
    <s v="Scarlet Witch"/>
    <m/>
    <s v="Witchcraft"/>
    <m/>
    <m/>
    <m/>
    <s v="Scarlet Witch"/>
    <s v="Witchcraft"/>
    <m/>
    <s v="C"/>
    <n v="12"/>
    <n v="5"/>
    <n v="60"/>
    <m/>
    <m/>
    <m/>
    <m/>
    <m/>
    <m/>
    <m/>
    <m/>
    <n v="1847"/>
    <n v="1847"/>
  </r>
  <r>
    <n v="1848"/>
    <m/>
    <s v="Scorpion - 4-Grid Character Card - CL - U"/>
    <s v="Scorpion CL HERO - U"/>
    <s v="CL"/>
    <x v="0"/>
    <x v="0"/>
    <m/>
    <m/>
    <s v="Scorpion"/>
    <s v="Scorpion"/>
    <m/>
    <s v="4-Grid Character Card"/>
    <m/>
    <m/>
    <m/>
    <s v="Scorpion"/>
    <s v="4-Grid Character Card"/>
    <m/>
    <s v="U"/>
    <n v="13"/>
    <n v="10"/>
    <n v="130"/>
    <n v="5"/>
    <n v="5"/>
    <n v="7"/>
    <n v="2"/>
    <n v="19"/>
    <n v="19"/>
    <n v="4.75"/>
    <s v="+1 attack if opp 4,5,6 Compltd"/>
    <n v="1848"/>
    <n v="1848"/>
  </r>
  <r>
    <n v="1849"/>
    <m/>
    <s v="Scorpion - Acid Spray - CL - C"/>
    <s v="Scorpion - Acid Spray - CL - C"/>
    <s v="CL"/>
    <x v="1"/>
    <x v="0"/>
    <m/>
    <m/>
    <s v="Scorpion"/>
    <s v="Scorpion"/>
    <m/>
    <s v="Acid Spray"/>
    <m/>
    <m/>
    <m/>
    <s v="Scorpion"/>
    <s v="Acid Spray"/>
    <m/>
    <s v="C"/>
    <n v="13"/>
    <n v="5"/>
    <n v="65"/>
    <m/>
    <m/>
    <m/>
    <m/>
    <m/>
    <m/>
    <m/>
    <m/>
    <n v="1849"/>
    <n v="1849"/>
  </r>
  <r>
    <n v="1850"/>
    <m/>
    <s v="Scorpion - Arachnid Strength - CL - C"/>
    <s v="Scorpion - Arachnid Strength - CL - C"/>
    <s v="CL"/>
    <x v="1"/>
    <x v="0"/>
    <m/>
    <m/>
    <s v="Scorpion"/>
    <s v="Scorpion"/>
    <m/>
    <s v="Arachnid Strength"/>
    <m/>
    <m/>
    <m/>
    <s v="Scorpion"/>
    <s v="Arachnid Strength"/>
    <m/>
    <s v="C"/>
    <n v="13"/>
    <n v="5"/>
    <n v="65"/>
    <m/>
    <m/>
    <m/>
    <m/>
    <m/>
    <m/>
    <m/>
    <m/>
    <n v="1850"/>
    <n v="1850"/>
  </r>
  <r>
    <n v="1851"/>
    <m/>
    <s v="Scorpion - Jameson Connection, The - CL - OPD - R"/>
    <s v="Scorpion - Jameson Connection, The - CL - OPD - R"/>
    <s v="CL"/>
    <x v="1"/>
    <x v="0"/>
    <m/>
    <m/>
    <s v="Scorpion"/>
    <s v="Scorpion"/>
    <m/>
    <s v="Jameson Connection, The"/>
    <m/>
    <s v="OPD"/>
    <m/>
    <s v="Scorpion"/>
    <s v="Jameson Connection, The (OPD)"/>
    <m/>
    <s v="R"/>
    <n v="13"/>
    <n v="15"/>
    <n v="195"/>
    <m/>
    <m/>
    <m/>
    <m/>
    <m/>
    <m/>
    <m/>
    <m/>
    <n v="1851"/>
    <n v="1851"/>
  </r>
  <r>
    <n v="1852"/>
    <m/>
    <s v="Scorpion - Mac Gargan: Private Eye - CL -  - R"/>
    <s v="Scorpion - Mac Gargan: Private Eye - CL - OPD - R"/>
    <s v="CL"/>
    <x v="1"/>
    <x v="0"/>
    <m/>
    <m/>
    <s v="Scorpion"/>
    <s v="Scorpion"/>
    <m/>
    <s v="Mac Gargan: Private Eye"/>
    <m/>
    <s v="OPD"/>
    <m/>
    <s v="Scorpion"/>
    <s v="Mac Gargan: Private Eye (OPD)"/>
    <m/>
    <s v="R"/>
    <n v="13"/>
    <n v="15"/>
    <n v="195"/>
    <m/>
    <m/>
    <m/>
    <m/>
    <m/>
    <m/>
    <m/>
    <m/>
    <n v="1852"/>
    <n v="1852"/>
  </r>
  <r>
    <n v="1853"/>
    <m/>
    <s v="Scorpion - Savage Insanity - CL - C"/>
    <s v="Scorpion - Savage Insanity - CL - C"/>
    <s v="CL"/>
    <x v="1"/>
    <x v="0"/>
    <m/>
    <m/>
    <s v="Scorpion"/>
    <s v="Scorpion"/>
    <m/>
    <s v="Savage Insanity"/>
    <m/>
    <m/>
    <m/>
    <s v="Scorpion"/>
    <s v="Savage Insanity"/>
    <m/>
    <s v="C"/>
    <n v="13"/>
    <n v="5"/>
    <n v="65"/>
    <m/>
    <m/>
    <m/>
    <m/>
    <m/>
    <m/>
    <m/>
    <m/>
    <n v="1853"/>
    <n v="1853"/>
  </r>
  <r>
    <n v="1854"/>
    <m/>
    <s v="Scorpion - Scorpion Sting - CL - U"/>
    <s v="Scorpion - Scorpion Sting - CL - U"/>
    <s v="CL"/>
    <x v="1"/>
    <x v="0"/>
    <m/>
    <m/>
    <s v="Scorpion"/>
    <s v="Scorpion"/>
    <m/>
    <s v="Scorpion Sting"/>
    <m/>
    <m/>
    <m/>
    <s v="Scorpion"/>
    <s v="Scorpion Sting"/>
    <m/>
    <s v="U"/>
    <n v="13"/>
    <n v="10"/>
    <n v="130"/>
    <m/>
    <m/>
    <m/>
    <m/>
    <m/>
    <m/>
    <m/>
    <m/>
    <n v="1854"/>
    <n v="1854"/>
  </r>
  <r>
    <n v="1855"/>
    <m/>
    <s v="Sentinels - 3-Grid Character Card - MC - U"/>
    <s v="Sentinels MC HERO - U"/>
    <s v="MC"/>
    <x v="0"/>
    <x v="0"/>
    <m/>
    <m/>
    <s v="Sentinels"/>
    <s v="Sentinels"/>
    <m/>
    <s v="3-Grid Character Card"/>
    <m/>
    <m/>
    <m/>
    <s v="Sentinels"/>
    <s v="3-Grid Character Card"/>
    <m/>
    <s v="U"/>
    <n v="1"/>
    <n v="10"/>
    <n v="10"/>
    <n v="7"/>
    <n v="5"/>
    <n v="6"/>
    <m/>
    <n v="18"/>
    <n v="18"/>
    <n v="6"/>
    <m/>
    <n v="1855"/>
    <n v="1855"/>
  </r>
  <r>
    <n v="1856"/>
    <m/>
    <s v="Sentinels - 4-Grid Character Card - IQ - R"/>
    <s v="Sentinels IQ HERO - R"/>
    <s v="IQ"/>
    <x v="0"/>
    <x v="0"/>
    <m/>
    <m/>
    <s v="Sentinels"/>
    <s v="Sentinels"/>
    <m/>
    <s v="4-Grid Character Card"/>
    <m/>
    <m/>
    <m/>
    <s v="Sentinels"/>
    <s v="4-Grid Character Card"/>
    <m/>
    <s v="R"/>
    <n v="12"/>
    <n v="15"/>
    <n v="180"/>
    <n v="7"/>
    <n v="5"/>
    <n v="7"/>
    <n v="1"/>
    <n v="20"/>
    <n v="20"/>
    <n v="5"/>
    <m/>
    <n v="1856"/>
    <n v="1856"/>
  </r>
  <r>
    <n v="1857"/>
    <m/>
    <s v="Sentinels - Hunter/Killer - MC - C"/>
    <s v="Sentinels - Hunter/Killer - MC - C"/>
    <s v="MC"/>
    <x v="1"/>
    <x v="0"/>
    <m/>
    <m/>
    <s v="Sentinels"/>
    <s v="Sentinels"/>
    <m/>
    <s v="Hunter/Killer"/>
    <m/>
    <m/>
    <m/>
    <s v="Sentinels"/>
    <s v="Hunter/Killer"/>
    <m/>
    <s v="C"/>
    <n v="1"/>
    <n v="5"/>
    <n v="5"/>
    <m/>
    <m/>
    <m/>
    <m/>
    <m/>
    <m/>
    <m/>
    <m/>
    <n v="1857"/>
    <n v="1857"/>
  </r>
  <r>
    <n v="1858"/>
    <m/>
    <s v="Sentinels - Learning Circuits - MC -  - R"/>
    <s v="Sentinels - Learning Circuits - MC - OPD - R"/>
    <s v="MC"/>
    <x v="1"/>
    <x v="0"/>
    <m/>
    <m/>
    <s v="Sentinels"/>
    <s v="Sentinels"/>
    <m/>
    <s v="Learning Circuits"/>
    <m/>
    <s v="OPD"/>
    <m/>
    <s v="Sentinels"/>
    <s v="Learning Circuits (OPD)"/>
    <m/>
    <s v="R"/>
    <n v="1"/>
    <n v="15"/>
    <n v="15"/>
    <m/>
    <m/>
    <m/>
    <m/>
    <m/>
    <m/>
    <m/>
    <m/>
    <n v="1858"/>
    <n v="1858"/>
  </r>
  <r>
    <n v="1859"/>
    <m/>
    <s v="Sentinels - Master Mold - MC - U"/>
    <s v="Sentinels - Master Mold - MC - U"/>
    <s v="MC"/>
    <x v="1"/>
    <x v="0"/>
    <m/>
    <m/>
    <s v="Sentinels"/>
    <s v="Sentinels"/>
    <m/>
    <s v="Master Mold"/>
    <m/>
    <m/>
    <m/>
    <s v="Sentinels"/>
    <s v="Master Mold"/>
    <m/>
    <s v="U"/>
    <n v="1"/>
    <n v="10"/>
    <n v="10"/>
    <m/>
    <m/>
    <m/>
    <m/>
    <m/>
    <m/>
    <m/>
    <m/>
    <n v="1859"/>
    <n v="1859"/>
  </r>
  <r>
    <n v="1860"/>
    <m/>
    <s v="Sentinels - Mutant Countermeasures - IQ - C"/>
    <s v="Sentinels - Mutant Countermeasures - IQ - C"/>
    <s v="IQ"/>
    <x v="1"/>
    <x v="0"/>
    <m/>
    <m/>
    <s v="Sentinels"/>
    <s v="Sentinels"/>
    <m/>
    <s v="Mutant Countermeasures"/>
    <m/>
    <m/>
    <m/>
    <s v="Sentinels"/>
    <s v="Mutant Countermeasures"/>
    <m/>
    <s v="C"/>
    <n v="12"/>
    <n v="5"/>
    <n v="60"/>
    <m/>
    <m/>
    <m/>
    <m/>
    <m/>
    <m/>
    <m/>
    <m/>
    <n v="1860"/>
    <n v="1860"/>
  </r>
  <r>
    <n v="1861"/>
    <m/>
    <s v="Sentinels - Nimrod - MC -  - R"/>
    <s v="Sentinels - Nimrod - MC - OPD - R"/>
    <s v="MC"/>
    <x v="1"/>
    <x v="0"/>
    <m/>
    <m/>
    <s v="Sentinels"/>
    <s v="Sentinels"/>
    <m/>
    <s v="Nimrod"/>
    <m/>
    <s v="OPD"/>
    <m/>
    <s v="Sentinels"/>
    <s v="Nimrod (OPD)"/>
    <m/>
    <s v="R"/>
    <n v="1"/>
    <n v="15"/>
    <n v="15"/>
    <m/>
    <m/>
    <m/>
    <m/>
    <m/>
    <m/>
    <m/>
    <m/>
    <n v="1861"/>
    <n v="1861"/>
  </r>
  <r>
    <n v="1862"/>
    <m/>
    <s v="Sentinels - Overhaul - MC - U"/>
    <s v="Sentinels - Overhaul - MC - U"/>
    <s v="MC"/>
    <x v="1"/>
    <x v="0"/>
    <m/>
    <m/>
    <s v="Sentinels"/>
    <s v="Sentinels"/>
    <m/>
    <s v="Overhaul"/>
    <m/>
    <m/>
    <m/>
    <s v="Sentinels"/>
    <s v="Overhaul"/>
    <m/>
    <s v="U"/>
    <n v="1"/>
    <n v="10"/>
    <n v="10"/>
    <m/>
    <m/>
    <m/>
    <m/>
    <m/>
    <m/>
    <m/>
    <m/>
    <n v="1862"/>
    <n v="1862"/>
  </r>
  <r>
    <n v="1863"/>
    <m/>
    <s v="Sentinels - Reaction Program - MC -  - R"/>
    <s v="Sentinels - Reaction Program - MC - OPD - R"/>
    <s v="MC"/>
    <x v="1"/>
    <x v="0"/>
    <m/>
    <m/>
    <s v="Sentinels"/>
    <s v="Sentinels"/>
    <m/>
    <s v="Reaction Program"/>
    <m/>
    <s v="OPD"/>
    <m/>
    <s v="Sentinels"/>
    <s v="Reaction Program (OPD)"/>
    <m/>
    <s v="R"/>
    <n v="1"/>
    <n v="15"/>
    <n v="15"/>
    <m/>
    <m/>
    <m/>
    <m/>
    <m/>
    <m/>
    <m/>
    <m/>
    <n v="1863"/>
    <n v="1863"/>
  </r>
  <r>
    <n v="1864"/>
    <m/>
    <s v="Sentinels - Robot Mentality - IQ - C"/>
    <s v="Sentinels - Robot Mentality - IQ - C"/>
    <s v="IQ"/>
    <x v="1"/>
    <x v="0"/>
    <m/>
    <m/>
    <s v="Sentinels"/>
    <s v="Sentinels"/>
    <m/>
    <s v="Robot Mentality"/>
    <m/>
    <m/>
    <m/>
    <s v="Sentinels"/>
    <s v="Robot Mentality"/>
    <m/>
    <s v="C"/>
    <n v="12"/>
    <n v="5"/>
    <n v="60"/>
    <m/>
    <m/>
    <m/>
    <m/>
    <m/>
    <m/>
    <m/>
    <m/>
    <n v="1864"/>
    <n v="1864"/>
  </r>
  <r>
    <n v="1865"/>
    <m/>
    <s v="Serpent Society - 4-Grid Character Card - MN - R"/>
    <s v="Serpent Society MN HERO - R"/>
    <s v="MN"/>
    <x v="0"/>
    <x v="0"/>
    <m/>
    <m/>
    <s v="Serpent Society"/>
    <s v="Serpent Society"/>
    <m/>
    <s v="4-Grid Character Card"/>
    <m/>
    <m/>
    <m/>
    <s v="Serpent Society"/>
    <s v="4-Grid Character Card"/>
    <m/>
    <s v="R"/>
    <n v="4"/>
    <n v="15"/>
    <n v="60"/>
    <n v="3"/>
    <n v="6"/>
    <n v="6"/>
    <n v="3"/>
    <n v="18"/>
    <n v="18"/>
    <n v="4.5"/>
    <s v="May play Tactics from Reserve"/>
    <n v="1865"/>
    <n v="1865"/>
  </r>
  <r>
    <n v="1866"/>
    <m/>
    <s v="Serpent Society - Anaconda - MN - OPD - VR"/>
    <s v="Serpent Society - Anaconda - MN - OPD - VR"/>
    <s v="MN"/>
    <x v="1"/>
    <x v="0"/>
    <m/>
    <m/>
    <s v="Anaconda"/>
    <s v="Serpent Society"/>
    <m/>
    <s v="Anaconda"/>
    <m/>
    <s v="OPD"/>
    <m/>
    <s v="Serpent Society"/>
    <s v="Anaconda (OPD)"/>
    <m/>
    <s v="VR"/>
    <n v="4"/>
    <n v="20"/>
    <n v="80"/>
    <m/>
    <m/>
    <m/>
    <m/>
    <m/>
    <m/>
    <m/>
    <m/>
    <n v="1866"/>
    <n v="1866"/>
  </r>
  <r>
    <n v="1867"/>
    <m/>
    <s v="Serpent Society - Asp - MN -  - VR"/>
    <s v="Serpent Society - Asp - MN - OPD - VR"/>
    <s v="MN"/>
    <x v="1"/>
    <x v="0"/>
    <m/>
    <m/>
    <s v="Asp"/>
    <s v="Serpent Society"/>
    <m/>
    <s v="Asp"/>
    <m/>
    <s v="OPD"/>
    <m/>
    <s v="Serpent Society"/>
    <s v="Asp (OPD)"/>
    <m/>
    <s v="VR"/>
    <n v="4"/>
    <n v="20"/>
    <n v="80"/>
    <m/>
    <m/>
    <m/>
    <m/>
    <m/>
    <m/>
    <m/>
    <m/>
    <n v="1867"/>
    <n v="1867"/>
  </r>
  <r>
    <n v="1868"/>
    <m/>
    <s v="Serpent Society - Cobra - MN - U"/>
    <s v="Serpent Society - Cobra - MN - U"/>
    <s v="MN"/>
    <x v="1"/>
    <x v="0"/>
    <m/>
    <m/>
    <s v="Cobra"/>
    <s v="Serpent Society"/>
    <m/>
    <s v="Cobra"/>
    <m/>
    <m/>
    <m/>
    <s v="Serpent Society"/>
    <s v="Cobra"/>
    <m/>
    <s v="U"/>
    <n v="4"/>
    <n v="10"/>
    <n v="40"/>
    <m/>
    <m/>
    <m/>
    <m/>
    <m/>
    <m/>
    <m/>
    <m/>
    <n v="1868"/>
    <n v="1868"/>
  </r>
  <r>
    <n v="1869"/>
    <m/>
    <s v="Serpent Society - Death Adder - MN - U"/>
    <s v="Serpent Society - Death Adder - MN - U"/>
    <s v="MN"/>
    <x v="1"/>
    <x v="0"/>
    <m/>
    <m/>
    <s v="Death Adder"/>
    <s v="Serpent Society"/>
    <m/>
    <s v="Death Adder"/>
    <m/>
    <m/>
    <m/>
    <s v="Serpent Society"/>
    <s v="Death Adder"/>
    <m/>
    <s v="U"/>
    <n v="4"/>
    <n v="10"/>
    <n v="40"/>
    <m/>
    <m/>
    <m/>
    <m/>
    <m/>
    <m/>
    <m/>
    <m/>
    <n v="1869"/>
    <n v="1869"/>
  </r>
  <r>
    <n v="1870"/>
    <m/>
    <s v="Serpent Society - Diamond Back - MN - C"/>
    <s v="Serpent Society - Diamond Back - MN - C"/>
    <s v="MN"/>
    <x v="1"/>
    <x v="0"/>
    <m/>
    <m/>
    <s v="Diamond Back"/>
    <s v="Serpent Society"/>
    <m/>
    <s v="Diamond Back"/>
    <m/>
    <m/>
    <m/>
    <s v="Serpent Society"/>
    <s v="Diamond Back"/>
    <m/>
    <s v="C"/>
    <n v="4"/>
    <n v="5"/>
    <n v="20"/>
    <m/>
    <m/>
    <m/>
    <m/>
    <m/>
    <m/>
    <m/>
    <m/>
    <n v="1870"/>
    <n v="1870"/>
  </r>
  <r>
    <n v="1871"/>
    <m/>
    <s v="Serpent Society - Fer-De-Lance - CL - C"/>
    <s v="Serpent Society - Fer-De-Lance - CL - C"/>
    <s v="CL"/>
    <x v="1"/>
    <x v="0"/>
    <m/>
    <m/>
    <s v="Fer-De-Lance"/>
    <s v="Serpent Society"/>
    <m/>
    <s v="Fer-De-Lance"/>
    <m/>
    <m/>
    <m/>
    <s v="Serpent Society"/>
    <s v="Fer-De-Lance"/>
    <m/>
    <s v="C"/>
    <n v="13"/>
    <n v="5"/>
    <n v="65"/>
    <m/>
    <m/>
    <m/>
    <m/>
    <m/>
    <m/>
    <m/>
    <m/>
    <n v="1871"/>
    <n v="1871"/>
  </r>
  <r>
    <n v="1872"/>
    <m/>
    <s v="Serpent Society - Sidewinder - MN - U"/>
    <s v="Serpent Society - Sidewinder - MN - U"/>
    <s v="MN"/>
    <x v="1"/>
    <x v="0"/>
    <m/>
    <m/>
    <s v="Sidewinder"/>
    <s v="Serpent Society"/>
    <m/>
    <s v="Sidewinder"/>
    <m/>
    <m/>
    <m/>
    <s v="Serpent Society"/>
    <s v="Sidewinder"/>
    <m/>
    <s v="U"/>
    <n v="4"/>
    <n v="10"/>
    <n v="40"/>
    <m/>
    <m/>
    <m/>
    <m/>
    <m/>
    <m/>
    <m/>
    <m/>
    <n v="1872"/>
    <n v="1872"/>
  </r>
  <r>
    <n v="1873"/>
    <m/>
    <s v="Shadow King - 4-Grid Character Card - XM - U"/>
    <s v="Shadow King XM HERO - U"/>
    <s v="XM"/>
    <x v="0"/>
    <x v="0"/>
    <m/>
    <m/>
    <s v="Shadow King"/>
    <s v="Shadow King"/>
    <m/>
    <s v="4-Grid Character Card"/>
    <m/>
    <m/>
    <m/>
    <s v="Shadow King"/>
    <s v="4-Grid Character Card"/>
    <m/>
    <s v="U"/>
    <n v="5"/>
    <n v="10"/>
    <n v="50"/>
    <n v="7"/>
    <n v="1"/>
    <n v="1"/>
    <n v="7"/>
    <n v="16"/>
    <n v="16"/>
    <n v="4"/>
    <m/>
    <n v="1873"/>
    <n v="1873"/>
  </r>
  <r>
    <n v="1874"/>
    <m/>
    <s v="Shadow King - Astral Lifeform - XM - C"/>
    <s v="Shadow King - Astral Lifeform - XM - C"/>
    <s v="XM"/>
    <x v="1"/>
    <x v="0"/>
    <m/>
    <m/>
    <s v="Shadow King"/>
    <s v="Shadow King"/>
    <m/>
    <s v="Astral Lifeform"/>
    <m/>
    <m/>
    <m/>
    <s v="Shadow King"/>
    <s v="Astral Lifeform"/>
    <m/>
    <s v="C"/>
    <n v="5"/>
    <n v="5"/>
    <n v="25"/>
    <m/>
    <m/>
    <m/>
    <m/>
    <m/>
    <m/>
    <m/>
    <m/>
    <n v="1874"/>
    <n v="1874"/>
  </r>
  <r>
    <n v="1875"/>
    <m/>
    <s v="Shadow King - Possess Others - XM -  - R"/>
    <s v="Shadow King - Possess Others - XM - OPD - R"/>
    <s v="XM"/>
    <x v="1"/>
    <x v="0"/>
    <m/>
    <m/>
    <s v="Shadow King"/>
    <s v="Shadow King"/>
    <m/>
    <s v="Possess Others"/>
    <m/>
    <s v="OPD"/>
    <m/>
    <s v="Shadow King"/>
    <s v="Possess Others (OPD)"/>
    <m/>
    <s v="R"/>
    <n v="5"/>
    <n v="15"/>
    <n v="75"/>
    <m/>
    <m/>
    <m/>
    <m/>
    <m/>
    <m/>
    <m/>
    <m/>
    <n v="1875"/>
    <n v="1875"/>
  </r>
  <r>
    <n v="1876"/>
    <m/>
    <s v="Shadow King - PSI-Screen - XM - C"/>
    <s v="Shadow King - PSI-Screen - XM - C"/>
    <s v="XM"/>
    <x v="1"/>
    <x v="0"/>
    <m/>
    <m/>
    <s v="Shadow King"/>
    <s v="Shadow King"/>
    <m/>
    <s v="PSI-Screen"/>
    <m/>
    <m/>
    <m/>
    <s v="Shadow King"/>
    <s v="PSI-Screen"/>
    <m/>
    <s v="C"/>
    <n v="5"/>
    <n v="5"/>
    <n v="25"/>
    <m/>
    <m/>
    <m/>
    <m/>
    <m/>
    <m/>
    <m/>
    <m/>
    <n v="1876"/>
    <n v="1876"/>
  </r>
  <r>
    <n v="1877"/>
    <m/>
    <s v="Shadow King - Telepathic Manipulator - XM - C"/>
    <s v="Shadow King - Telepathic Manipulator - XM - C"/>
    <s v="XM"/>
    <x v="1"/>
    <x v="0"/>
    <m/>
    <m/>
    <s v="Shadow King"/>
    <s v="Shadow King"/>
    <m/>
    <s v="Telepathic Manipulator"/>
    <m/>
    <m/>
    <m/>
    <s v="Shadow King"/>
    <s v="Telepathic Manipulator"/>
    <m/>
    <s v="C"/>
    <n v="5"/>
    <n v="5"/>
    <n v="25"/>
    <m/>
    <m/>
    <m/>
    <m/>
    <m/>
    <m/>
    <m/>
    <m/>
    <n v="1877"/>
    <n v="1877"/>
  </r>
  <r>
    <n v="1878"/>
    <m/>
    <s v="Shadow King - Twist Desire - XM -  - R"/>
    <s v="Shadow King - Twist Desire - XM - OPD - R"/>
    <s v="XM"/>
    <x v="1"/>
    <x v="0"/>
    <m/>
    <m/>
    <s v="Shadow King"/>
    <s v="Shadow King"/>
    <m/>
    <s v="Twist Desire"/>
    <m/>
    <s v="OPD"/>
    <m/>
    <s v="Shadow King"/>
    <s v="Twist Desire (OPD)"/>
    <m/>
    <s v="R"/>
    <n v="5"/>
    <n v="15"/>
    <n v="75"/>
    <m/>
    <m/>
    <m/>
    <m/>
    <m/>
    <m/>
    <m/>
    <m/>
    <n v="1878"/>
    <n v="1878"/>
  </r>
  <r>
    <n v="1879"/>
    <m/>
    <s v="Shadowcat - 4-Grid Character Card - IQ - U"/>
    <s v="Shadowcat IQ HERO - U"/>
    <s v="IQ"/>
    <x v="0"/>
    <x v="0"/>
    <m/>
    <m/>
    <s v="Shadowcat"/>
    <s v="Shadowcat"/>
    <m/>
    <s v="4-Grid Character Card"/>
    <m/>
    <m/>
    <m/>
    <s v="Shadowcat"/>
    <s v="4-Grid Character Card"/>
    <m/>
    <s v="U"/>
    <n v="12"/>
    <n v="10"/>
    <n v="120"/>
    <n v="6"/>
    <n v="3"/>
    <n v="3"/>
    <n v="6"/>
    <n v="18"/>
    <n v="18"/>
    <n v="4.5"/>
    <s v="May have dup &quot;Ghostly Phase&quot;"/>
    <n v="1879"/>
    <n v="1879"/>
  </r>
  <r>
    <n v="1880"/>
    <m/>
    <s v="Shadowcat - Cat Claws - CL - C"/>
    <s v="Shadowcat - Cat Claws - CL - C"/>
    <s v="CL"/>
    <x v="1"/>
    <x v="0"/>
    <m/>
    <m/>
    <s v="Shadowcat"/>
    <s v="Shadowcat"/>
    <m/>
    <s v="Cat Claws"/>
    <m/>
    <m/>
    <m/>
    <s v="Shadowcat"/>
    <s v="Cat Claws"/>
    <m/>
    <s v="C"/>
    <n v="13"/>
    <n v="5"/>
    <n v="65"/>
    <m/>
    <m/>
    <m/>
    <m/>
    <m/>
    <m/>
    <m/>
    <m/>
    <n v="1880"/>
    <n v="1880"/>
  </r>
  <r>
    <n v="1881"/>
    <m/>
    <s v="Shadowcat - Computer Genius - IQ - C"/>
    <s v="Shadowcat - Computer Genius - IQ - C"/>
    <s v="IQ"/>
    <x v="1"/>
    <x v="0"/>
    <m/>
    <m/>
    <s v="Shadowcat"/>
    <s v="Shadowcat"/>
    <m/>
    <s v="Computer Genius"/>
    <m/>
    <m/>
    <m/>
    <s v="Shadowcat"/>
    <s v="Computer Genius"/>
    <m/>
    <s v="C"/>
    <n v="12"/>
    <n v="5"/>
    <n v="60"/>
    <m/>
    <m/>
    <m/>
    <m/>
    <m/>
    <m/>
    <m/>
    <m/>
    <n v="1881"/>
    <n v="1881"/>
  </r>
  <r>
    <n v="1882"/>
    <m/>
    <s v="Shadowcat - Doug Ramsey - MN -  - VR"/>
    <s v="Shadowcat - Doug Ramsey - MN - OPD - VR"/>
    <s v="MN"/>
    <x v="1"/>
    <x v="0"/>
    <m/>
    <m/>
    <s v="Shadowcat"/>
    <s v="Shadowcat"/>
    <m/>
    <s v="Doug Ramsey"/>
    <m/>
    <s v="OPD"/>
    <m/>
    <s v="Shadowcat"/>
    <s v="Doug Ramsey (OPD)"/>
    <m/>
    <s v="VR"/>
    <n v="4"/>
    <n v="20"/>
    <n v="80"/>
    <m/>
    <m/>
    <m/>
    <m/>
    <m/>
    <m/>
    <m/>
    <m/>
    <n v="1882"/>
    <n v="1882"/>
  </r>
  <r>
    <n v="1883"/>
    <m/>
    <s v="Shadowcat - Electronic Scramble - IQ - U"/>
    <s v="Shadowcat - Electronic Scramble - IQ - U"/>
    <s v="IQ"/>
    <x v="1"/>
    <x v="0"/>
    <m/>
    <m/>
    <s v="Shadowcat"/>
    <s v="Shadowcat"/>
    <m/>
    <s v="Electronic Scramble"/>
    <m/>
    <m/>
    <m/>
    <s v="Shadowcat"/>
    <s v="Electronic Scramble"/>
    <m/>
    <s v="U"/>
    <n v="12"/>
    <n v="10"/>
    <n v="120"/>
    <m/>
    <m/>
    <m/>
    <m/>
    <m/>
    <m/>
    <m/>
    <m/>
    <n v="1883"/>
    <n v="1883"/>
  </r>
  <r>
    <n v="1884"/>
    <m/>
    <s v="Shadowcat - Ghostly Phase - IQ - U"/>
    <s v="Shadowcat - Ghostly Phase - IQ - U"/>
    <s v="IQ"/>
    <x v="1"/>
    <x v="0"/>
    <m/>
    <m/>
    <s v="Shadowcat"/>
    <s v="Shadowcat"/>
    <m/>
    <s v="Ghostly Phase"/>
    <m/>
    <m/>
    <m/>
    <s v="Shadowcat"/>
    <s v="Ghostly Phase"/>
    <m/>
    <s v="U"/>
    <n v="12"/>
    <n v="10"/>
    <n v="120"/>
    <m/>
    <m/>
    <m/>
    <m/>
    <m/>
    <m/>
    <m/>
    <m/>
    <n v="1884"/>
    <n v="1884"/>
  </r>
  <r>
    <n v="1885"/>
    <m/>
    <s v="Shadowcat - Ninja Adept - MP - X"/>
    <s v="Shadowcat - Ninja Adept - MP - X"/>
    <s v="MP"/>
    <x v="1"/>
    <x v="0"/>
    <m/>
    <m/>
    <s v="Shadowcat"/>
    <s v="Shadowcat"/>
    <m/>
    <s v="Ninja Adept"/>
    <m/>
    <m/>
    <m/>
    <s v="Shadowcat"/>
    <s v="Ninja Adept"/>
    <m/>
    <s v="X"/>
    <n v="9"/>
    <n v="25"/>
    <n v="225"/>
    <m/>
    <m/>
    <m/>
    <m/>
    <m/>
    <m/>
    <m/>
    <m/>
    <n v="1885"/>
    <n v="1885"/>
  </r>
  <r>
    <n v="1886"/>
    <m/>
    <s v="Shadowcat - Pryde and Wisdom - IQ - C"/>
    <s v="Shadowcat - Pryde and Wisdom - IQ - C"/>
    <s v="IQ"/>
    <x v="1"/>
    <x v="0"/>
    <m/>
    <m/>
    <s v="Shadowcat"/>
    <s v="Shadowcat"/>
    <m/>
    <s v="Pryde and Wisdom"/>
    <m/>
    <m/>
    <m/>
    <s v="Shadowcat"/>
    <s v="Pryde and Wisdom"/>
    <m/>
    <s v="C"/>
    <n v="12"/>
    <n v="5"/>
    <n v="60"/>
    <m/>
    <m/>
    <m/>
    <m/>
    <m/>
    <m/>
    <m/>
    <m/>
    <n v="1886"/>
    <n v="1886"/>
  </r>
  <r>
    <n v="1887"/>
    <m/>
    <s v="Shadowcat - Soulsword - IQ - C"/>
    <s v="Shadowcat - Soulsword - IQ - C"/>
    <s v="IQ"/>
    <x v="1"/>
    <x v="0"/>
    <m/>
    <m/>
    <s v="Shadowcat"/>
    <s v="Shadowcat"/>
    <m/>
    <s v="Soulsword"/>
    <m/>
    <m/>
    <m/>
    <s v="Shadowcat"/>
    <s v="Soulsword"/>
    <m/>
    <s v="C"/>
    <n v="12"/>
    <n v="5"/>
    <n v="60"/>
    <m/>
    <m/>
    <m/>
    <m/>
    <m/>
    <m/>
    <m/>
    <m/>
    <n v="1887"/>
    <n v="1887"/>
  </r>
  <r>
    <n v="1888"/>
    <m/>
    <s v="Shadowcat: Age of Apocalypse - 4-Grid Character Card - CL - VR"/>
    <s v="Shadowcat: Age of Apocalypse CL HERO - VR"/>
    <s v="CL"/>
    <x v="0"/>
    <x v="0"/>
    <m/>
    <m/>
    <s v="Shadowcat: Age of Apocalypse"/>
    <s v="Shadowcat: Age of Apocalypse"/>
    <m/>
    <s v="4-Grid Character Card"/>
    <m/>
    <m/>
    <m/>
    <s v="Shadowcat: Age of Apocalypse"/>
    <s v="4-Grid Character Card"/>
    <m/>
    <s v="VR"/>
    <n v="13"/>
    <n v="20"/>
    <n v="260"/>
    <n v="6"/>
    <n v="6"/>
    <n v="3"/>
    <n v="3"/>
    <n v="18"/>
    <n v="18"/>
    <n v="4.5"/>
    <s v="Attack Reserve w/I or S Power"/>
    <n v="1888"/>
    <n v="1888"/>
  </r>
  <r>
    <n v="1889"/>
    <m/>
    <s v="Shadowhawk - 4-Grid Character Card - IM - U"/>
    <s v="Shadowhawk IM HERO - U"/>
    <s v="IM"/>
    <x v="0"/>
    <x v="0"/>
    <m/>
    <m/>
    <s v="Shadowhawk"/>
    <s v="Shadowhawk"/>
    <m/>
    <s v="4-Grid Character Card"/>
    <m/>
    <m/>
    <m/>
    <s v="Shadowhawk"/>
    <s v="4-Grid Character Card"/>
    <m/>
    <s v="U"/>
    <n v="16"/>
    <n v="10"/>
    <n v="160"/>
    <n v="2"/>
    <n v="5"/>
    <n v="6"/>
    <n v="6"/>
    <n v="19"/>
    <n v="19"/>
    <n v="4.75"/>
    <s v="SPc +2 attack C w/ EPc in Perm"/>
    <n v="1889"/>
    <n v="1889"/>
  </r>
  <r>
    <n v="1890"/>
    <m/>
    <s v="Shadowhawk - Back Snap - IM -  - R"/>
    <s v="Shadowhawk - Back Snap - IM - OPD - R"/>
    <s v="IM"/>
    <x v="1"/>
    <x v="0"/>
    <m/>
    <m/>
    <s v="Shadowhawk"/>
    <s v="Shadowhawk"/>
    <m/>
    <s v="Back Snap"/>
    <m/>
    <s v="OPD"/>
    <m/>
    <s v="Shadowhawk"/>
    <s v="Back Snap (OPD)"/>
    <m/>
    <s v="R"/>
    <n v="16"/>
    <n v="15"/>
    <n v="240"/>
    <m/>
    <m/>
    <m/>
    <m/>
    <m/>
    <m/>
    <m/>
    <m/>
    <n v="1890"/>
    <n v="1890"/>
  </r>
  <r>
    <n v="1891"/>
    <m/>
    <s v="Shadowhawk - Battle Armor - IM - C"/>
    <s v="Shadowhawk - Battle Armor - IM - C"/>
    <s v="IM"/>
    <x v="1"/>
    <x v="0"/>
    <m/>
    <m/>
    <s v="Shadowhawk"/>
    <s v="Shadowhawk"/>
    <m/>
    <s v="Battle Armor"/>
    <m/>
    <m/>
    <m/>
    <s v="Shadowhawk"/>
    <s v="Battle Armor"/>
    <m/>
    <s v="C"/>
    <n v="16"/>
    <n v="5"/>
    <n v="80"/>
    <m/>
    <m/>
    <m/>
    <m/>
    <m/>
    <m/>
    <m/>
    <m/>
    <n v="1891"/>
    <n v="1891"/>
  </r>
  <r>
    <n v="1892"/>
    <m/>
    <s v="Shadowhawk - Brutal Revenge - IM -  - R"/>
    <s v="Shadowhawk - Brutal Revenge - IM - OPD - R"/>
    <s v="IM"/>
    <x v="1"/>
    <x v="0"/>
    <m/>
    <m/>
    <s v="Shadowhawk"/>
    <s v="Shadowhawk"/>
    <m/>
    <s v="Brutal Revenge"/>
    <m/>
    <s v="OPD"/>
    <m/>
    <s v="Shadowhawk"/>
    <s v="Brutal Revenge (OPD)"/>
    <m/>
    <s v="R"/>
    <n v="16"/>
    <n v="15"/>
    <n v="240"/>
    <m/>
    <m/>
    <m/>
    <m/>
    <m/>
    <m/>
    <m/>
    <m/>
    <n v="1892"/>
    <n v="1892"/>
  </r>
  <r>
    <n v="1893"/>
    <m/>
    <s v="Shadowhawk - Hospitalize - IM - C"/>
    <s v="Shadowhawk - Hospitalize - IM - C"/>
    <s v="IM"/>
    <x v="1"/>
    <x v="0"/>
    <m/>
    <m/>
    <s v="Shadowhawk"/>
    <s v="Shadowhawk"/>
    <m/>
    <s v="Hospitalize"/>
    <m/>
    <m/>
    <m/>
    <s v="Shadowhawk"/>
    <s v="Hospitalize"/>
    <m/>
    <s v="C"/>
    <n v="16"/>
    <n v="5"/>
    <n v="80"/>
    <m/>
    <m/>
    <m/>
    <m/>
    <m/>
    <m/>
    <m/>
    <m/>
    <n v="1893"/>
    <n v="1893"/>
  </r>
  <r>
    <n v="1894"/>
    <m/>
    <s v="Shadowhawk - Night Prowler - IM - U"/>
    <s v="Shadowhawk - Night Prowler - IM - U"/>
    <s v="IM"/>
    <x v="1"/>
    <x v="0"/>
    <m/>
    <m/>
    <s v="Shadowhawk"/>
    <s v="Shadowhawk"/>
    <m/>
    <s v="Night Prowler"/>
    <m/>
    <m/>
    <m/>
    <s v="Shadowhawk"/>
    <s v="Night Prowler"/>
    <m/>
    <s v="U"/>
    <n v="16"/>
    <n v="10"/>
    <n v="160"/>
    <m/>
    <m/>
    <m/>
    <m/>
    <m/>
    <m/>
    <m/>
    <m/>
    <n v="1894"/>
    <n v="1894"/>
  </r>
  <r>
    <n v="1895"/>
    <m/>
    <s v="Shadowhawk - Urban Predator - IM - U"/>
    <s v="Shadowhawk - Urban Predator - IM - U"/>
    <s v="IM"/>
    <x v="1"/>
    <x v="0"/>
    <m/>
    <m/>
    <s v="Shadowhawk"/>
    <s v="Shadowhawk"/>
    <m/>
    <s v="Urban Predator"/>
    <m/>
    <m/>
    <m/>
    <s v="Shadowhawk"/>
    <s v="Urban Predator"/>
    <m/>
    <s v="U"/>
    <n v="16"/>
    <n v="10"/>
    <n v="160"/>
    <m/>
    <m/>
    <m/>
    <m/>
    <m/>
    <m/>
    <m/>
    <m/>
    <n v="1895"/>
    <n v="1895"/>
  </r>
  <r>
    <n v="1896"/>
    <m/>
    <s v="Shang Chi: Master of Kung Fu - 4-Grid Character Card - CL - U"/>
    <s v="Shang Chi: Master of Kung Fu CL HERO - U"/>
    <s v="CL"/>
    <x v="0"/>
    <x v="0"/>
    <m/>
    <m/>
    <s v="Shang Chi: Master of Kung Fu"/>
    <s v="Shang Chi: Master of Kung Fu"/>
    <m/>
    <s v="4-Grid Character Card"/>
    <m/>
    <m/>
    <m/>
    <s v="Shang Chi: Master of Kung Fu"/>
    <s v="4-Grid Character Card"/>
    <m/>
    <s v="U"/>
    <n v="13"/>
    <n v="10"/>
    <n v="130"/>
    <n v="2"/>
    <n v="7"/>
    <n v="5"/>
    <n v="5"/>
    <n v="19"/>
    <n v="19"/>
    <n v="4.75"/>
    <s v="&quot;Elixir Vitae&quot; from Reserve"/>
    <n v="1896"/>
    <n v="1896"/>
  </r>
  <r>
    <n v="1897"/>
    <m/>
    <s v="Shang Chi:Master of Kung Fu - Elixir Vitae, The - CL - OPD - U"/>
    <s v="Shang Chi:Master of Kung Fu - Elixir Vitae, The - CL - OPD - U"/>
    <s v="CL"/>
    <x v="1"/>
    <x v="0"/>
    <m/>
    <m/>
    <s v="Shang Chi"/>
    <s v="Shang Chi:Master of Kung Fu"/>
    <m/>
    <s v="Elixir Vitae, The"/>
    <m/>
    <s v="OPD"/>
    <m/>
    <s v="Shang Chi:Master of Kung Fu"/>
    <s v="Elixir Vitae, The (OPD)"/>
    <m/>
    <s v="U"/>
    <n v="13"/>
    <n v="10"/>
    <n v="130"/>
    <m/>
    <m/>
    <m/>
    <m/>
    <m/>
    <m/>
    <m/>
    <m/>
    <n v="1897"/>
    <n v="1897"/>
  </r>
  <r>
    <n v="1898"/>
    <m/>
    <s v="Shang Chi:Master of Kung Fu - Fu Manchu - CL -  - R"/>
    <s v="Shang Chi:Master of Kung Fu - Fu Manchu - CL - OPD - R"/>
    <s v="CL"/>
    <x v="1"/>
    <x v="0"/>
    <m/>
    <m/>
    <s v="Shang Chi"/>
    <s v="Shang Chi:Master of Kung Fu"/>
    <m/>
    <s v="Fu Manchu"/>
    <m/>
    <s v="OPD"/>
    <m/>
    <s v="Shang Chi:Master of Kung Fu"/>
    <s v="Fu Manchu (OPD)"/>
    <m/>
    <s v="R"/>
    <n v="13"/>
    <n v="15"/>
    <n v="195"/>
    <m/>
    <m/>
    <m/>
    <m/>
    <m/>
    <m/>
    <m/>
    <m/>
    <n v="1898"/>
    <n v="1898"/>
  </r>
  <r>
    <n v="1899"/>
    <m/>
    <s v="Shang Chi:Master of Kung Fu - Kung-Fu Secrets - CL - C"/>
    <s v="Shang Chi:Master of Kung Fu - Kung-Fu Secrets - CL - C"/>
    <s v="CL"/>
    <x v="1"/>
    <x v="0"/>
    <m/>
    <m/>
    <s v="Shang Chi"/>
    <s v="Shang Chi:Master of Kung Fu"/>
    <m/>
    <s v="Kung-Fu Secrets"/>
    <m/>
    <m/>
    <m/>
    <s v="Shang Chi:Master of Kung Fu"/>
    <s v="Kung-Fu Secrets"/>
    <m/>
    <s v="C"/>
    <n v="13"/>
    <n v="5"/>
    <n v="65"/>
    <m/>
    <m/>
    <m/>
    <m/>
    <m/>
    <m/>
    <m/>
    <m/>
    <n v="1899"/>
    <n v="1899"/>
  </r>
  <r>
    <n v="1900"/>
    <m/>
    <s v="Shang Chi:Master of Kung Fu - Meditative Focus - CL -  - R"/>
    <s v="Shang Chi:Master of Kung Fu - Meditative Focus - CL - OPD - R"/>
    <s v="CL"/>
    <x v="1"/>
    <x v="0"/>
    <m/>
    <m/>
    <s v="Shang Chi"/>
    <s v="Shang Chi:Master of Kung Fu"/>
    <m/>
    <s v="Meditative Focus"/>
    <m/>
    <s v="OPD"/>
    <m/>
    <s v="Shang Chi:Master of Kung Fu"/>
    <s v="Meditative Focus (OPD)"/>
    <m/>
    <s v="R"/>
    <n v="13"/>
    <n v="15"/>
    <n v="195"/>
    <m/>
    <m/>
    <m/>
    <m/>
    <m/>
    <m/>
    <m/>
    <m/>
    <n v="1900"/>
    <n v="1900"/>
  </r>
  <r>
    <n v="1901"/>
    <m/>
    <s v="Shang Chi:Master of Kung Fu - MI-6  - CL - C"/>
    <s v="Shang Chi:Master of Kung Fu - MI-6  - CL - C"/>
    <s v="CL"/>
    <x v="1"/>
    <x v="0"/>
    <m/>
    <m/>
    <s v="Shang Chi"/>
    <s v="Shang Chi:Master of Kung Fu"/>
    <m/>
    <s v="MI-6 "/>
    <m/>
    <m/>
    <m/>
    <s v="Shang Chi:Master of Kung Fu"/>
    <s v="MI-6 "/>
    <m/>
    <s v="C"/>
    <n v="13"/>
    <n v="5"/>
    <n v="65"/>
    <m/>
    <m/>
    <m/>
    <m/>
    <m/>
    <m/>
    <m/>
    <m/>
    <n v="1901"/>
    <n v="1901"/>
  </r>
  <r>
    <n v="1902"/>
    <m/>
    <s v="Shang Chi:Master of Kung Fu - Sudden Strike - CL - C"/>
    <s v="Shang Chi:Master of Kung Fu - Sudden Strike - CL - C"/>
    <s v="CL"/>
    <x v="1"/>
    <x v="0"/>
    <m/>
    <m/>
    <s v="Shang Chi"/>
    <s v="Shang Chi:Master of Kung Fu"/>
    <m/>
    <s v="Sudden Strike"/>
    <m/>
    <m/>
    <m/>
    <s v="Shang Chi:Master of Kung Fu"/>
    <s v="Sudden Strike"/>
    <m/>
    <s v="C"/>
    <n v="13"/>
    <n v="5"/>
    <n v="65"/>
    <m/>
    <m/>
    <m/>
    <m/>
    <m/>
    <m/>
    <m/>
    <m/>
    <n v="1902"/>
    <n v="1902"/>
  </r>
  <r>
    <n v="1903"/>
    <m/>
    <s v="She-Hulk - 3-Grid Character Card - PS - R"/>
    <s v="She-Hulk PS HERO - R"/>
    <s v="PS"/>
    <x v="0"/>
    <x v="0"/>
    <m/>
    <m/>
    <s v="She-Hulk"/>
    <s v="She-Hulk"/>
    <m/>
    <s v="3-Grid Character Card"/>
    <m/>
    <m/>
    <m/>
    <s v="She-Hulk"/>
    <s v="3-Grid Character Card"/>
    <m/>
    <s v="R"/>
    <n v="7"/>
    <n v="15"/>
    <n v="105"/>
    <n v="2"/>
    <n v="5"/>
    <n v="7"/>
    <m/>
    <n v="14"/>
    <n v="14"/>
    <n v="4.666666666666667"/>
    <m/>
    <n v="1903"/>
    <n v="1903"/>
  </r>
  <r>
    <n v="1904"/>
    <m/>
    <s v="She-Hulk - 4-Grid Character Card - IQ - R"/>
    <s v="She-Hulk IQ HERO - R"/>
    <s v="IQ"/>
    <x v="0"/>
    <x v="0"/>
    <m/>
    <m/>
    <s v="She-Hulk"/>
    <s v="She-Hulk"/>
    <m/>
    <s v="4-Grid Character Card"/>
    <m/>
    <m/>
    <m/>
    <s v="She-Hulk"/>
    <s v="4-Grid Character Card"/>
    <m/>
    <s v="R"/>
    <n v="12"/>
    <n v="15"/>
    <n v="180"/>
    <n v="1"/>
    <n v="4"/>
    <n v="7"/>
    <n v="5"/>
    <n v="17"/>
    <n v="17"/>
    <n v="4.25"/>
    <s v="May have dup &quot;Public Defender&quot;"/>
    <n v="1904"/>
    <n v="1904"/>
  </r>
  <r>
    <n v="1905"/>
    <m/>
    <s v="She-Hulk - Brains &amp; Brawn - IQ - C"/>
    <s v="She-Hulk - Brains &amp; Brawn - IQ - C"/>
    <s v="IQ"/>
    <x v="1"/>
    <x v="0"/>
    <m/>
    <m/>
    <s v="She-Hulk"/>
    <s v="She-Hulk"/>
    <m/>
    <s v="Brains &amp; Brawn"/>
    <m/>
    <m/>
    <m/>
    <s v="She-Hulk"/>
    <s v="Brains &amp; Brawn"/>
    <m/>
    <s v="C"/>
    <n v="12"/>
    <n v="5"/>
    <n v="60"/>
    <m/>
    <m/>
    <m/>
    <m/>
    <m/>
    <m/>
    <m/>
    <m/>
    <n v="1905"/>
    <n v="1905"/>
  </r>
  <r>
    <n v="1906"/>
    <m/>
    <s v="She-Hulk - Elbow Grease - PS - VR"/>
    <s v="She-Hulk - Elbow Grease - PS - VR"/>
    <s v="PS"/>
    <x v="1"/>
    <x v="0"/>
    <m/>
    <m/>
    <s v="She-Hulk"/>
    <s v="She-Hulk"/>
    <m/>
    <s v="Elbow Grease"/>
    <m/>
    <m/>
    <m/>
    <s v="She-Hulk"/>
    <s v="Elbow Grease"/>
    <m/>
    <s v="VR"/>
    <n v="7"/>
    <n v="20"/>
    <n v="140"/>
    <m/>
    <m/>
    <m/>
    <m/>
    <m/>
    <m/>
    <m/>
    <m/>
    <n v="1906"/>
    <n v="1906"/>
  </r>
  <r>
    <n v="1907"/>
    <m/>
    <s v="She-Hulk - Emerald Allure - PS - U"/>
    <s v="She-Hulk - Emerald Allure - PS - U"/>
    <s v="PS"/>
    <x v="1"/>
    <x v="0"/>
    <m/>
    <m/>
    <s v="She-Hulk"/>
    <s v="She-Hulk"/>
    <m/>
    <s v="Emerald Allure"/>
    <m/>
    <m/>
    <m/>
    <s v="She-Hulk"/>
    <s v="Emerald Allure"/>
    <m/>
    <s v="U"/>
    <n v="7"/>
    <n v="10"/>
    <n v="70"/>
    <m/>
    <m/>
    <m/>
    <m/>
    <m/>
    <m/>
    <m/>
    <m/>
    <n v="1907"/>
    <n v="1907"/>
  </r>
  <r>
    <n v="1908"/>
    <m/>
    <s v="She-Hulk - Gamma Girl - PS -  - R"/>
    <s v="She-Hulk - Gamma Girl - PS - OPD - R"/>
    <s v="PS"/>
    <x v="1"/>
    <x v="0"/>
    <m/>
    <m/>
    <s v="She-Hulk"/>
    <s v="She-Hulk"/>
    <m/>
    <s v="Gamma Girl"/>
    <m/>
    <s v="OPD"/>
    <m/>
    <s v="She-Hulk"/>
    <s v="Gamma Girl (OPD)"/>
    <m/>
    <s v="R"/>
    <n v="7"/>
    <n v="15"/>
    <n v="105"/>
    <m/>
    <m/>
    <m/>
    <m/>
    <m/>
    <m/>
    <m/>
    <m/>
    <n v="1908"/>
    <n v="1908"/>
  </r>
  <r>
    <n v="1909"/>
    <m/>
    <s v="She-Hulk - Power Proxy - PS - U"/>
    <s v="She-Hulk - Power Proxy - PS - U"/>
    <s v="PS"/>
    <x v="1"/>
    <x v="0"/>
    <m/>
    <m/>
    <s v="She-Hulk"/>
    <s v="She-Hulk"/>
    <m/>
    <s v="Power Proxy"/>
    <m/>
    <m/>
    <m/>
    <s v="She-Hulk"/>
    <s v="Power Proxy"/>
    <m/>
    <s v="U"/>
    <n v="7"/>
    <n v="10"/>
    <n v="70"/>
    <m/>
    <m/>
    <m/>
    <m/>
    <m/>
    <m/>
    <m/>
    <m/>
    <n v="1909"/>
    <n v="1909"/>
  </r>
  <r>
    <n v="1910"/>
    <m/>
    <s v="She-Hulk - Public Defender - IQ - C"/>
    <s v="She-Hulk - Public Defender - IQ - C"/>
    <s v="IQ"/>
    <x v="1"/>
    <x v="0"/>
    <m/>
    <m/>
    <s v="She-Hulk"/>
    <s v="She-Hulk"/>
    <m/>
    <s v="Public Defender"/>
    <m/>
    <m/>
    <m/>
    <s v="She-Hulk"/>
    <s v="Public Defender"/>
    <m/>
    <s v="C"/>
    <n v="12"/>
    <n v="5"/>
    <n v="60"/>
    <m/>
    <m/>
    <m/>
    <m/>
    <m/>
    <m/>
    <m/>
    <m/>
    <n v="1910"/>
    <n v="1910"/>
  </r>
  <r>
    <n v="1911"/>
    <m/>
    <s v="She-Hulk - She-Hulk Smash - PS - VR"/>
    <s v="She-Hulk - She-Hulk Smash - PS - VR"/>
    <s v="PS"/>
    <x v="1"/>
    <x v="0"/>
    <m/>
    <m/>
    <s v="She-Hulk"/>
    <s v="She-Hulk"/>
    <m/>
    <s v="She-Hulk Smash"/>
    <m/>
    <m/>
    <m/>
    <s v="She-Hulk"/>
    <s v="She-Hulk Smash"/>
    <m/>
    <s v="VR"/>
    <n v="7"/>
    <n v="20"/>
    <n v="140"/>
    <m/>
    <m/>
    <m/>
    <m/>
    <m/>
    <m/>
    <m/>
    <m/>
    <n v="1911"/>
    <n v="1911"/>
  </r>
  <r>
    <n v="1912"/>
    <m/>
    <s v="She-Hulk - Vitamin &quot;G&quot; - PS - R"/>
    <s v="She-Hulk - Vitamin &quot;G&quot; - PS - R"/>
    <s v="PS"/>
    <x v="1"/>
    <x v="0"/>
    <m/>
    <m/>
    <s v="She-Hulk"/>
    <s v="She-Hulk"/>
    <m/>
    <s v="Vitamin &quot;G&quot;"/>
    <m/>
    <m/>
    <m/>
    <s v="She-Hulk"/>
    <s v="Vitamin &quot;G&quot;"/>
    <m/>
    <s v="R"/>
    <n v="7"/>
    <n v="15"/>
    <n v="105"/>
    <m/>
    <m/>
    <m/>
    <m/>
    <m/>
    <m/>
    <m/>
    <m/>
    <n v="1912"/>
    <n v="1912"/>
  </r>
  <r>
    <n v="1913"/>
    <m/>
    <s v="Shi'ar - 4-Grid Character Card - MN - R"/>
    <s v="Shi'ar MN HERO - R"/>
    <s v="MN"/>
    <x v="0"/>
    <x v="0"/>
    <m/>
    <m/>
    <s v="Shi'ar"/>
    <s v="Shi'ar"/>
    <m/>
    <s v="4-Grid Character Card"/>
    <m/>
    <m/>
    <m/>
    <s v="Shi'ar"/>
    <s v="4-Grid Character Card"/>
    <m/>
    <s v="R"/>
    <n v="4"/>
    <n v="15"/>
    <n v="60"/>
    <n v="5"/>
    <n v="4"/>
    <n v="3"/>
    <n v="8"/>
    <n v="20"/>
    <n v="20"/>
    <n v="5"/>
    <m/>
    <n v="1913"/>
    <n v="1913"/>
  </r>
  <r>
    <n v="1914"/>
    <m/>
    <s v="Shi'ar - Deathbird - MN - C"/>
    <s v="Shi'ar - Deathbird - MN - C"/>
    <s v="MN"/>
    <x v="1"/>
    <x v="0"/>
    <m/>
    <m/>
    <s v="Deathbird"/>
    <s v="Shi'ar"/>
    <m/>
    <s v="Deathbird"/>
    <m/>
    <m/>
    <m/>
    <s v="Shi'ar"/>
    <s v="Deathbird"/>
    <m/>
    <s v="C"/>
    <n v="4"/>
    <n v="5"/>
    <n v="20"/>
    <m/>
    <m/>
    <m/>
    <m/>
    <m/>
    <m/>
    <m/>
    <m/>
    <n v="1914"/>
    <n v="1914"/>
  </r>
  <r>
    <n v="1915"/>
    <m/>
    <s v="Shi'ar - D'Ken - MN - U"/>
    <s v="Shi'ar - D'Ken - MN - U"/>
    <s v="MN"/>
    <x v="1"/>
    <x v="0"/>
    <m/>
    <m/>
    <s v="D'Ken"/>
    <s v="Shi'ar"/>
    <m/>
    <s v="D'Ken"/>
    <m/>
    <m/>
    <m/>
    <s v="Shi'ar"/>
    <s v="D'Ken"/>
    <m/>
    <s v="U"/>
    <n v="4"/>
    <n v="10"/>
    <n v="40"/>
    <m/>
    <m/>
    <m/>
    <m/>
    <m/>
    <m/>
    <m/>
    <m/>
    <n v="1915"/>
    <n v="1915"/>
  </r>
  <r>
    <n v="1916"/>
    <m/>
    <s v="Shi'ar - Fang - XM - C"/>
    <s v="Shi'ar - Fang - XM - C"/>
    <s v="XM"/>
    <x v="1"/>
    <x v="0"/>
    <m/>
    <m/>
    <s v="Fang"/>
    <s v="Shi'ar"/>
    <m/>
    <s v="Fang"/>
    <m/>
    <m/>
    <m/>
    <s v="Shi'ar"/>
    <s v="Fang"/>
    <m/>
    <s v="C"/>
    <n v="5"/>
    <n v="5"/>
    <n v="25"/>
    <m/>
    <m/>
    <m/>
    <m/>
    <m/>
    <m/>
    <m/>
    <m/>
    <n v="1916"/>
    <n v="1916"/>
  </r>
  <r>
    <n v="1917"/>
    <m/>
    <s v="Shi'ar - Gladiator - MN -  - VR"/>
    <s v="Shi'ar - Gladiator - MN - OPD - VR"/>
    <s v="MN"/>
    <x v="1"/>
    <x v="0"/>
    <m/>
    <m/>
    <s v="Gladiator"/>
    <s v="Shi'ar"/>
    <m/>
    <s v="Gladiator"/>
    <m/>
    <s v="OPD"/>
    <m/>
    <s v="Shi'ar"/>
    <s v="Gladiator (OPD)"/>
    <m/>
    <s v="VR"/>
    <n v="4"/>
    <n v="20"/>
    <n v="80"/>
    <m/>
    <m/>
    <m/>
    <m/>
    <m/>
    <m/>
    <m/>
    <m/>
    <n v="1917"/>
    <n v="1917"/>
  </r>
  <r>
    <n v="1918"/>
    <m/>
    <s v="Shi'ar - Lillandra - MN - U"/>
    <s v="Shi'ar - Lillandra - MN - U"/>
    <s v="MN"/>
    <x v="1"/>
    <x v="0"/>
    <m/>
    <m/>
    <s v="Lillandra"/>
    <s v="Shi'ar"/>
    <m/>
    <s v="Lillandra"/>
    <m/>
    <m/>
    <m/>
    <s v="Shi'ar"/>
    <s v="Lillandra"/>
    <m/>
    <s v="U"/>
    <n v="4"/>
    <n v="10"/>
    <n v="40"/>
    <m/>
    <m/>
    <m/>
    <m/>
    <m/>
    <m/>
    <m/>
    <m/>
    <n v="1918"/>
    <n v="1918"/>
  </r>
  <r>
    <n v="1919"/>
    <m/>
    <s v="Shi'ar - M'Krann Crystal - MN -  - VR"/>
    <s v="Shi'ar - M'Krann Crystal - MN - OPD - VR"/>
    <s v="MN"/>
    <x v="1"/>
    <x v="0"/>
    <m/>
    <m/>
    <s v="M'Krann Crystal"/>
    <s v="Shi'ar"/>
    <m/>
    <s v="M'Krann Crystal"/>
    <m/>
    <s v="OPD"/>
    <m/>
    <s v="Shi'ar"/>
    <s v="M'Krann Crystal (OPD)"/>
    <m/>
    <s v="VR"/>
    <n v="4"/>
    <n v="20"/>
    <n v="80"/>
    <m/>
    <m/>
    <m/>
    <m/>
    <m/>
    <m/>
    <m/>
    <m/>
    <n v="1919"/>
    <n v="1919"/>
  </r>
  <r>
    <n v="1920"/>
    <m/>
    <s v="Shi'ar - Nightside - CL - C"/>
    <s v="Shi'ar - Nightside - CL - C"/>
    <s v="CL"/>
    <x v="1"/>
    <x v="0"/>
    <m/>
    <m/>
    <s v="Nightside"/>
    <s v="Shi'ar"/>
    <m/>
    <s v="Nightside"/>
    <m/>
    <m/>
    <m/>
    <s v="Shi'ar"/>
    <s v="Nightside"/>
    <m/>
    <s v="C"/>
    <n v="13"/>
    <n v="5"/>
    <n v="65"/>
    <m/>
    <m/>
    <m/>
    <m/>
    <m/>
    <m/>
    <m/>
    <m/>
    <n v="1920"/>
    <n v="1920"/>
  </r>
  <r>
    <n v="1921"/>
    <m/>
    <s v="Shi'ar - Warstar - MN -  - VR"/>
    <s v="Shi'ar - Warstar - MN - OPD - VR"/>
    <s v="MN"/>
    <x v="1"/>
    <x v="0"/>
    <m/>
    <m/>
    <s v="Warstar"/>
    <s v="Shi'ar"/>
    <m/>
    <s v="Warstar"/>
    <m/>
    <s v="OPD"/>
    <m/>
    <s v="Shi'ar"/>
    <s v="Warstar (OPD)"/>
    <m/>
    <s v="VR"/>
    <n v="4"/>
    <n v="20"/>
    <n v="80"/>
    <m/>
    <m/>
    <m/>
    <m/>
    <m/>
    <m/>
    <m/>
    <m/>
    <n v="1921"/>
    <n v="1921"/>
  </r>
  <r>
    <n v="1922"/>
    <m/>
    <s v="Silver Sable - 3-Grid Character Card - PS - VR"/>
    <s v="Silver Sable PS HERO - VR"/>
    <s v="PS"/>
    <x v="0"/>
    <x v="0"/>
    <m/>
    <m/>
    <s v="Silver Sable"/>
    <s v="Silver Sable"/>
    <m/>
    <s v="3-Grid Character Card"/>
    <m/>
    <m/>
    <m/>
    <s v="Silver Sable"/>
    <s v="3-Grid Character Card"/>
    <m/>
    <s v="VR"/>
    <n v="7"/>
    <n v="20"/>
    <n v="140"/>
    <n v="2"/>
    <n v="6"/>
    <n v="5"/>
    <m/>
    <n v="13"/>
    <n v="13"/>
    <n v="4.333333333333333"/>
    <m/>
    <n v="1922"/>
    <n v="1922"/>
  </r>
  <r>
    <n v="1923"/>
    <m/>
    <s v="Silver Sable - 4-Grid Character Card - IQ - U"/>
    <s v="Silver Sable IQ HERO - U"/>
    <s v="IQ"/>
    <x v="0"/>
    <x v="0"/>
    <m/>
    <m/>
    <s v="Silver Sable"/>
    <s v="Silver Sable"/>
    <m/>
    <s v="4-Grid Character Card"/>
    <m/>
    <m/>
    <m/>
    <s v="Silver Sable"/>
    <s v="4-Grid Character Card"/>
    <m/>
    <s v="U"/>
    <n v="12"/>
    <n v="10"/>
    <n v="120"/>
    <n v="4"/>
    <n v="6"/>
    <n v="2"/>
    <n v="6"/>
    <n v="18"/>
    <n v="18"/>
    <n v="4.5"/>
    <s v="F Teamworks from Reserve"/>
    <n v="1923"/>
    <n v="1923"/>
  </r>
  <r>
    <n v="1924"/>
    <m/>
    <s v="Silver Sable - Battle Plans - IQ - C"/>
    <s v="Silver Sable - Battle Plans - IQ - C"/>
    <s v="IQ"/>
    <x v="1"/>
    <x v="0"/>
    <m/>
    <m/>
    <s v="Silver Sable"/>
    <s v="Silver Sable"/>
    <m/>
    <s v="Battle Plans"/>
    <m/>
    <m/>
    <m/>
    <s v="Silver Sable"/>
    <s v="Battle Plans"/>
    <m/>
    <s v="C"/>
    <n v="12"/>
    <n v="5"/>
    <n v="60"/>
    <m/>
    <m/>
    <m/>
    <m/>
    <m/>
    <m/>
    <m/>
    <m/>
    <n v="1924"/>
    <n v="1924"/>
  </r>
  <r>
    <n v="1925"/>
    <m/>
    <s v="Silver Sable - Chia - PS - U"/>
    <s v="Silver Sable - Chia - PS - U"/>
    <s v="PS"/>
    <x v="1"/>
    <x v="0"/>
    <m/>
    <m/>
    <s v="Silver Sable"/>
    <s v="Silver Sable"/>
    <m/>
    <s v="Chia"/>
    <m/>
    <m/>
    <m/>
    <s v="Silver Sable"/>
    <s v="Chia"/>
    <m/>
    <s v="U"/>
    <n v="7"/>
    <n v="10"/>
    <n v="70"/>
    <m/>
    <m/>
    <m/>
    <m/>
    <m/>
    <m/>
    <m/>
    <m/>
    <n v="1925"/>
    <n v="1925"/>
  </r>
  <r>
    <n v="1926"/>
    <m/>
    <s v="Silver Sable - Hidden Weapon - PS -  - VR"/>
    <s v="Silver Sable - Hidden Weapon - PS - OPD - VR"/>
    <s v="PS"/>
    <x v="1"/>
    <x v="0"/>
    <m/>
    <m/>
    <s v="Silver Sable"/>
    <s v="Silver Sable"/>
    <m/>
    <s v="Hidden Weapon"/>
    <m/>
    <s v="OPD"/>
    <m/>
    <s v="Silver Sable"/>
    <s v="Hidden Weapon (OPD)"/>
    <m/>
    <s v="VR"/>
    <n v="7"/>
    <n v="20"/>
    <n v="140"/>
    <m/>
    <m/>
    <m/>
    <m/>
    <m/>
    <m/>
    <m/>
    <m/>
    <n v="1926"/>
    <n v="1926"/>
  </r>
  <r>
    <n v="1927"/>
    <m/>
    <s v="Silver Sable - Katana - PS - R"/>
    <s v="Silver Sable - Katana - PS - R"/>
    <s v="PS"/>
    <x v="1"/>
    <x v="0"/>
    <m/>
    <m/>
    <s v="Silver Sable"/>
    <s v="Silver Sable"/>
    <m/>
    <s v="Katana"/>
    <m/>
    <m/>
    <m/>
    <s v="Silver Sable"/>
    <s v="Katana"/>
    <m/>
    <s v="R"/>
    <n v="7"/>
    <n v="15"/>
    <n v="105"/>
    <m/>
    <m/>
    <m/>
    <m/>
    <m/>
    <m/>
    <m/>
    <m/>
    <n v="1927"/>
    <n v="1927"/>
  </r>
  <r>
    <n v="1928"/>
    <m/>
    <s v="Silver Sable - Kevlar - PS - VR"/>
    <s v="Silver Sable - Kevlar - PS - VR"/>
    <s v="PS"/>
    <x v="1"/>
    <x v="0"/>
    <m/>
    <m/>
    <s v="Silver Sable"/>
    <s v="Silver Sable"/>
    <m/>
    <s v="Kevlar"/>
    <m/>
    <m/>
    <m/>
    <s v="Silver Sable"/>
    <s v="Kevlar"/>
    <m/>
    <s v="VR"/>
    <n v="7"/>
    <n v="20"/>
    <n v="140"/>
    <m/>
    <m/>
    <m/>
    <m/>
    <m/>
    <m/>
    <m/>
    <m/>
    <n v="1928"/>
    <n v="1928"/>
  </r>
  <r>
    <n v="1929"/>
    <m/>
    <s v="Silver Sable - Leadership - PS - U"/>
    <s v="Silver Sable - Leadership - PS - U"/>
    <s v="PS"/>
    <x v="1"/>
    <x v="0"/>
    <m/>
    <m/>
    <s v="Silver Sable"/>
    <s v="Silver Sable"/>
    <m/>
    <s v="Leadership"/>
    <m/>
    <m/>
    <m/>
    <s v="Silver Sable"/>
    <s v="Leadership"/>
    <m/>
    <s v="U"/>
    <n v="7"/>
    <n v="10"/>
    <n v="70"/>
    <m/>
    <m/>
    <m/>
    <m/>
    <m/>
    <m/>
    <m/>
    <m/>
    <n v="1929"/>
    <n v="1929"/>
  </r>
  <r>
    <n v="1930"/>
    <m/>
    <s v="Silver Sable - One With the Sword - PS - R"/>
    <s v="Silver Sable - One With the Sword - PS - R"/>
    <s v="PS"/>
    <x v="1"/>
    <x v="0"/>
    <m/>
    <m/>
    <s v="Silver Sable"/>
    <s v="Silver Sable"/>
    <m/>
    <s v="One With the Sword"/>
    <m/>
    <m/>
    <m/>
    <s v="Silver Sable"/>
    <s v="One With the Sword"/>
    <m/>
    <s v="R"/>
    <n v="7"/>
    <n v="15"/>
    <n v="105"/>
    <m/>
    <m/>
    <m/>
    <m/>
    <m/>
    <m/>
    <m/>
    <m/>
    <n v="1930"/>
    <n v="1930"/>
  </r>
  <r>
    <n v="1931"/>
    <m/>
    <s v="Silver Sable - Sandman - IQ - C"/>
    <s v="Silver Sable - Sandman - IQ - C"/>
    <s v="IQ"/>
    <x v="1"/>
    <x v="0"/>
    <m/>
    <m/>
    <s v="Silver Sable"/>
    <s v="Silver Sable"/>
    <m/>
    <s v="Sandman"/>
    <m/>
    <m/>
    <m/>
    <s v="Silver Sable"/>
    <s v="Sandman"/>
    <m/>
    <s v="C"/>
    <n v="12"/>
    <n v="5"/>
    <n v="60"/>
    <m/>
    <m/>
    <m/>
    <m/>
    <m/>
    <m/>
    <m/>
    <m/>
    <n v="1931"/>
    <n v="1931"/>
  </r>
  <r>
    <n v="1932"/>
    <m/>
    <s v="Silver Surfer - 3-Grid Character Card - OP - U"/>
    <s v="Silver Surfer OP HERO - U"/>
    <s v="OP"/>
    <x v="0"/>
    <x v="0"/>
    <m/>
    <m/>
    <s v="Silver Surfer"/>
    <s v="Silver Surfer"/>
    <m/>
    <s v="3-Grid Character Card"/>
    <m/>
    <m/>
    <m/>
    <s v="Silver Surfer"/>
    <s v="3-Grid Character Card"/>
    <m/>
    <s v="U"/>
    <n v="2"/>
    <n v="10"/>
    <n v="20"/>
    <n v="7"/>
    <n v="4"/>
    <n v="5"/>
    <m/>
    <n v="16"/>
    <n v="16"/>
    <n v="5.333333333333333"/>
    <m/>
    <n v="1932"/>
    <n v="1932"/>
  </r>
  <r>
    <n v="1933"/>
    <m/>
    <s v="Silver Surfer - 4-Grid Character Card - IQ - R"/>
    <s v="Silver Surfer IQ HERO - R"/>
    <s v="IQ"/>
    <x v="0"/>
    <x v="0"/>
    <m/>
    <m/>
    <s v="Silver Surfer"/>
    <s v="Silver Surfer"/>
    <m/>
    <s v="4-Grid Character Card"/>
    <m/>
    <m/>
    <m/>
    <s v="Silver Surfer"/>
    <s v="4-Grid Character Card"/>
    <m/>
    <s v="R"/>
    <n v="12"/>
    <n v="15"/>
    <n v="180"/>
    <n v="7"/>
    <n v="3"/>
    <n v="6"/>
    <n v="5"/>
    <n v="21"/>
    <n v="21"/>
    <n v="5.25"/>
    <m/>
    <n v="1933"/>
    <n v="1933"/>
  </r>
  <r>
    <n v="1934"/>
    <m/>
    <s v="Silver Surfer - Cosmic Awareness - IQ - C"/>
    <s v="Silver Surfer - Cosmic Awareness - IQ - C"/>
    <s v="IQ"/>
    <x v="1"/>
    <x v="0"/>
    <m/>
    <m/>
    <s v="Silver Surfer"/>
    <s v="Silver Surfer"/>
    <m/>
    <s v="Cosmic Awareness"/>
    <m/>
    <m/>
    <m/>
    <s v="Silver Surfer"/>
    <s v="Cosmic Awareness"/>
    <m/>
    <s v="C"/>
    <n v="12"/>
    <n v="5"/>
    <n v="60"/>
    <m/>
    <m/>
    <m/>
    <m/>
    <m/>
    <m/>
    <m/>
    <m/>
    <n v="1934"/>
    <n v="1934"/>
  </r>
  <r>
    <n v="1935"/>
    <m/>
    <s v="Silver Surfer - Cosmic Healing - OP - C"/>
    <s v="Silver Surfer - Cosmic Healing - OP - C"/>
    <s v="OP"/>
    <x v="1"/>
    <x v="0"/>
    <m/>
    <m/>
    <s v="Silver Surfer"/>
    <s v="Silver Surfer"/>
    <m/>
    <s v="Cosmic Healing"/>
    <m/>
    <m/>
    <m/>
    <s v="Silver Surfer"/>
    <s v="Cosmic Healing"/>
    <m/>
    <s v="C"/>
    <n v="2"/>
    <n v="5"/>
    <n v="10"/>
    <m/>
    <m/>
    <m/>
    <m/>
    <m/>
    <m/>
    <m/>
    <m/>
    <n v="1935"/>
    <n v="1935"/>
  </r>
  <r>
    <n v="1936"/>
    <m/>
    <s v="Silver Surfer - Double Power Blast - PS - R"/>
    <s v="Silver Surfer - Double Power Blast - PS - R"/>
    <s v="PS"/>
    <x v="1"/>
    <x v="0"/>
    <m/>
    <m/>
    <s v="Silver Surfer"/>
    <s v="Silver Surfer"/>
    <m/>
    <s v="Double Power Blast"/>
    <m/>
    <m/>
    <m/>
    <s v="Silver Surfer"/>
    <s v="Double Power Blast"/>
    <m/>
    <s v="R"/>
    <n v="7"/>
    <n v="15"/>
    <n v="105"/>
    <m/>
    <m/>
    <m/>
    <m/>
    <m/>
    <m/>
    <m/>
    <m/>
    <n v="1936"/>
    <n v="1936"/>
  </r>
  <r>
    <n v="1937"/>
    <m/>
    <s v="Silver Surfer - Energy Protection - OP - C"/>
    <s v="Silver Surfer - Energy Protection - OP - C"/>
    <s v="OP"/>
    <x v="1"/>
    <x v="0"/>
    <m/>
    <m/>
    <s v="Silver Surfer"/>
    <s v="Silver Surfer"/>
    <m/>
    <s v="Energy Protection"/>
    <m/>
    <m/>
    <m/>
    <s v="Silver Surfer"/>
    <s v="Energy Protection"/>
    <m/>
    <s v="C"/>
    <n v="2"/>
    <n v="5"/>
    <n v="10"/>
    <m/>
    <m/>
    <m/>
    <m/>
    <m/>
    <m/>
    <m/>
    <m/>
    <n v="1937"/>
    <n v="1937"/>
  </r>
  <r>
    <n v="1938"/>
    <m/>
    <s v="Silver Surfer - Force Shield - OP - C"/>
    <s v="Silver Surfer - Force Shield - OP - C"/>
    <s v="OP"/>
    <x v="1"/>
    <x v="0"/>
    <m/>
    <m/>
    <s v="Silver Surfer"/>
    <s v="Silver Surfer"/>
    <m/>
    <s v="Force Shield"/>
    <m/>
    <m/>
    <m/>
    <s v="Silver Surfer"/>
    <s v="Force Shield"/>
    <m/>
    <s v="C"/>
    <n v="2"/>
    <n v="5"/>
    <n v="10"/>
    <m/>
    <m/>
    <m/>
    <m/>
    <m/>
    <m/>
    <m/>
    <m/>
    <n v="1938"/>
    <n v="1938"/>
  </r>
  <r>
    <n v="1939"/>
    <m/>
    <s v="Silver Surfer - Power Cosmic - OP -  - R"/>
    <s v="Silver Surfer - Power Cosmic - OP - OPD - R"/>
    <s v="OP"/>
    <x v="1"/>
    <x v="0"/>
    <m/>
    <m/>
    <s v="Silver Surfer"/>
    <s v="Silver Surfer"/>
    <m/>
    <s v="Power Cosmic"/>
    <m/>
    <s v="OPD"/>
    <m/>
    <s v="Silver Surfer"/>
    <s v="Power Cosmic (OPD)"/>
    <m/>
    <s v="R"/>
    <n v="2"/>
    <n v="15"/>
    <n v="30"/>
    <m/>
    <m/>
    <m/>
    <m/>
    <m/>
    <m/>
    <m/>
    <m/>
    <n v="1939"/>
    <n v="1939"/>
  </r>
  <r>
    <n v="1940"/>
    <m/>
    <s v="Silver Surfer - Rearrange Matter - OP - C"/>
    <s v="Silver Surfer - Rearrange Matter - OP - C"/>
    <s v="OP"/>
    <x v="1"/>
    <x v="0"/>
    <m/>
    <m/>
    <s v="Silver Surfer"/>
    <s v="Silver Surfer"/>
    <m/>
    <s v="Rearrange Matter"/>
    <m/>
    <m/>
    <m/>
    <s v="Silver Surfer"/>
    <s v="Rearrange Matter"/>
    <m/>
    <s v="C"/>
    <n v="2"/>
    <n v="5"/>
    <n v="10"/>
    <m/>
    <m/>
    <m/>
    <m/>
    <m/>
    <m/>
    <m/>
    <m/>
    <n v="1940"/>
    <n v="1940"/>
  </r>
  <r>
    <n v="1941"/>
    <m/>
    <s v="Silver Surfer - Shalla Bal - MN - U"/>
    <s v="Silver Surfer - Shalla Bal - MN - U"/>
    <s v="MN"/>
    <x v="1"/>
    <x v="0"/>
    <m/>
    <m/>
    <s v="Silver Surfer"/>
    <s v="Silver Surfer"/>
    <m/>
    <s v="Shalla Bal"/>
    <m/>
    <m/>
    <m/>
    <s v="Silver Surfer"/>
    <s v="Shalla Bal"/>
    <m/>
    <s v="U"/>
    <n v="4"/>
    <n v="10"/>
    <n v="40"/>
    <m/>
    <m/>
    <m/>
    <m/>
    <m/>
    <m/>
    <m/>
    <m/>
    <n v="1941"/>
    <n v="1941"/>
  </r>
  <r>
    <n v="1942"/>
    <m/>
    <s v="Spawn - 4-Grid Character Card - IM - R"/>
    <s v="Spawn IM HERO - R"/>
    <s v="IM"/>
    <x v="0"/>
    <x v="0"/>
    <m/>
    <m/>
    <s v="Spawn"/>
    <s v="Spawn"/>
    <m/>
    <s v="4-Grid Character Card"/>
    <m/>
    <m/>
    <m/>
    <s v="Spawn"/>
    <s v="4-Grid Character Card"/>
    <m/>
    <s v="R"/>
    <n v="16"/>
    <n v="15"/>
    <n v="240"/>
    <n v="8"/>
    <n v="7"/>
    <n v="3"/>
    <n v="3"/>
    <n v="21"/>
    <n v="21"/>
    <n v="5.25"/>
    <m/>
    <n v="1942"/>
    <n v="1942"/>
  </r>
  <r>
    <n v="1943"/>
    <m/>
    <s v="Spawn - CIA Training - IM - C"/>
    <s v="Spawn - CIA Training - IM - C"/>
    <s v="IM"/>
    <x v="1"/>
    <x v="0"/>
    <m/>
    <m/>
    <s v="Spawn"/>
    <s v="Spawn"/>
    <m/>
    <s v="CIA Training"/>
    <m/>
    <m/>
    <m/>
    <s v="Spawn"/>
    <s v="CIA Training"/>
    <m/>
    <s v="C"/>
    <n v="16"/>
    <n v="5"/>
    <n v="80"/>
    <m/>
    <m/>
    <m/>
    <m/>
    <m/>
    <m/>
    <m/>
    <m/>
    <n v="1943"/>
    <n v="1943"/>
  </r>
  <r>
    <n v="1944"/>
    <m/>
    <s v="Spawn - Finite Power - MAG - R"/>
    <s v="Spawn - Finite Power - MAG - R"/>
    <s v="MAG"/>
    <x v="1"/>
    <x v="0"/>
    <m/>
    <m/>
    <s v="Spawn"/>
    <s v="Spawn"/>
    <m/>
    <s v="Finite Power"/>
    <m/>
    <m/>
    <m/>
    <s v="Spawn"/>
    <s v="Finite Power"/>
    <m/>
    <s v="R"/>
    <n v="19"/>
    <n v="15"/>
    <n v="285"/>
    <m/>
    <m/>
    <m/>
    <m/>
    <m/>
    <m/>
    <m/>
    <m/>
    <n v="1944"/>
    <n v="1944"/>
  </r>
  <r>
    <n v="1945"/>
    <m/>
    <s v="Spawn - Heavy Weapons - IM - C"/>
    <s v="Spawn - Heavy Weapons - IM - C"/>
    <s v="IM"/>
    <x v="1"/>
    <x v="0"/>
    <m/>
    <m/>
    <s v="Spawn"/>
    <s v="Spawn"/>
    <m/>
    <s v="Heavy Weapons"/>
    <m/>
    <m/>
    <m/>
    <s v="Spawn"/>
    <s v="Heavy Weapons"/>
    <m/>
    <s v="C"/>
    <n v="16"/>
    <n v="5"/>
    <n v="80"/>
    <m/>
    <m/>
    <m/>
    <m/>
    <m/>
    <m/>
    <m/>
    <m/>
    <n v="1945"/>
    <n v="1945"/>
  </r>
  <r>
    <n v="1946"/>
    <m/>
    <s v="Spawn - Living Costume - IM -  - R"/>
    <s v="Spawn - Living Costume - IM - OPD - R"/>
    <s v="IM"/>
    <x v="1"/>
    <x v="0"/>
    <m/>
    <m/>
    <s v="Spawn"/>
    <s v="Spawn"/>
    <m/>
    <s v="Living Costume"/>
    <m/>
    <s v="OPD"/>
    <m/>
    <s v="Spawn"/>
    <s v="Living Costume (OPD)"/>
    <m/>
    <s v="R"/>
    <n v="16"/>
    <n v="15"/>
    <n v="240"/>
    <m/>
    <m/>
    <m/>
    <m/>
    <m/>
    <m/>
    <m/>
    <m/>
    <n v="1946"/>
    <n v="1946"/>
  </r>
  <r>
    <n v="1947"/>
    <m/>
    <s v="Spawn - Magickal Chains - IM - C"/>
    <s v="Spawn - Magickal Chains - IM - C"/>
    <s v="IM"/>
    <x v="1"/>
    <x v="0"/>
    <m/>
    <m/>
    <s v="Spawn"/>
    <s v="Spawn"/>
    <m/>
    <s v="Magickal Chains"/>
    <m/>
    <m/>
    <m/>
    <s v="Spawn"/>
    <s v="Magickal Chains"/>
    <m/>
    <s v="C"/>
    <n v="16"/>
    <n v="5"/>
    <n v="80"/>
    <m/>
    <m/>
    <m/>
    <m/>
    <m/>
    <m/>
    <m/>
    <m/>
    <n v="1947"/>
    <n v="1947"/>
  </r>
  <r>
    <n v="1948"/>
    <m/>
    <s v="Spawn - Preternatural Powers - IM - U"/>
    <s v="Spawn - Preternatural Powers - IM - U"/>
    <s v="IM"/>
    <x v="1"/>
    <x v="0"/>
    <m/>
    <m/>
    <s v="Spawn"/>
    <s v="Spawn"/>
    <m/>
    <s v="Preternatural Powers"/>
    <m/>
    <m/>
    <m/>
    <s v="Spawn"/>
    <s v="Preternatural Powers"/>
    <m/>
    <s v="U"/>
    <n v="16"/>
    <n v="10"/>
    <n v="160"/>
    <m/>
    <m/>
    <m/>
    <m/>
    <m/>
    <m/>
    <m/>
    <m/>
    <n v="1948"/>
    <n v="1948"/>
  </r>
  <r>
    <n v="1949"/>
    <m/>
    <s v="Spawn - Protector of the Innocent - IM - U"/>
    <s v="Spawn - Protector of the Innocent - IM - U"/>
    <s v="IM"/>
    <x v="1"/>
    <x v="0"/>
    <m/>
    <m/>
    <s v="Spawn"/>
    <s v="Spawn"/>
    <m/>
    <s v="Protector of the Innocent"/>
    <m/>
    <m/>
    <m/>
    <s v="Spawn"/>
    <s v="Protector of the Innocent"/>
    <m/>
    <s v="U"/>
    <n v="16"/>
    <n v="10"/>
    <n v="160"/>
    <m/>
    <m/>
    <m/>
    <m/>
    <m/>
    <m/>
    <m/>
    <m/>
    <n v="1949"/>
    <n v="1949"/>
  </r>
  <r>
    <n v="1950"/>
    <m/>
    <s v="Spider-Girl - 4-Grid Character Card - XM - C"/>
    <s v="Spider-Girl XM HERO - C"/>
    <s v="XM"/>
    <x v="0"/>
    <x v="0"/>
    <m/>
    <m/>
    <s v="Spider-Girl"/>
    <s v="Spider-Girl"/>
    <m/>
    <s v="4-Grid Character Card"/>
    <m/>
    <m/>
    <m/>
    <s v="Spider-Girl"/>
    <s v="4-Grid Character Card"/>
    <m/>
    <s v="C"/>
    <n v="5"/>
    <n v="5"/>
    <n v="25"/>
    <n v="4"/>
    <n v="6"/>
    <n v="5"/>
    <n v="3"/>
    <n v="18"/>
    <n v="18"/>
    <n v="4.5"/>
    <s v="Attk w/Pc not defend Activator"/>
    <n v="1950"/>
    <n v="1950"/>
  </r>
  <r>
    <n v="1951"/>
    <m/>
    <s v="Spider-Girl - Clever Fighter - XM - C"/>
    <s v="Spider-Girl - Clever Fighter - XM - C"/>
    <s v="XM"/>
    <x v="1"/>
    <x v="0"/>
    <m/>
    <m/>
    <s v="Spider-Girl"/>
    <s v="Spider-Girl"/>
    <m/>
    <s v="Clever Fighter"/>
    <m/>
    <m/>
    <m/>
    <s v="Spider-Girl"/>
    <s v="Clever Fighter"/>
    <m/>
    <s v="C"/>
    <n v="5"/>
    <n v="5"/>
    <n v="25"/>
    <m/>
    <m/>
    <m/>
    <m/>
    <m/>
    <m/>
    <m/>
    <m/>
    <n v="1951"/>
    <n v="1951"/>
  </r>
  <r>
    <n v="1952"/>
    <m/>
    <s v="Spider-Girl - Mayday - XM -  - R"/>
    <s v="Spider-Girl - Mayday - XM - OPD - R"/>
    <s v="XM"/>
    <x v="1"/>
    <x v="0"/>
    <m/>
    <m/>
    <s v="Spider-Girl"/>
    <s v="Spider-Girl"/>
    <m/>
    <s v="Mayday"/>
    <m/>
    <s v="OPD"/>
    <m/>
    <s v="Spider-Girl"/>
    <s v="Mayday (OPD)"/>
    <m/>
    <s v="R"/>
    <n v="5"/>
    <n v="15"/>
    <n v="75"/>
    <m/>
    <m/>
    <m/>
    <m/>
    <m/>
    <m/>
    <m/>
    <m/>
    <n v="1952"/>
    <n v="1952"/>
  </r>
  <r>
    <n v="1953"/>
    <m/>
    <s v="Spider-Girl - Spider Mobility - XM - C"/>
    <s v="Spider-Girl - Spider Mobility - XM - C"/>
    <s v="XM"/>
    <x v="1"/>
    <x v="0"/>
    <m/>
    <m/>
    <s v="Spider-Girl"/>
    <s v="Spider-Girl"/>
    <m/>
    <s v="Spider Mobility"/>
    <m/>
    <m/>
    <m/>
    <s v="Spider-Girl"/>
    <s v="Spider Mobility"/>
    <m/>
    <s v="C"/>
    <n v="5"/>
    <n v="5"/>
    <n v="25"/>
    <m/>
    <m/>
    <m/>
    <m/>
    <m/>
    <m/>
    <m/>
    <m/>
    <n v="1953"/>
    <n v="1953"/>
  </r>
  <r>
    <n v="1954"/>
    <m/>
    <s v="Spider-Girl - Wall Walker - XM -  - R"/>
    <s v="Spider-Girl - Wall Walker - XM - OPD - R"/>
    <s v="XM"/>
    <x v="1"/>
    <x v="0"/>
    <m/>
    <m/>
    <s v="Spider-Girl"/>
    <s v="Spider-Girl"/>
    <m/>
    <s v="Wall Walker"/>
    <m/>
    <s v="OPD"/>
    <m/>
    <s v="Spider-Girl"/>
    <s v="Wall Walker (OPD)"/>
    <m/>
    <s v="R"/>
    <n v="5"/>
    <n v="15"/>
    <n v="75"/>
    <m/>
    <m/>
    <m/>
    <m/>
    <m/>
    <m/>
    <m/>
    <m/>
    <n v="1954"/>
    <n v="1954"/>
  </r>
  <r>
    <n v="1955"/>
    <m/>
    <s v="Spider-Girl - Web Action - XM - U"/>
    <s v="Spider-Girl - Web Action - XM - U"/>
    <s v="XM"/>
    <x v="1"/>
    <x v="0"/>
    <m/>
    <m/>
    <s v="Spider-Girl"/>
    <s v="Spider-Girl"/>
    <m/>
    <s v="Web Action"/>
    <m/>
    <m/>
    <m/>
    <s v="Spider-Girl"/>
    <s v="Web Action"/>
    <m/>
    <s v="U"/>
    <n v="5"/>
    <n v="10"/>
    <n v="50"/>
    <m/>
    <m/>
    <m/>
    <m/>
    <m/>
    <m/>
    <m/>
    <m/>
    <n v="1955"/>
    <n v="1955"/>
  </r>
  <r>
    <n v="1956"/>
    <m/>
    <s v="Spider-man - 3-Grid Character Card - OP - R"/>
    <s v="Spider-man OP HERO - R"/>
    <s v="OP"/>
    <x v="0"/>
    <x v="0"/>
    <m/>
    <m/>
    <s v="Spider-man"/>
    <s v="Spider-man"/>
    <m/>
    <s v="3-Grid Character Card"/>
    <m/>
    <m/>
    <m/>
    <s v="Spiderman"/>
    <s v="3-Grid Character Card"/>
    <m/>
    <s v="R"/>
    <n v="2"/>
    <n v="15"/>
    <n v="30"/>
    <n v="6"/>
    <n v="7"/>
    <n v="6"/>
    <m/>
    <n v="19"/>
    <n v="19"/>
    <n v="6.333333333333333"/>
    <m/>
    <n v="1956"/>
    <n v="1956"/>
  </r>
  <r>
    <n v="1957"/>
    <m/>
    <s v="Spider-man - 4-Grid Character Card - IQ - VR"/>
    <s v="Spider-man IQ HERO - VR"/>
    <s v="IQ"/>
    <x v="0"/>
    <x v="0"/>
    <m/>
    <m/>
    <s v="Spider-man"/>
    <s v="Spider-man"/>
    <m/>
    <s v="4-Grid Character Card"/>
    <m/>
    <m/>
    <m/>
    <s v="Spiderman"/>
    <s v="4-Grid Character Card"/>
    <m/>
    <s v="VR"/>
    <n v="12"/>
    <n v="20"/>
    <n v="240"/>
    <n v="3"/>
    <n v="7"/>
    <n v="6"/>
    <n v="5"/>
    <n v="21"/>
    <n v="21"/>
    <n v="5.25"/>
    <m/>
    <n v="1957"/>
    <n v="1957"/>
  </r>
  <r>
    <n v="1958"/>
    <m/>
    <s v="Spider-man - Arachnid Agility - OP - U"/>
    <s v="Spider-man - Arachnid Agility - OP - U"/>
    <s v="OP"/>
    <x v="1"/>
    <x v="0"/>
    <m/>
    <m/>
    <s v="Spider-man"/>
    <s v="Spider-man"/>
    <m/>
    <s v="Arachnid Agility"/>
    <m/>
    <m/>
    <m/>
    <s v="Spiderman"/>
    <s v="Arachnid Agility"/>
    <m/>
    <s v="U"/>
    <n v="2"/>
    <n v="10"/>
    <n v="20"/>
    <m/>
    <m/>
    <m/>
    <m/>
    <m/>
    <m/>
    <m/>
    <m/>
    <n v="1958"/>
    <n v="1958"/>
  </r>
  <r>
    <n v="1959"/>
    <m/>
    <s v="Spider-man - Clonal Confusion - IQ - C"/>
    <s v="Spider-man - Clonal Confusion - IQ - C"/>
    <s v="IQ"/>
    <x v="1"/>
    <x v="0"/>
    <m/>
    <m/>
    <s v="Spider-man"/>
    <s v="Spider-man"/>
    <m/>
    <s v="Clonal Confusion"/>
    <m/>
    <m/>
    <m/>
    <s v="Spiderman"/>
    <s v="Clonal Confusion"/>
    <m/>
    <s v="C"/>
    <n v="12"/>
    <n v="5"/>
    <n v="60"/>
    <m/>
    <m/>
    <m/>
    <m/>
    <m/>
    <m/>
    <m/>
    <m/>
    <n v="1959"/>
    <n v="1959"/>
  </r>
  <r>
    <n v="1960"/>
    <m/>
    <s v="Spider-man - Over the Edge - HF - X"/>
    <s v="Spider-man - Over the Edge - HF - X"/>
    <s v="HF"/>
    <x v="1"/>
    <x v="0"/>
    <m/>
    <m/>
    <s v="Spider-man"/>
    <s v="Spider-man"/>
    <m/>
    <s v="Over the Edge"/>
    <m/>
    <m/>
    <m/>
    <s v="Spiderman"/>
    <s v="Over the Edge"/>
    <m/>
    <s v="X"/>
    <n v="15"/>
    <n v="25"/>
    <n v="375"/>
    <m/>
    <m/>
    <m/>
    <m/>
    <m/>
    <m/>
    <m/>
    <m/>
    <n v="1960"/>
    <n v="1960"/>
  </r>
  <r>
    <n v="1961"/>
    <m/>
    <s v="Spider-man - Science Whiz - IQ - C"/>
    <s v="Spider-man - Science Whiz - IQ - C"/>
    <s v="IQ"/>
    <x v="1"/>
    <x v="0"/>
    <m/>
    <m/>
    <s v="Spider-man"/>
    <s v="Spider-man"/>
    <m/>
    <s v="Science Whiz"/>
    <m/>
    <m/>
    <m/>
    <s v="Spiderman"/>
    <s v="Science Whiz"/>
    <m/>
    <s v="C"/>
    <n v="12"/>
    <n v="5"/>
    <n v="60"/>
    <m/>
    <m/>
    <m/>
    <m/>
    <m/>
    <m/>
    <m/>
    <m/>
    <n v="1961"/>
    <n v="1961"/>
  </r>
  <r>
    <n v="1962"/>
    <m/>
    <s v="Spider-man - Spider Sense - OP - U"/>
    <s v="Spider-man - Spider Sense - OP - U"/>
    <s v="OP"/>
    <x v="1"/>
    <x v="0"/>
    <m/>
    <m/>
    <s v="Spider-man"/>
    <s v="Spider-man"/>
    <m/>
    <s v="Spider Sense"/>
    <m/>
    <m/>
    <m/>
    <s v="Spiderman"/>
    <s v="Spider-Sense"/>
    <m/>
    <s v="U"/>
    <n v="2"/>
    <n v="10"/>
    <n v="20"/>
    <m/>
    <m/>
    <m/>
    <m/>
    <m/>
    <m/>
    <m/>
    <m/>
    <n v="1962"/>
    <n v="1962"/>
  </r>
  <r>
    <n v="1963"/>
    <m/>
    <s v="Spider-man - Taunt - PS -  - R"/>
    <s v="Spider-man - Taunt - PS - OPD - R"/>
    <s v="PS"/>
    <x v="1"/>
    <x v="0"/>
    <m/>
    <m/>
    <s v="Spider-man"/>
    <s v="Spider-man"/>
    <m/>
    <s v="Taunt"/>
    <m/>
    <s v="OPD"/>
    <m/>
    <s v="Spiderman"/>
    <s v="Taunt (OPD)"/>
    <m/>
    <s v="R"/>
    <n v="7"/>
    <n v="15"/>
    <n v="105"/>
    <m/>
    <m/>
    <m/>
    <m/>
    <m/>
    <m/>
    <m/>
    <m/>
    <n v="1963"/>
    <n v="1963"/>
  </r>
  <r>
    <n v="1964"/>
    <m/>
    <s v="Spider-man - Wall Crawl - OP - C"/>
    <s v="Spider-man - Wall Crawl - OP - C"/>
    <s v="OP"/>
    <x v="1"/>
    <x v="0"/>
    <m/>
    <m/>
    <s v="Spider-man"/>
    <s v="Spider-man"/>
    <m/>
    <s v="Wall Crawl"/>
    <m/>
    <m/>
    <m/>
    <s v="Spiderman"/>
    <s v="Wall Crawl"/>
    <m/>
    <s v="C"/>
    <n v="2"/>
    <n v="5"/>
    <n v="10"/>
    <m/>
    <m/>
    <m/>
    <m/>
    <m/>
    <m/>
    <m/>
    <m/>
    <n v="1964"/>
    <n v="1964"/>
  </r>
  <r>
    <n v="1965"/>
    <m/>
    <s v="Spider-man - Web - OP -  - R"/>
    <s v="Spider-man - Web - OP - OPD - R"/>
    <s v="OP"/>
    <x v="1"/>
    <x v="0"/>
    <m/>
    <m/>
    <s v="Spider-man"/>
    <s v="Spider-man"/>
    <m/>
    <s v="Web"/>
    <m/>
    <s v="OPD"/>
    <m/>
    <s v="Spiderman"/>
    <s v="Web (OPD)"/>
    <m/>
    <s v="R"/>
    <n v="2"/>
    <n v="15"/>
    <n v="30"/>
    <m/>
    <m/>
    <m/>
    <m/>
    <m/>
    <m/>
    <m/>
    <m/>
    <n v="1965"/>
    <n v="1965"/>
  </r>
  <r>
    <n v="1966"/>
    <m/>
    <s v="Spider-man - Web Shield - OP - U"/>
    <s v="Spider-man - Web Shield - OP - U"/>
    <s v="OP"/>
    <x v="1"/>
    <x v="0"/>
    <m/>
    <m/>
    <s v="Spider-man"/>
    <s v="Spider-man"/>
    <m/>
    <s v="Web Shield"/>
    <m/>
    <m/>
    <m/>
    <s v="Spiderman"/>
    <s v="Web-Shield"/>
    <m/>
    <s v="U"/>
    <n v="2"/>
    <n v="10"/>
    <n v="20"/>
    <m/>
    <m/>
    <m/>
    <m/>
    <m/>
    <m/>
    <m/>
    <m/>
    <n v="1966"/>
    <n v="1966"/>
  </r>
  <r>
    <n v="1967"/>
    <m/>
    <s v="Spiderman: Symbiotic Costume - 4-Grid Character Card - CL - R"/>
    <s v="Spiderman: Symbiotic Costume CL HERO - R"/>
    <s v="CL"/>
    <x v="0"/>
    <x v="0"/>
    <m/>
    <m/>
    <s v="Spiderman: Symbiotic Costume"/>
    <s v="Spiderman: Symbiotic Costume"/>
    <m/>
    <s v="4-Grid Character Card"/>
    <m/>
    <m/>
    <m/>
    <s v="Spiderman: Symbiotic Costume"/>
    <s v="4-Grid Character Card"/>
    <m/>
    <s v="R"/>
    <n v="13"/>
    <n v="15"/>
    <n v="195"/>
    <n v="6"/>
    <n v="5"/>
    <n v="7"/>
    <n v="2"/>
    <n v="20"/>
    <n v="20"/>
    <n v="5"/>
    <m/>
    <n v="1967"/>
    <n v="1967"/>
  </r>
  <r>
    <n v="1968"/>
    <m/>
    <s v="Spider-Woman - 3-Grid Character Card - OP - C"/>
    <s v="Spider-Woman OP HERO - C"/>
    <s v="OP"/>
    <x v="0"/>
    <x v="0"/>
    <m/>
    <m/>
    <s v="Spider-Woman"/>
    <s v="Spider-Woman"/>
    <m/>
    <s v="3-Grid Character Card"/>
    <m/>
    <m/>
    <m/>
    <s v="Spider-Woman"/>
    <s v="3-Grid Character Card"/>
    <m/>
    <s v="C"/>
    <n v="2"/>
    <n v="5"/>
    <n v="10"/>
    <n v="4"/>
    <n v="2"/>
    <n v="6"/>
    <m/>
    <n v="12"/>
    <n v="12"/>
    <n v="4"/>
    <m/>
    <n v="1968"/>
    <n v="1968"/>
  </r>
  <r>
    <n v="1969"/>
    <m/>
    <s v="Spider-Woman - 4-Grid Character Card - IQ - U"/>
    <s v="Spider-Woman IQ HERO - U"/>
    <s v="IQ"/>
    <x v="0"/>
    <x v="0"/>
    <m/>
    <m/>
    <s v="Spider-Woman"/>
    <s v="Spider-Woman"/>
    <m/>
    <s v="4-Grid Character Card"/>
    <m/>
    <m/>
    <m/>
    <s v="Spider-Woman"/>
    <s v="4-Grid Character Card"/>
    <m/>
    <s v="U"/>
    <n v="12"/>
    <n v="10"/>
    <n v="120"/>
    <n v="6"/>
    <n v="3"/>
    <n v="6"/>
    <n v="4"/>
    <n v="19"/>
    <n v="19"/>
    <n v="4.75"/>
    <s v="E Power cards +1 to attack"/>
    <n v="1969"/>
    <n v="1969"/>
  </r>
  <r>
    <n v="1970"/>
    <m/>
    <s v="Spider-Woman - Arachnophobia - OP - C"/>
    <s v="Spider-Woman - Arachnophobia - OP - C"/>
    <s v="OP"/>
    <x v="1"/>
    <x v="0"/>
    <m/>
    <m/>
    <s v="Spider-Woman"/>
    <s v="Spider-Woman"/>
    <m/>
    <s v="Arachnophobia"/>
    <m/>
    <m/>
    <m/>
    <s v="Spider-Woman"/>
    <s v="Arachnophobia "/>
    <m/>
    <s v="C"/>
    <n v="2"/>
    <n v="5"/>
    <n v="10"/>
    <m/>
    <m/>
    <m/>
    <m/>
    <m/>
    <m/>
    <m/>
    <m/>
    <n v="1970"/>
    <n v="1970"/>
  </r>
  <r>
    <n v="1971"/>
    <m/>
    <s v="Spider-Woman - Force Works - IQ - C"/>
    <s v="Spider-Woman - Force Works - IQ - C"/>
    <s v="IQ"/>
    <x v="1"/>
    <x v="0"/>
    <m/>
    <m/>
    <s v="Spider-Woman"/>
    <s v="Spider-Woman"/>
    <m/>
    <s v="Force Works"/>
    <m/>
    <m/>
    <m/>
    <s v="Spider-Woman"/>
    <s v="Force Works"/>
    <m/>
    <s v="C"/>
    <n v="12"/>
    <n v="5"/>
    <n v="60"/>
    <m/>
    <m/>
    <m/>
    <m/>
    <m/>
    <m/>
    <m/>
    <m/>
    <n v="1971"/>
    <n v="1971"/>
  </r>
  <r>
    <n v="1972"/>
    <m/>
    <s v="Spider-Woman - Psionic Attack - PS - OPD - R"/>
    <s v="Spider-Woman - Psionic Attack - PS - OPD - R"/>
    <s v="PS"/>
    <x v="1"/>
    <x v="0"/>
    <m/>
    <m/>
    <s v="Spider-Woman"/>
    <s v="Spider-Woman"/>
    <m/>
    <s v="Psionic Attack"/>
    <m/>
    <s v="OPD"/>
    <m/>
    <s v="Spider-Woman"/>
    <s v="Psionic Attack (OPD)"/>
    <m/>
    <s v="R"/>
    <n v="7"/>
    <n v="15"/>
    <n v="105"/>
    <m/>
    <m/>
    <m/>
    <m/>
    <m/>
    <m/>
    <m/>
    <m/>
    <n v="1972"/>
    <n v="1972"/>
  </r>
  <r>
    <n v="1973"/>
    <m/>
    <s v="Spider-Woman - Psi-Web - OP -  - R"/>
    <s v="Spider-Woman - Psi-Web - OP - OPD - R"/>
    <s v="OP"/>
    <x v="1"/>
    <x v="0"/>
    <m/>
    <m/>
    <s v="Spider-Woman"/>
    <s v="Spider-Woman"/>
    <m/>
    <s v="Psi-Web"/>
    <m/>
    <s v="OPD"/>
    <m/>
    <s v="Spider-Woman"/>
    <s v="Psi-Web (OPD)"/>
    <m/>
    <s v="R"/>
    <n v="2"/>
    <n v="15"/>
    <n v="30"/>
    <m/>
    <m/>
    <m/>
    <m/>
    <m/>
    <m/>
    <m/>
    <m/>
    <n v="1973"/>
    <n v="1973"/>
  </r>
  <r>
    <n v="1974"/>
    <m/>
    <s v="Spider-Woman - Recue Operation - IQ - C"/>
    <s v="Spider-Woman - Recue Operation - IQ - C"/>
    <s v="IQ"/>
    <x v="1"/>
    <x v="0"/>
    <m/>
    <m/>
    <s v="Spider-Woman"/>
    <s v="Spider-Woman"/>
    <m/>
    <s v="Recue Operation"/>
    <m/>
    <m/>
    <m/>
    <s v="Spider-Woman"/>
    <s v="Recue Operation"/>
    <m/>
    <s v="C"/>
    <n v="12"/>
    <n v="5"/>
    <n v="60"/>
    <m/>
    <m/>
    <m/>
    <m/>
    <m/>
    <m/>
    <m/>
    <m/>
    <n v="1974"/>
    <n v="1974"/>
  </r>
  <r>
    <n v="1975"/>
    <m/>
    <s v="Spider-Woman - Spider Attack - OP - C"/>
    <s v="Spider-Woman - Spider Attack - OP - C"/>
    <s v="OP"/>
    <x v="1"/>
    <x v="0"/>
    <m/>
    <m/>
    <s v="Spider-Woman"/>
    <s v="Spider-Woman"/>
    <m/>
    <s v="Spider Attack"/>
    <m/>
    <m/>
    <m/>
    <s v="Spider-Woman"/>
    <s v="Spider Attack"/>
    <m/>
    <s v="C"/>
    <n v="2"/>
    <n v="5"/>
    <n v="10"/>
    <m/>
    <m/>
    <m/>
    <m/>
    <m/>
    <m/>
    <m/>
    <m/>
    <n v="1975"/>
    <n v="1975"/>
  </r>
  <r>
    <n v="1976"/>
    <m/>
    <s v="Spider-Woman - Spider Strength - OP - C"/>
    <s v="Spider-Woman - Spider Strength - OP - C"/>
    <s v="OP"/>
    <x v="1"/>
    <x v="0"/>
    <m/>
    <m/>
    <s v="Spider-Woman"/>
    <s v="Spider-Woman"/>
    <m/>
    <s v="Spider Strength"/>
    <m/>
    <m/>
    <m/>
    <s v="Spider-Woman"/>
    <s v="Spider Strength"/>
    <m/>
    <s v="C"/>
    <n v="2"/>
    <n v="5"/>
    <n v="10"/>
    <m/>
    <m/>
    <m/>
    <m/>
    <m/>
    <m/>
    <m/>
    <m/>
    <n v="1976"/>
    <n v="1976"/>
  </r>
  <r>
    <n v="1977"/>
    <m/>
    <s v="Spider-Woman - Web Lines - OP - C"/>
    <s v="Spider-Woman - Web Lines - OP - C"/>
    <s v="OP"/>
    <x v="1"/>
    <x v="0"/>
    <m/>
    <m/>
    <s v="Spider-Woman"/>
    <s v="Spider-Woman"/>
    <m/>
    <s v="Web Lines"/>
    <m/>
    <m/>
    <m/>
    <s v="Spider-Woman"/>
    <s v="Web-Lines"/>
    <m/>
    <s v="C"/>
    <n v="2"/>
    <n v="5"/>
    <n v="10"/>
    <m/>
    <m/>
    <m/>
    <m/>
    <m/>
    <m/>
    <m/>
    <m/>
    <n v="1977"/>
    <n v="1977"/>
  </r>
  <r>
    <n v="1978"/>
    <m/>
    <s v="Starjammers - 4-Grid Character Card - MN - R"/>
    <s v="Starjammers MN HERO - R"/>
    <s v="MN"/>
    <x v="0"/>
    <x v="0"/>
    <m/>
    <m/>
    <s v="Starjammers"/>
    <s v="Starjammers"/>
    <m/>
    <s v="4-Grid Character Card"/>
    <m/>
    <m/>
    <m/>
    <s v="Starjammers"/>
    <s v="4-Grid Character Card"/>
    <m/>
    <s v="R"/>
    <n v="4"/>
    <n v="15"/>
    <n v="60"/>
    <n v="3"/>
    <n v="7"/>
    <n v="4"/>
    <n v="5"/>
    <n v="19"/>
    <n v="19"/>
    <n v="4.75"/>
    <s v="2 Power cards Placed, not dups"/>
    <n v="1978"/>
    <n v="1978"/>
  </r>
  <r>
    <n v="1979"/>
    <m/>
    <s v="Starjammers - Binary - MN -  - VR"/>
    <s v="Starjammers - Binary - MN - OPD - VR"/>
    <s v="MN"/>
    <x v="1"/>
    <x v="0"/>
    <m/>
    <m/>
    <s v="Binary"/>
    <s v="Starjammers"/>
    <m/>
    <s v="Binary"/>
    <m/>
    <s v="OPD"/>
    <m/>
    <s v="Starjammers"/>
    <s v="Binary (OPD)"/>
    <m/>
    <s v="VR"/>
    <n v="4"/>
    <n v="20"/>
    <n v="80"/>
    <m/>
    <m/>
    <m/>
    <m/>
    <m/>
    <m/>
    <m/>
    <m/>
    <n v="1979"/>
    <n v="1979"/>
  </r>
  <r>
    <n v="1980"/>
    <m/>
    <s v="Starjammers - Ch'od - MN - U"/>
    <s v="Starjammers - Ch'od - MN - U"/>
    <s v="MN"/>
    <x v="1"/>
    <x v="0"/>
    <m/>
    <m/>
    <s v="Ch'od"/>
    <s v="Starjammers"/>
    <m/>
    <s v="Ch'od"/>
    <m/>
    <m/>
    <m/>
    <s v="Starjammers"/>
    <s v="Ch'od"/>
    <m/>
    <s v="U"/>
    <n v="4"/>
    <n v="10"/>
    <n v="40"/>
    <m/>
    <m/>
    <m/>
    <m/>
    <m/>
    <m/>
    <m/>
    <m/>
    <n v="1980"/>
    <n v="1980"/>
  </r>
  <r>
    <n v="1981"/>
    <m/>
    <s v="Starjammers - Corsair - MN - U"/>
    <s v="Starjammers - Corsair - MN - U"/>
    <s v="MN"/>
    <x v="1"/>
    <x v="0"/>
    <m/>
    <m/>
    <s v="Corsair"/>
    <s v="Starjammers"/>
    <m/>
    <s v="Corsair"/>
    <m/>
    <m/>
    <m/>
    <s v="Starjammers"/>
    <s v="Corsair"/>
    <m/>
    <s v="U"/>
    <n v="4"/>
    <n v="10"/>
    <n v="40"/>
    <m/>
    <m/>
    <m/>
    <m/>
    <m/>
    <m/>
    <m/>
    <m/>
    <n v="1981"/>
    <n v="1981"/>
  </r>
  <r>
    <n v="1982"/>
    <m/>
    <s v="Starjammers - Hepzibah - MN - C"/>
    <s v="Starjammers - Hepzibah - MN - C"/>
    <s v="MN"/>
    <x v="1"/>
    <x v="0"/>
    <m/>
    <m/>
    <s v="Hepzibah"/>
    <s v="Starjammers"/>
    <m/>
    <s v="Hepzibah"/>
    <m/>
    <m/>
    <m/>
    <s v="Starjammers"/>
    <s v="Hepzibah"/>
    <m/>
    <s v="C"/>
    <n v="4"/>
    <n v="5"/>
    <n v="20"/>
    <m/>
    <m/>
    <m/>
    <m/>
    <m/>
    <m/>
    <m/>
    <m/>
    <n v="1982"/>
    <n v="1982"/>
  </r>
  <r>
    <n v="1983"/>
    <m/>
    <s v="Starjammers - Keeyah - MN -  - U"/>
    <s v="Starjammers - Keeyah - MN - OPD - U"/>
    <s v="MN"/>
    <x v="1"/>
    <x v="0"/>
    <m/>
    <m/>
    <s v="Keeyah"/>
    <s v="Starjammers"/>
    <m/>
    <s v="Keeyah"/>
    <m/>
    <s v="OPD"/>
    <m/>
    <s v="Starjammers"/>
    <s v="Keeyah (OPD)"/>
    <m/>
    <s v="U"/>
    <n v="4"/>
    <n v="10"/>
    <n v="40"/>
    <m/>
    <m/>
    <m/>
    <m/>
    <m/>
    <m/>
    <m/>
    <m/>
    <n v="1983"/>
    <n v="1983"/>
  </r>
  <r>
    <n v="1984"/>
    <m/>
    <s v="Starjammers - Majestrix Lilandra - XM - C"/>
    <s v="Starjammers - Majestrix Lilandra - XM - C"/>
    <s v="XM"/>
    <x v="1"/>
    <x v="0"/>
    <m/>
    <m/>
    <s v="Majestrix Lilandra"/>
    <s v="Starjammers"/>
    <m/>
    <s v="Majestrix Lilandra"/>
    <m/>
    <m/>
    <m/>
    <s v="Starjammers"/>
    <s v="Majestrix Lilandra"/>
    <m/>
    <s v="C"/>
    <n v="5"/>
    <n v="5"/>
    <n v="25"/>
    <m/>
    <m/>
    <m/>
    <m/>
    <m/>
    <m/>
    <m/>
    <m/>
    <n v="1984"/>
    <n v="1984"/>
  </r>
  <r>
    <n v="1985"/>
    <m/>
    <s v="Starjammers - Professor X - CL - R"/>
    <s v="Starjammers - Professor X - CL - R"/>
    <s v="CL"/>
    <x v="1"/>
    <x v="0"/>
    <m/>
    <m/>
    <s v="Professor X"/>
    <s v="Starjammers"/>
    <m/>
    <s v="Professor X"/>
    <m/>
    <m/>
    <m/>
    <s v="Starjammers"/>
    <s v="Professor X"/>
    <m/>
    <s v="R"/>
    <n v="13"/>
    <n v="15"/>
    <n v="195"/>
    <m/>
    <m/>
    <m/>
    <m/>
    <m/>
    <m/>
    <m/>
    <m/>
    <n v="1985"/>
    <n v="1985"/>
  </r>
  <r>
    <n v="1986"/>
    <m/>
    <s v="Starjammers - Raza - MN -  - VR"/>
    <s v="Starjammers - Raza - MN - OPD - VR"/>
    <s v="MN"/>
    <x v="1"/>
    <x v="0"/>
    <m/>
    <m/>
    <s v="Raza"/>
    <s v="Starjammers"/>
    <m/>
    <s v="Raza"/>
    <m/>
    <s v="OPD"/>
    <m/>
    <s v="Starjammers"/>
    <s v="Raza (OPD)"/>
    <m/>
    <s v="VR"/>
    <n v="4"/>
    <n v="20"/>
    <n v="80"/>
    <m/>
    <m/>
    <m/>
    <m/>
    <m/>
    <m/>
    <m/>
    <m/>
    <n v="1986"/>
    <n v="1986"/>
  </r>
  <r>
    <n v="1987"/>
    <m/>
    <s v="Steel - 4-Grid Character Card - DC - R"/>
    <s v="Steel DC HERO - R"/>
    <s v="DC"/>
    <x v="0"/>
    <x v="0"/>
    <m/>
    <m/>
    <s v="Steel"/>
    <s v="Steel"/>
    <m/>
    <s v="4-Grid Character Card"/>
    <m/>
    <m/>
    <m/>
    <s v="Steel"/>
    <s v="4-Grid Character Card"/>
    <s v="H"/>
    <s v="R"/>
    <n v="3"/>
    <n v="15"/>
    <n v="45"/>
    <n v="5"/>
    <n v="3"/>
    <n v="6"/>
    <n v="4"/>
    <n v="18"/>
    <n v="18"/>
    <n v="4.5"/>
    <m/>
    <n v="1987"/>
    <n v="1987"/>
  </r>
  <r>
    <n v="1988"/>
    <m/>
    <s v="Steel - Boot Jets - DC - R"/>
    <s v="Steel - Boot Jets - DC - R"/>
    <s v="DC"/>
    <x v="1"/>
    <x v="0"/>
    <m/>
    <m/>
    <s v="Steel"/>
    <s v="Steel"/>
    <m/>
    <s v="Boot Jets"/>
    <m/>
    <m/>
    <m/>
    <s v="Steel"/>
    <s v="Boot Jets"/>
    <m/>
    <s v="R"/>
    <n v="3"/>
    <n v="15"/>
    <n v="45"/>
    <m/>
    <m/>
    <m/>
    <m/>
    <m/>
    <m/>
    <m/>
    <m/>
    <n v="1988"/>
    <n v="1988"/>
  </r>
  <r>
    <n v="1989"/>
    <m/>
    <s v="Steel - EXM-Skeleton - DC - U"/>
    <s v="Steel - EXM-Skeleton - DC - U"/>
    <s v="DC"/>
    <x v="1"/>
    <x v="0"/>
    <m/>
    <m/>
    <s v="Steel"/>
    <s v="Steel"/>
    <m/>
    <s v="EXM-Skeleton"/>
    <m/>
    <m/>
    <m/>
    <s v="Steel"/>
    <s v="EXM-Skeleton"/>
    <m/>
    <s v="U"/>
    <n v="3"/>
    <n v="10"/>
    <n v="30"/>
    <m/>
    <m/>
    <m/>
    <m/>
    <m/>
    <m/>
    <m/>
    <m/>
    <n v="1989"/>
    <n v="1989"/>
  </r>
  <r>
    <n v="1990"/>
    <m/>
    <s v="Steel - Hammer - DC -  - VR"/>
    <s v="Steel - Hammer - DC - OPD - VR"/>
    <s v="DC"/>
    <x v="1"/>
    <x v="0"/>
    <m/>
    <m/>
    <s v="Steel"/>
    <s v="Steel"/>
    <m/>
    <s v="Hammer"/>
    <m/>
    <s v="OPD"/>
    <m/>
    <s v="Steel"/>
    <s v="Hammer (OPD)"/>
    <m/>
    <s v="VR"/>
    <n v="3"/>
    <n v="20"/>
    <n v="60"/>
    <m/>
    <m/>
    <m/>
    <m/>
    <m/>
    <m/>
    <m/>
    <m/>
    <n v="1990"/>
    <n v="1990"/>
  </r>
  <r>
    <n v="1991"/>
    <m/>
    <s v="Steel - Human Shield - DC - U"/>
    <s v="Steel - Human Shield - DC - U"/>
    <s v="DC"/>
    <x v="1"/>
    <x v="0"/>
    <m/>
    <m/>
    <s v="Steel"/>
    <s v="Steel"/>
    <m/>
    <s v="Human Shield"/>
    <m/>
    <m/>
    <m/>
    <s v="Steel"/>
    <s v="Human Shield"/>
    <m/>
    <s v="U"/>
    <n v="3"/>
    <n v="10"/>
    <n v="30"/>
    <m/>
    <m/>
    <m/>
    <m/>
    <m/>
    <m/>
    <m/>
    <m/>
    <n v="1991"/>
    <n v="1991"/>
  </r>
  <r>
    <n v="1992"/>
    <m/>
    <s v="Steel - Night Vision Goggles - JLA -  - R"/>
    <s v="Steel - Night Vision Goggles - JLA - OPD - R"/>
    <s v="JLA"/>
    <x v="1"/>
    <x v="0"/>
    <m/>
    <m/>
    <s v="Steel"/>
    <s v="Steel"/>
    <m/>
    <s v="Night Vision Goggles"/>
    <m/>
    <s v="OPD"/>
    <m/>
    <s v="Steel"/>
    <s v="Night Vision Goggles (OPD)"/>
    <m/>
    <s v="R"/>
    <n v="6"/>
    <n v="15"/>
    <n v="90"/>
    <m/>
    <m/>
    <m/>
    <m/>
    <m/>
    <m/>
    <m/>
    <m/>
    <n v="1992"/>
    <n v="1992"/>
  </r>
  <r>
    <n v="1993"/>
    <m/>
    <s v="Steel - Rivet Gun - DC - R"/>
    <s v="Steel - Rivet Gun - DC - R"/>
    <s v="DC"/>
    <x v="1"/>
    <x v="0"/>
    <m/>
    <m/>
    <s v="Steel"/>
    <s v="Steel"/>
    <m/>
    <s v="Rivet Gun"/>
    <m/>
    <m/>
    <m/>
    <s v="Steel"/>
    <s v="Rivet Gun"/>
    <m/>
    <s v="R"/>
    <n v="3"/>
    <n v="15"/>
    <n v="45"/>
    <m/>
    <m/>
    <m/>
    <m/>
    <m/>
    <m/>
    <m/>
    <m/>
    <n v="1993"/>
    <n v="1993"/>
  </r>
  <r>
    <n v="1994"/>
    <m/>
    <s v="Storm - 3-Grid Character Card - OP - C"/>
    <s v="Storm OP HERO - C"/>
    <s v="OP"/>
    <x v="0"/>
    <x v="0"/>
    <m/>
    <m/>
    <s v="Storm"/>
    <s v="Storm"/>
    <m/>
    <s v="3-Grid Character Card"/>
    <m/>
    <m/>
    <m/>
    <s v="Storm"/>
    <s v="3-Grid Character Card"/>
    <m/>
    <s v="C"/>
    <n v="2"/>
    <n v="5"/>
    <n v="10"/>
    <n v="7"/>
    <n v="4"/>
    <n v="3"/>
    <m/>
    <n v="14"/>
    <n v="14"/>
    <n v="4.666666666666667"/>
    <m/>
    <n v="1994"/>
    <n v="1994"/>
  </r>
  <r>
    <n v="1995"/>
    <m/>
    <s v="Storm - 4-Grid Character Card - IQ - R"/>
    <s v="Storm IQ HERO - R"/>
    <s v="IQ"/>
    <x v="0"/>
    <x v="0"/>
    <m/>
    <m/>
    <s v="Storm"/>
    <s v="Storm"/>
    <m/>
    <s v="4-Grid Character Card"/>
    <m/>
    <m/>
    <m/>
    <s v="Storm"/>
    <s v="4-Grid Character Card"/>
    <m/>
    <s v="R"/>
    <n v="12"/>
    <n v="15"/>
    <n v="180"/>
    <n v="7"/>
    <n v="5"/>
    <n v="3"/>
    <n v="4"/>
    <n v="19"/>
    <n v="19"/>
    <n v="4.75"/>
    <s v="I Power cards +2 for defense"/>
    <n v="1995"/>
    <n v="1995"/>
  </r>
  <r>
    <n v="1996"/>
    <m/>
    <s v="Storm - Chain Lightning - OP - C"/>
    <s v="Storm - Chain Lightning - OP - C"/>
    <s v="OP"/>
    <x v="1"/>
    <x v="0"/>
    <m/>
    <m/>
    <s v="Storm"/>
    <s v="Storm"/>
    <m/>
    <s v="Chain Lightning"/>
    <m/>
    <m/>
    <m/>
    <s v="Storm"/>
    <s v="Chain Lightning"/>
    <m/>
    <s v="C"/>
    <n v="2"/>
    <n v="5"/>
    <n v="10"/>
    <m/>
    <m/>
    <m/>
    <m/>
    <m/>
    <m/>
    <m/>
    <m/>
    <n v="1996"/>
    <n v="1996"/>
  </r>
  <r>
    <n v="1997"/>
    <m/>
    <s v="Storm - Emotional Outburst - OP -  - R"/>
    <s v="Storm - Emotional Outburst - OP - OPD - R"/>
    <s v="OP"/>
    <x v="1"/>
    <x v="0"/>
    <m/>
    <m/>
    <s v="Storm"/>
    <s v="Storm"/>
    <m/>
    <s v="Emotional Outburst"/>
    <m/>
    <s v="OPD"/>
    <m/>
    <s v="Storm"/>
    <s v="Emotional Outburst (OPD)"/>
    <m/>
    <s v="R"/>
    <n v="2"/>
    <n v="15"/>
    <n v="30"/>
    <m/>
    <m/>
    <m/>
    <m/>
    <m/>
    <m/>
    <m/>
    <m/>
    <n v="1997"/>
    <n v="1997"/>
  </r>
  <r>
    <n v="1998"/>
    <m/>
    <s v="Storm - Flight - OP - C"/>
    <s v="Storm - Flight - OP - C"/>
    <s v="OP"/>
    <x v="1"/>
    <x v="0"/>
    <m/>
    <m/>
    <s v="Storm"/>
    <s v="Storm"/>
    <m/>
    <s v="Flight"/>
    <m/>
    <m/>
    <m/>
    <s v="Storm"/>
    <s v="Flight"/>
    <m/>
    <s v="C"/>
    <n v="2"/>
    <n v="5"/>
    <n v="10"/>
    <m/>
    <m/>
    <m/>
    <m/>
    <m/>
    <m/>
    <m/>
    <m/>
    <n v="1998"/>
    <n v="1998"/>
  </r>
  <r>
    <n v="1999"/>
    <m/>
    <s v="Storm - Gathering Winds - MP -  - X"/>
    <s v="Storm - Gathering Winds - MP - OPD - X"/>
    <s v="MP"/>
    <x v="1"/>
    <x v="0"/>
    <m/>
    <m/>
    <s v="Storm"/>
    <s v="Storm"/>
    <m/>
    <s v="Gathering Winds"/>
    <m/>
    <s v="OPD"/>
    <m/>
    <s v="Storm"/>
    <s v="Gathering Winds (OPD)"/>
    <m/>
    <s v="X"/>
    <n v="9"/>
    <n v="25"/>
    <n v="225"/>
    <m/>
    <m/>
    <m/>
    <m/>
    <m/>
    <m/>
    <m/>
    <m/>
    <n v="1999"/>
    <n v="1999"/>
  </r>
  <r>
    <n v="2000"/>
    <m/>
    <s v="Storm - Hurricane Winds - OP - C"/>
    <s v="Storm - Hurricane Winds - OP - C"/>
    <s v="OP"/>
    <x v="1"/>
    <x v="0"/>
    <m/>
    <m/>
    <s v="Storm"/>
    <s v="Storm"/>
    <m/>
    <s v="Hurricane Winds"/>
    <m/>
    <m/>
    <m/>
    <s v="Storm"/>
    <s v="Hurricane Winds"/>
    <m/>
    <s v="C"/>
    <n v="2"/>
    <n v="5"/>
    <n v="10"/>
    <m/>
    <m/>
    <m/>
    <m/>
    <m/>
    <m/>
    <m/>
    <m/>
    <n v="2000"/>
    <n v="2000"/>
  </r>
  <r>
    <n v="2001"/>
    <m/>
    <s v="Storm - Morlock Combat - IQ - C"/>
    <s v="Storm - Morlock Combat - IQ - C"/>
    <s v="IQ"/>
    <x v="1"/>
    <x v="0"/>
    <m/>
    <m/>
    <s v="Storm"/>
    <s v="Storm"/>
    <m/>
    <s v="Morlock Combat"/>
    <m/>
    <m/>
    <m/>
    <s v="Storm"/>
    <s v="Morlock Combat"/>
    <m/>
    <s v="C"/>
    <n v="12"/>
    <n v="5"/>
    <n v="60"/>
    <m/>
    <m/>
    <m/>
    <m/>
    <m/>
    <m/>
    <m/>
    <m/>
    <n v="2001"/>
    <n v="2001"/>
  </r>
  <r>
    <n v="2002"/>
    <m/>
    <s v="Storm - Summon Elemental Power - OP -  - R"/>
    <s v="Storm - Summon Elemental Power - OP - OPD - R"/>
    <s v="OP"/>
    <x v="1"/>
    <x v="0"/>
    <m/>
    <m/>
    <s v="Storm"/>
    <s v="Storm"/>
    <m/>
    <s v="Summon Elemental Power"/>
    <m/>
    <s v="OPD"/>
    <m/>
    <s v="Storm"/>
    <s v="Summon Elemental Power (OPD)"/>
    <m/>
    <s v="R"/>
    <n v="2"/>
    <n v="15"/>
    <n v="30"/>
    <m/>
    <m/>
    <m/>
    <m/>
    <m/>
    <m/>
    <m/>
    <m/>
    <n v="2002"/>
    <n v="2002"/>
  </r>
  <r>
    <n v="2003"/>
    <m/>
    <s v="Storm - Weather Manipulation - PS - R"/>
    <s v="Storm - Weather Manipulation - PS - R"/>
    <s v="PS"/>
    <x v="1"/>
    <x v="0"/>
    <m/>
    <m/>
    <s v="Storm"/>
    <s v="Storm"/>
    <m/>
    <s v="Weather Manipulation"/>
    <m/>
    <m/>
    <m/>
    <s v="Storm"/>
    <s v="Weather Manipulation"/>
    <m/>
    <s v="R"/>
    <n v="7"/>
    <n v="15"/>
    <n v="105"/>
    <m/>
    <m/>
    <m/>
    <m/>
    <m/>
    <m/>
    <m/>
    <m/>
    <n v="2003"/>
    <n v="2003"/>
  </r>
  <r>
    <n v="2004"/>
    <m/>
    <s v="Storm - X-Men Leader - IQ - C"/>
    <s v="Storm - X-Men Leader - IQ - C"/>
    <s v="IQ"/>
    <x v="1"/>
    <x v="0"/>
    <m/>
    <m/>
    <s v="Storm"/>
    <s v="Storm"/>
    <m/>
    <s v="X-Men Leader"/>
    <m/>
    <m/>
    <m/>
    <s v="Storm"/>
    <s v="X-Men Leader"/>
    <m/>
    <s v="C"/>
    <n v="12"/>
    <n v="5"/>
    <n v="60"/>
    <m/>
    <m/>
    <m/>
    <m/>
    <m/>
    <m/>
    <m/>
    <m/>
    <n v="2004"/>
    <n v="2004"/>
  </r>
  <r>
    <n v="2005"/>
    <m/>
    <s v="Storm: Bloodstorm - 4-Grid Character Card - XM - U"/>
    <s v="Storm: Bloodstorm XM HERO - U"/>
    <s v="XM"/>
    <x v="0"/>
    <x v="0"/>
    <m/>
    <m/>
    <s v="Storm: Bloodstorm"/>
    <s v="Storm: Bloodstorm"/>
    <m/>
    <s v="4-Grid Character Card"/>
    <m/>
    <m/>
    <m/>
    <s v="Storm: Bloodstorm"/>
    <s v="4-Grid Character Card"/>
    <m/>
    <s v="U"/>
    <n v="5"/>
    <n v="10"/>
    <n v="50"/>
    <n v="7"/>
    <n v="6"/>
    <n v="5"/>
    <n v="3"/>
    <n v="21"/>
    <n v="21"/>
    <n v="5.25"/>
    <m/>
    <n v="2005"/>
    <n v="2005"/>
  </r>
  <r>
    <n v="2006"/>
    <m/>
    <s v="Storm: Neutralized - 4-Grid Character Card - XM - C"/>
    <s v="Storm: Neutralized XM HERO - C"/>
    <s v="XM"/>
    <x v="0"/>
    <x v="0"/>
    <m/>
    <m/>
    <s v="Storm: Neutralized"/>
    <s v="Storm: Neutralized"/>
    <m/>
    <s v="4-Grid Character Card"/>
    <m/>
    <m/>
    <m/>
    <s v="Storm: Neutralized"/>
    <s v="4-Grid Character Card"/>
    <m/>
    <s v="C"/>
    <n v="5"/>
    <n v="5"/>
    <n v="25"/>
    <n v="1"/>
    <n v="6"/>
    <n v="4"/>
    <n v="5"/>
    <n v="16"/>
    <n v="16"/>
    <n v="4"/>
    <s v="May play any Morlocks non-OPD"/>
    <n v="2006"/>
    <n v="2006"/>
  </r>
  <r>
    <n v="2007"/>
    <m/>
    <s v="Strong Guy - 3-Grid Character Card - PS - VR"/>
    <s v="Strong Guy PS HERO - VR"/>
    <s v="PS"/>
    <x v="0"/>
    <x v="0"/>
    <m/>
    <m/>
    <s v="Strong Guy"/>
    <s v="Strong Guy"/>
    <m/>
    <s v="3-Grid Character Card"/>
    <m/>
    <m/>
    <m/>
    <s v="Strong Guy"/>
    <s v="3-Grid Character Card"/>
    <m/>
    <s v="VR"/>
    <n v="7"/>
    <n v="20"/>
    <n v="140"/>
    <n v="4"/>
    <n v="4"/>
    <n v="6"/>
    <m/>
    <n v="14"/>
    <n v="14"/>
    <n v="4.666666666666667"/>
    <m/>
    <n v="2007"/>
    <n v="2007"/>
  </r>
  <r>
    <n v="2008"/>
    <m/>
    <s v="Strong Guy - 4-Grid Character Card - IQ - R"/>
    <s v="Strong Guy IQ HERO - R"/>
    <s v="IQ"/>
    <x v="0"/>
    <x v="0"/>
    <m/>
    <m/>
    <s v="Strong Guy"/>
    <s v="Strong Guy"/>
    <m/>
    <s v="4-Grid Character Card"/>
    <m/>
    <m/>
    <m/>
    <s v="Strong Guy"/>
    <s v="4-Grid Character Card"/>
    <m/>
    <s v="R"/>
    <n v="12"/>
    <n v="15"/>
    <n v="180"/>
    <n v="3"/>
    <n v="4"/>
    <n v="7"/>
    <n v="3"/>
    <n v="17"/>
    <n v="17"/>
    <n v="4.25"/>
    <s v="&quot;Pile It On&quot; from Reserve"/>
    <n v="2008"/>
    <n v="2008"/>
  </r>
  <r>
    <n v="2009"/>
    <m/>
    <s v="Strong Guy - Bodyguard - IQ - C"/>
    <s v="Strong Guy - Bodyguard - IQ - C"/>
    <s v="IQ"/>
    <x v="1"/>
    <x v="0"/>
    <m/>
    <m/>
    <s v="Strong Guy"/>
    <s v="Strong Guy"/>
    <m/>
    <s v="Bodyguard"/>
    <m/>
    <m/>
    <m/>
    <s v="Strong Guy"/>
    <s v="Bodyguard"/>
    <m/>
    <s v="C"/>
    <n v="12"/>
    <n v="5"/>
    <n v="60"/>
    <m/>
    <m/>
    <m/>
    <m/>
    <m/>
    <m/>
    <m/>
    <m/>
    <n v="2009"/>
    <n v="2009"/>
  </r>
  <r>
    <n v="2010"/>
    <m/>
    <s v="Strong Guy - Fit of Laughter - PS -  - R"/>
    <s v="Strong Guy - Fit of Laughter - PS - OPD - R"/>
    <s v="PS"/>
    <x v="1"/>
    <x v="0"/>
    <m/>
    <m/>
    <s v="Strong Guy"/>
    <s v="Strong Guy"/>
    <m/>
    <s v="Fit of Laughter"/>
    <m/>
    <s v="OPD"/>
    <m/>
    <s v="Strong Guy"/>
    <s v="Fit of Laughter (OPD)"/>
    <m/>
    <s v="R"/>
    <n v="7"/>
    <n v="15"/>
    <n v="105"/>
    <m/>
    <m/>
    <m/>
    <m/>
    <m/>
    <m/>
    <m/>
    <m/>
    <n v="2010"/>
    <n v="2010"/>
  </r>
  <r>
    <n v="2011"/>
    <m/>
    <s v="Strong Guy - Kinetic ADCorption - PS - U"/>
    <s v="Strong Guy - Kinetic ADCorption - PS - U"/>
    <s v="PS"/>
    <x v="1"/>
    <x v="0"/>
    <m/>
    <m/>
    <s v="Strong Guy"/>
    <s v="Strong Guy"/>
    <m/>
    <s v="Kinetic ADCorption"/>
    <m/>
    <m/>
    <m/>
    <s v="Strong Guy"/>
    <s v="Kinetic ADCorption"/>
    <m/>
    <s v="U"/>
    <n v="7"/>
    <n v="10"/>
    <n v="70"/>
    <m/>
    <m/>
    <m/>
    <m/>
    <m/>
    <m/>
    <m/>
    <m/>
    <n v="2011"/>
    <n v="2011"/>
  </r>
  <r>
    <n v="2012"/>
    <m/>
    <s v="Strong Guy - Knuckle Sandwich - PS - U"/>
    <s v="Strong Guy - Knuckle Sandwich - PS - U"/>
    <s v="PS"/>
    <x v="1"/>
    <x v="0"/>
    <m/>
    <m/>
    <s v="Strong Guy"/>
    <s v="Strong Guy"/>
    <m/>
    <s v="Knuckle Sandwich"/>
    <m/>
    <m/>
    <m/>
    <s v="Strong Guy"/>
    <s v="Knuckle Sandwich"/>
    <m/>
    <s v="U"/>
    <n v="7"/>
    <n v="10"/>
    <n v="70"/>
    <m/>
    <m/>
    <m/>
    <m/>
    <m/>
    <m/>
    <m/>
    <m/>
    <n v="2012"/>
    <n v="2012"/>
  </r>
  <r>
    <n v="2013"/>
    <m/>
    <s v="Strong Guy - Mighty Mutant - PS - VR"/>
    <s v="Strong Guy - Mighty Mutant - PS - VR"/>
    <s v="PS"/>
    <x v="1"/>
    <x v="0"/>
    <m/>
    <m/>
    <s v="Strong Guy"/>
    <s v="Strong Guy"/>
    <m/>
    <s v="Mighty Mutant"/>
    <m/>
    <m/>
    <m/>
    <s v="Strong Guy"/>
    <s v="Mighty Mutant"/>
    <m/>
    <s v="VR"/>
    <n v="7"/>
    <n v="20"/>
    <n v="140"/>
    <m/>
    <m/>
    <m/>
    <m/>
    <m/>
    <m/>
    <m/>
    <m/>
    <n v="2013"/>
    <n v="2013"/>
  </r>
  <r>
    <n v="2014"/>
    <m/>
    <s v="Strong Guy - Pile It On - PS - OPD - VR"/>
    <s v="Strong Guy - Pile It On - PS - OPD - VR"/>
    <s v="PS"/>
    <x v="1"/>
    <x v="0"/>
    <m/>
    <m/>
    <s v="Strong Guy"/>
    <s v="Strong Guy"/>
    <m/>
    <s v="Pile It On"/>
    <m/>
    <s v="OPD"/>
    <m/>
    <s v="Strong Guy"/>
    <s v="Pile It On (OPD)"/>
    <m/>
    <s v="VR"/>
    <n v="7"/>
    <n v="20"/>
    <n v="140"/>
    <m/>
    <m/>
    <m/>
    <m/>
    <m/>
    <m/>
    <m/>
    <m/>
    <n v="2014"/>
    <n v="2014"/>
  </r>
  <r>
    <n v="2015"/>
    <m/>
    <s v="Strong Guy - Rock &amp; Roll - PS -  - VR"/>
    <s v="Strong Guy - Rock &amp; Roll - PS - OPD - VR"/>
    <s v="PS"/>
    <x v="1"/>
    <x v="0"/>
    <m/>
    <m/>
    <s v="Strong Guy"/>
    <s v="Strong Guy"/>
    <m/>
    <s v="Rock &amp; Roll"/>
    <m/>
    <s v="OPD"/>
    <m/>
    <s v="Strong Guy"/>
    <s v="Rock &amp; Roll (OPD)"/>
    <m/>
    <s v="VR"/>
    <n v="7"/>
    <n v="20"/>
    <n v="140"/>
    <m/>
    <m/>
    <m/>
    <m/>
    <m/>
    <m/>
    <m/>
    <m/>
    <n v="2015"/>
    <n v="2015"/>
  </r>
  <r>
    <n v="2016"/>
    <m/>
    <s v="Strong Guy - Simple Strategy - IQ - C"/>
    <s v="Strong Guy - Simple Strategy - IQ - C"/>
    <s v="IQ"/>
    <x v="1"/>
    <x v="0"/>
    <m/>
    <m/>
    <s v="Strong Guy"/>
    <s v="Strong Guy"/>
    <m/>
    <s v="Simple Strategy"/>
    <m/>
    <m/>
    <m/>
    <s v="Strong Guy"/>
    <s v="Simple Strategy"/>
    <m/>
    <s v="C"/>
    <n v="12"/>
    <n v="5"/>
    <n v="60"/>
    <m/>
    <m/>
    <m/>
    <m/>
    <m/>
    <m/>
    <m/>
    <m/>
    <n v="2016"/>
    <n v="2016"/>
  </r>
  <r>
    <n v="2017"/>
    <m/>
    <s v="Stryker - 4-Grid Character Card - IM - C"/>
    <s v="Stryker IM HERO - C"/>
    <s v="IM"/>
    <x v="0"/>
    <x v="0"/>
    <m/>
    <m/>
    <s v="Stryker"/>
    <s v="Stryker"/>
    <m/>
    <s v="4-Grid Character Card"/>
    <m/>
    <m/>
    <m/>
    <s v="Stryker"/>
    <s v="4-Grid Character Card"/>
    <m/>
    <s v="C"/>
    <n v="16"/>
    <n v="5"/>
    <n v="80"/>
    <n v="4"/>
    <n v="7"/>
    <n v="6"/>
    <n v="3"/>
    <n v="20"/>
    <n v="20"/>
    <n v="5"/>
    <m/>
    <n v="2017"/>
    <n v="2017"/>
  </r>
  <r>
    <n v="2018"/>
    <m/>
    <s v="Stryker - Armed and Dangerous - IM -  - R"/>
    <s v="Stryker - Armed and Dangerous - IM - OPD - R"/>
    <s v="IM"/>
    <x v="1"/>
    <x v="0"/>
    <m/>
    <m/>
    <s v="Stryker"/>
    <s v="Stryker"/>
    <m/>
    <s v="Armed and Dangerous"/>
    <m/>
    <s v="OPD"/>
    <m/>
    <s v="Stryker"/>
    <s v="Armed and Dangerous (OPD)"/>
    <m/>
    <s v="R"/>
    <n v="16"/>
    <n v="15"/>
    <n v="240"/>
    <m/>
    <m/>
    <m/>
    <m/>
    <m/>
    <m/>
    <m/>
    <m/>
    <n v="2018"/>
    <n v="2018"/>
  </r>
  <r>
    <n v="2019"/>
    <m/>
    <s v="Stryker - Cyberforce Leader - IM - C"/>
    <s v="Stryker - Cyberforce Leader - IM - C"/>
    <s v="IM"/>
    <x v="1"/>
    <x v="0"/>
    <m/>
    <m/>
    <s v="Stryker"/>
    <s v="Stryker"/>
    <m/>
    <s v="Cyberforce Leader"/>
    <m/>
    <m/>
    <m/>
    <s v="Stryker"/>
    <s v="Cyberforce Leader"/>
    <m/>
    <s v="C"/>
    <n v="16"/>
    <n v="5"/>
    <n v="80"/>
    <m/>
    <m/>
    <m/>
    <m/>
    <m/>
    <m/>
    <m/>
    <m/>
    <n v="2019"/>
    <n v="2019"/>
  </r>
  <r>
    <n v="2020"/>
    <m/>
    <s v="Stryker - Digital Imaging - IM - U"/>
    <s v="Stryker - Digital Imaging - IM - U"/>
    <s v="IM"/>
    <x v="1"/>
    <x v="0"/>
    <m/>
    <m/>
    <s v="Stryker"/>
    <s v="Stryker"/>
    <m/>
    <s v="Digital Imaging"/>
    <m/>
    <m/>
    <m/>
    <s v="Stryker"/>
    <s v="Digital Imaging"/>
    <m/>
    <s v="U"/>
    <n v="16"/>
    <n v="10"/>
    <n v="160"/>
    <m/>
    <m/>
    <m/>
    <m/>
    <m/>
    <m/>
    <m/>
    <m/>
    <n v="2020"/>
    <n v="2020"/>
  </r>
  <r>
    <n v="2021"/>
    <m/>
    <s v="Stryker - Mutant Cyborg - IM - U"/>
    <s v="Stryker - Mutant Cyborg - IM - U"/>
    <s v="IM"/>
    <x v="1"/>
    <x v="0"/>
    <m/>
    <m/>
    <s v="Stryker"/>
    <s v="Stryker"/>
    <m/>
    <s v="Mutant Cyborg"/>
    <m/>
    <m/>
    <m/>
    <s v="Stryker"/>
    <s v="Mutant Cyborg"/>
    <m/>
    <s v="U"/>
    <n v="16"/>
    <n v="10"/>
    <n v="160"/>
    <m/>
    <m/>
    <m/>
    <m/>
    <m/>
    <m/>
    <m/>
    <m/>
    <n v="2021"/>
    <n v="2021"/>
  </r>
  <r>
    <n v="2022"/>
    <m/>
    <s v="Stryker - Serious Arsenal - IM -  - R"/>
    <s v="Stryker - Serious Arsenal - IM - OPD - R"/>
    <s v="IM"/>
    <x v="1"/>
    <x v="0"/>
    <m/>
    <m/>
    <s v="Stryker"/>
    <s v="Stryker"/>
    <m/>
    <s v="Serious Arsenal"/>
    <m/>
    <s v="OPD"/>
    <m/>
    <s v="Stryker"/>
    <s v="Serious Arsenal (OPD)"/>
    <m/>
    <s v="R"/>
    <n v="16"/>
    <n v="15"/>
    <n v="240"/>
    <m/>
    <m/>
    <m/>
    <m/>
    <m/>
    <m/>
    <m/>
    <m/>
    <n v="2022"/>
    <n v="2022"/>
  </r>
  <r>
    <n v="2023"/>
    <m/>
    <s v="Stryker - Tough as Nails - IM - U"/>
    <s v="Stryker - Tough as Nails - IM - U"/>
    <s v="IM"/>
    <x v="1"/>
    <x v="0"/>
    <m/>
    <m/>
    <s v="Stryker"/>
    <s v="Stryker"/>
    <m/>
    <s v="Tough as Nails"/>
    <m/>
    <m/>
    <m/>
    <s v="Stryker"/>
    <s v="Tough as Nails"/>
    <m/>
    <s v="U"/>
    <n v="16"/>
    <n v="10"/>
    <n v="160"/>
    <m/>
    <m/>
    <m/>
    <m/>
    <m/>
    <m/>
    <m/>
    <m/>
    <n v="2023"/>
    <n v="2023"/>
  </r>
  <r>
    <n v="2024"/>
    <m/>
    <s v="Sunfire - 4-Grid Character Card - XM - U"/>
    <s v="Sunfire XM HERO - U"/>
    <s v="XM"/>
    <x v="0"/>
    <x v="0"/>
    <m/>
    <m/>
    <s v="Sunfire"/>
    <s v="Sunfire"/>
    <m/>
    <s v="4-Grid Character Card"/>
    <m/>
    <m/>
    <m/>
    <s v="Sunfire"/>
    <s v="4-Grid Character Card"/>
    <m/>
    <s v="U"/>
    <n v="5"/>
    <n v="10"/>
    <n v="50"/>
    <n v="7"/>
    <n v="5"/>
    <n v="4"/>
    <n v="4"/>
    <n v="20"/>
    <n v="20"/>
    <n v="5"/>
    <s v="&quot;Solar Flare&quot; from Reserve"/>
    <n v="2024"/>
    <n v="2024"/>
  </r>
  <r>
    <n v="2025"/>
    <m/>
    <s v="Sunfire - Atomic Flame - XM -  - R"/>
    <s v="Sunfire - Atomic Flame - XM - OPD - R"/>
    <s v="XM"/>
    <x v="1"/>
    <x v="0"/>
    <m/>
    <m/>
    <s v="Sunfire"/>
    <s v="Sunfire"/>
    <m/>
    <s v="Atomic Flame"/>
    <m/>
    <s v="OPD"/>
    <m/>
    <s v="Sunfire"/>
    <s v="Atomic Flame (OPD)"/>
    <m/>
    <s v="R"/>
    <n v="5"/>
    <n v="15"/>
    <n v="75"/>
    <m/>
    <m/>
    <m/>
    <m/>
    <m/>
    <m/>
    <m/>
    <m/>
    <n v="2025"/>
    <n v="2025"/>
  </r>
  <r>
    <n v="2026"/>
    <m/>
    <s v="Sunfire - Ionize Matter - XM - C"/>
    <s v="Sunfire - Ionize Matter - XM - C"/>
    <s v="XM"/>
    <x v="1"/>
    <x v="0"/>
    <m/>
    <m/>
    <s v="Sunfire"/>
    <s v="Sunfire"/>
    <m/>
    <s v="Ionize Matter"/>
    <m/>
    <m/>
    <m/>
    <s v="Sunfire"/>
    <s v="Ionize Matter"/>
    <m/>
    <s v="C"/>
    <n v="5"/>
    <n v="5"/>
    <n v="25"/>
    <m/>
    <m/>
    <m/>
    <m/>
    <m/>
    <m/>
    <m/>
    <m/>
    <n v="2026"/>
    <n v="2026"/>
  </r>
  <r>
    <n v="2027"/>
    <m/>
    <s v="Sunfire - Nationalist Zeal - XM - C"/>
    <s v="Sunfire - Nationalist Zeal - XM - C"/>
    <s v="XM"/>
    <x v="1"/>
    <x v="0"/>
    <m/>
    <m/>
    <s v="Sunfire"/>
    <s v="Sunfire"/>
    <m/>
    <s v="Nationalist Zeal"/>
    <m/>
    <m/>
    <m/>
    <s v="Sunfire"/>
    <s v="Nationalist Zeal"/>
    <m/>
    <s v="C"/>
    <n v="5"/>
    <n v="5"/>
    <n v="25"/>
    <m/>
    <m/>
    <m/>
    <m/>
    <m/>
    <m/>
    <m/>
    <m/>
    <n v="2027"/>
    <n v="2027"/>
  </r>
  <r>
    <n v="2028"/>
    <m/>
    <s v="Sunfire - Radiate Heat - XM -  - R"/>
    <s v="Sunfire - Radiate Heat - XM - OPD - R"/>
    <s v="XM"/>
    <x v="1"/>
    <x v="0"/>
    <m/>
    <m/>
    <s v="Sunfire"/>
    <s v="Sunfire"/>
    <m/>
    <s v="Radiate Heat"/>
    <m/>
    <s v="OPD"/>
    <m/>
    <s v="Sunfire"/>
    <s v="Radiate Heat (OPD)"/>
    <m/>
    <s v="R"/>
    <n v="5"/>
    <n v="15"/>
    <n v="75"/>
    <m/>
    <m/>
    <m/>
    <m/>
    <m/>
    <m/>
    <m/>
    <m/>
    <n v="2028"/>
    <n v="2028"/>
  </r>
  <r>
    <n v="2029"/>
    <m/>
    <s v="Sunfire - Solar Flare - XM - C"/>
    <s v="Sunfire - Solar Flare - XM - C"/>
    <s v="XM"/>
    <x v="1"/>
    <x v="0"/>
    <m/>
    <m/>
    <s v="Sunfire"/>
    <s v="Sunfire"/>
    <m/>
    <s v="Solar Flare"/>
    <m/>
    <m/>
    <m/>
    <s v="Sunfire"/>
    <s v="Solar Flare"/>
    <m/>
    <s v="C"/>
    <n v="5"/>
    <n v="5"/>
    <n v="25"/>
    <m/>
    <m/>
    <m/>
    <m/>
    <m/>
    <m/>
    <m/>
    <m/>
    <n v="2029"/>
    <n v="2029"/>
  </r>
  <r>
    <n v="2030"/>
    <m/>
    <s v="Super Skrull - 3-Grid Character Card - PS - VR"/>
    <s v="Super Skrull PS HERO - VR"/>
    <s v="PS"/>
    <x v="0"/>
    <x v="0"/>
    <m/>
    <m/>
    <s v="Super Skrull"/>
    <s v="Super Skrull"/>
    <m/>
    <s v="3-Grid Character Card"/>
    <m/>
    <m/>
    <m/>
    <s v="Super Skrull"/>
    <s v="3-Grid Character Card"/>
    <m/>
    <s v="VR"/>
    <n v="7"/>
    <n v="20"/>
    <n v="140"/>
    <n v="5"/>
    <n v="3"/>
    <n v="7"/>
    <m/>
    <n v="15"/>
    <n v="15"/>
    <n v="5"/>
    <m/>
    <n v="2030"/>
    <n v="2030"/>
  </r>
  <r>
    <n v="2031"/>
    <m/>
    <s v="Super Skrull - 4-Grid Character Card - IQ - R"/>
    <s v="Super Skrull IQ HERO - R"/>
    <s v="IQ"/>
    <x v="0"/>
    <x v="0"/>
    <m/>
    <m/>
    <s v="Super Skrull"/>
    <s v="Super Skrull"/>
    <m/>
    <s v="4-Grid Character Card"/>
    <m/>
    <m/>
    <m/>
    <s v="Super Skrull"/>
    <s v="4-Grid Character Card"/>
    <m/>
    <s v="R"/>
    <n v="12"/>
    <n v="15"/>
    <n v="180"/>
    <n v="6"/>
    <n v="4"/>
    <n v="7"/>
    <n v="4"/>
    <n v="21"/>
    <n v="21"/>
    <n v="5.25"/>
    <m/>
    <n v="2031"/>
    <n v="2031"/>
  </r>
  <r>
    <n v="2032"/>
    <m/>
    <s v="Super Skrull - Alien Fire - PS -  - R"/>
    <s v="Super Skrull - Alien Fire - PS - OPD - R"/>
    <s v="PS"/>
    <x v="1"/>
    <x v="0"/>
    <m/>
    <m/>
    <s v="Super Skrull"/>
    <s v="Super Skrull"/>
    <m/>
    <s v="Alien Fire"/>
    <m/>
    <s v="OPD"/>
    <m/>
    <s v="Super Skrull"/>
    <s v="Alien Fire (OPD)"/>
    <m/>
    <s v="R"/>
    <n v="7"/>
    <n v="15"/>
    <n v="105"/>
    <m/>
    <m/>
    <m/>
    <m/>
    <m/>
    <m/>
    <m/>
    <m/>
    <n v="2032"/>
    <n v="2032"/>
  </r>
  <r>
    <n v="2033"/>
    <m/>
    <s v="Super Skrull - Alien Methods - IQ - C"/>
    <s v="Super Skrull - Alien Methods - IQ - C"/>
    <s v="IQ"/>
    <x v="1"/>
    <x v="0"/>
    <m/>
    <m/>
    <s v="Super Skrull"/>
    <s v="Super Skrull"/>
    <m/>
    <s v="Alien Methods"/>
    <m/>
    <m/>
    <m/>
    <s v="Super Skrull"/>
    <s v="Alien Methods"/>
    <m/>
    <s v="C"/>
    <n v="12"/>
    <n v="5"/>
    <n v="60"/>
    <m/>
    <m/>
    <m/>
    <m/>
    <m/>
    <m/>
    <m/>
    <m/>
    <n v="2033"/>
    <n v="2033"/>
  </r>
  <r>
    <n v="2034"/>
    <m/>
    <s v="Super Skrull - Fantastic Enemy - IQ - C"/>
    <s v="Super Skrull - Fantastic Enemy - IQ - C"/>
    <s v="IQ"/>
    <x v="1"/>
    <x v="0"/>
    <m/>
    <m/>
    <s v="Super Skrull"/>
    <s v="Super Skrull"/>
    <m/>
    <s v="Fantastic Enemy"/>
    <m/>
    <m/>
    <m/>
    <s v="Super Skrull"/>
    <s v="Fantastic Enemy"/>
    <m/>
    <s v="C"/>
    <n v="12"/>
    <n v="5"/>
    <n v="60"/>
    <m/>
    <m/>
    <m/>
    <m/>
    <m/>
    <m/>
    <m/>
    <m/>
    <n v="2034"/>
    <n v="2034"/>
  </r>
  <r>
    <n v="2035"/>
    <m/>
    <s v="Super Skrull - Fists of Stone - PS - VR"/>
    <s v="Super Skrull - Fists of Stone - PS - VR"/>
    <s v="PS"/>
    <x v="1"/>
    <x v="0"/>
    <m/>
    <m/>
    <s v="Super Skrull"/>
    <s v="Super Skrull"/>
    <m/>
    <s v="Fists of Stone"/>
    <m/>
    <m/>
    <m/>
    <s v="Super Skrull"/>
    <s v="Fists of Stone"/>
    <m/>
    <s v="VR"/>
    <n v="7"/>
    <n v="20"/>
    <n v="140"/>
    <m/>
    <m/>
    <m/>
    <m/>
    <m/>
    <m/>
    <m/>
    <m/>
    <n v="2035"/>
    <n v="2035"/>
  </r>
  <r>
    <n v="2036"/>
    <m/>
    <s v="Super Skrull - Flexible Form - PS - VR"/>
    <s v="Super Skrull - Flexible Form - PS - VR"/>
    <s v="PS"/>
    <x v="1"/>
    <x v="0"/>
    <m/>
    <m/>
    <s v="Super Skrull"/>
    <s v="Super Skrull"/>
    <m/>
    <s v="Flexible Form"/>
    <m/>
    <m/>
    <m/>
    <s v="Super Skrull"/>
    <s v="Flexible Form"/>
    <m/>
    <s v="VR"/>
    <n v="7"/>
    <n v="20"/>
    <n v="140"/>
    <m/>
    <m/>
    <m/>
    <m/>
    <m/>
    <m/>
    <m/>
    <m/>
    <n v="2036"/>
    <n v="2036"/>
  </r>
  <r>
    <n v="2037"/>
    <m/>
    <s v="Super Skrull - Immitation - PS - VR"/>
    <s v="Super Skrull - Immitation - PS - VR"/>
    <s v="PS"/>
    <x v="1"/>
    <x v="0"/>
    <m/>
    <m/>
    <s v="Super Skrull"/>
    <s v="Super Skrull"/>
    <m/>
    <s v="Immitation"/>
    <m/>
    <m/>
    <m/>
    <s v="Super Skrull"/>
    <s v="Immitation"/>
    <m/>
    <s v="VR"/>
    <n v="7"/>
    <n v="20"/>
    <n v="140"/>
    <m/>
    <m/>
    <m/>
    <m/>
    <m/>
    <m/>
    <m/>
    <m/>
    <n v="2037"/>
    <n v="2037"/>
  </r>
  <r>
    <n v="2038"/>
    <m/>
    <s v="Super Skrull - Invisible Invasion - PS - OPD - R"/>
    <s v="Super Skrull - Invisible Invasion - PS - OPD - R"/>
    <s v="PS"/>
    <x v="1"/>
    <x v="0"/>
    <m/>
    <m/>
    <s v="Super Skrull"/>
    <s v="Super Skrull"/>
    <m/>
    <s v="Invisible Invasion"/>
    <m/>
    <s v="OPD"/>
    <m/>
    <s v="Super Skrull"/>
    <s v="Invisible Invasion (OPD)"/>
    <m/>
    <s v="R"/>
    <n v="7"/>
    <n v="15"/>
    <n v="105"/>
    <m/>
    <m/>
    <m/>
    <m/>
    <m/>
    <m/>
    <m/>
    <m/>
    <n v="2038"/>
    <n v="2038"/>
  </r>
  <r>
    <n v="2039"/>
    <m/>
    <s v="Super Skrull - Skrull and Crossbones - PS -  - VR"/>
    <s v="Super Skrull - Skrull and Crossbones - PS - OPD - VR"/>
    <s v="PS"/>
    <x v="1"/>
    <x v="0"/>
    <m/>
    <m/>
    <s v="Super Skrull"/>
    <s v="Super Skrull"/>
    <m/>
    <s v="Skrull and Crossbones"/>
    <m/>
    <s v="OPD"/>
    <m/>
    <s v="Super Skrull"/>
    <s v="Skrull and Crossbones (OPD)"/>
    <m/>
    <s v="VR"/>
    <n v="7"/>
    <n v="20"/>
    <n v="140"/>
    <m/>
    <m/>
    <m/>
    <m/>
    <m/>
    <m/>
    <m/>
    <m/>
    <n v="2039"/>
    <n v="2039"/>
  </r>
  <r>
    <n v="2040"/>
    <m/>
    <s v="Superboy - 4-Grid Character Card - DC - R"/>
    <s v="Superboy DC HERO - R"/>
    <s v="DC"/>
    <x v="0"/>
    <x v="0"/>
    <m/>
    <m/>
    <s v="Superboy"/>
    <s v="Superboy"/>
    <m/>
    <s v="4-Grid Character Card"/>
    <m/>
    <m/>
    <m/>
    <s v="Superboy"/>
    <s v="4-Grid Character Card"/>
    <s v="H"/>
    <s v="R"/>
    <n v="3"/>
    <n v="15"/>
    <n v="45"/>
    <n v="6"/>
    <n v="3"/>
    <n v="6"/>
    <n v="3"/>
    <n v="18"/>
    <n v="18"/>
    <n v="4.5"/>
    <m/>
    <n v="2040"/>
    <n v="2040"/>
  </r>
  <r>
    <n v="2041"/>
    <m/>
    <s v="Superboy - Cool Shades - DC - R"/>
    <s v="Superboy - Cool Shades - DC - R"/>
    <s v="DC"/>
    <x v="1"/>
    <x v="0"/>
    <m/>
    <m/>
    <s v="Superboy"/>
    <s v="Superboy"/>
    <m/>
    <s v="Cool Shades"/>
    <m/>
    <m/>
    <m/>
    <s v="Superboy"/>
    <s v="Cool Shades"/>
    <m/>
    <s v="R"/>
    <n v="3"/>
    <n v="15"/>
    <n v="45"/>
    <m/>
    <m/>
    <m/>
    <m/>
    <m/>
    <m/>
    <m/>
    <m/>
    <n v="2041"/>
    <n v="2041"/>
  </r>
  <r>
    <n v="2042"/>
    <m/>
    <s v="Superboy - Dubbilex - DC -  - VR"/>
    <s v="Superboy - Dubbilex - DC - OPD - VR"/>
    <s v="DC"/>
    <x v="1"/>
    <x v="0"/>
    <m/>
    <m/>
    <s v="Superboy"/>
    <s v="Superboy"/>
    <m/>
    <s v="Dubbilex"/>
    <m/>
    <s v="OPD"/>
    <m/>
    <s v="Superboy"/>
    <s v="Dubbilex (OPD)"/>
    <m/>
    <s v="VR"/>
    <n v="3"/>
    <n v="20"/>
    <n v="60"/>
    <m/>
    <m/>
    <m/>
    <m/>
    <m/>
    <m/>
    <m/>
    <m/>
    <n v="2042"/>
    <n v="2042"/>
  </r>
  <r>
    <n v="2043"/>
    <m/>
    <s v="Superboy - Kid of Steel - DC - U"/>
    <s v="Superboy - Kid of Steel - DC - U"/>
    <s v="DC"/>
    <x v="1"/>
    <x v="0"/>
    <m/>
    <m/>
    <s v="Superboy"/>
    <s v="Superboy"/>
    <m/>
    <s v="Kid of Steel"/>
    <m/>
    <m/>
    <m/>
    <s v="Superboy"/>
    <s v="Kid of Steel"/>
    <m/>
    <s v="U"/>
    <n v="3"/>
    <n v="10"/>
    <n v="30"/>
    <m/>
    <m/>
    <m/>
    <m/>
    <m/>
    <m/>
    <m/>
    <m/>
    <n v="2043"/>
    <n v="2043"/>
  </r>
  <r>
    <n v="2044"/>
    <m/>
    <s v="Superboy - Ravers, The - JLA - R"/>
    <s v="Superboy - Ravers, The - JLA - R"/>
    <s v="JLA"/>
    <x v="1"/>
    <x v="0"/>
    <m/>
    <m/>
    <s v="Superboy"/>
    <s v="Superboy"/>
    <m/>
    <s v="Ravers, The"/>
    <m/>
    <m/>
    <m/>
    <s v="Superboy"/>
    <s v="Ravers, The"/>
    <m/>
    <s v="R"/>
    <n v="6"/>
    <n v="15"/>
    <n v="90"/>
    <m/>
    <m/>
    <m/>
    <m/>
    <m/>
    <m/>
    <m/>
    <m/>
    <n v="2044"/>
    <n v="2044"/>
  </r>
  <r>
    <n v="2045"/>
    <m/>
    <s v="Superboy - Tactile Telekinesis - DC - R"/>
    <s v="Superboy - Tactile Telekinesis - DC - R"/>
    <s v="DC"/>
    <x v="1"/>
    <x v="0"/>
    <m/>
    <m/>
    <s v="Superboy"/>
    <s v="Superboy"/>
    <m/>
    <s v="Tactile Telekinesis"/>
    <m/>
    <m/>
    <m/>
    <s v="Superboy"/>
    <s v="Tactile Telekinesis"/>
    <m/>
    <s v="R"/>
    <n v="3"/>
    <n v="15"/>
    <n v="45"/>
    <m/>
    <m/>
    <m/>
    <m/>
    <m/>
    <m/>
    <m/>
    <m/>
    <n v="2045"/>
    <n v="2045"/>
  </r>
  <r>
    <n v="2046"/>
    <m/>
    <s v="Superboy - Up, Up, and Away - DC - U"/>
    <s v="Superboy - Up, Up, and Away - DC - U"/>
    <s v="DC"/>
    <x v="1"/>
    <x v="0"/>
    <m/>
    <m/>
    <s v="Superboy"/>
    <s v="Superboy"/>
    <m/>
    <s v="Up, Up, and Away"/>
    <m/>
    <m/>
    <m/>
    <s v="Superboy"/>
    <s v="Up, Up, and Away"/>
    <m/>
    <s v="U"/>
    <n v="3"/>
    <n v="10"/>
    <n v="30"/>
    <m/>
    <m/>
    <m/>
    <m/>
    <m/>
    <m/>
    <m/>
    <m/>
    <n v="2046"/>
    <n v="2046"/>
  </r>
  <r>
    <n v="2047"/>
    <m/>
    <s v="Supergirl - 4-Grid Character Card - DC - R"/>
    <s v="Supergirl DC HERO - R"/>
    <s v="DC"/>
    <x v="0"/>
    <x v="0"/>
    <m/>
    <m/>
    <s v="Supergirl"/>
    <s v="Supergirl"/>
    <m/>
    <s v="4-Grid Character Card"/>
    <m/>
    <m/>
    <m/>
    <s v="Supergirl"/>
    <s v="4-Grid Character Card"/>
    <s v="H"/>
    <s v="R"/>
    <n v="3"/>
    <n v="15"/>
    <n v="45"/>
    <n v="6"/>
    <n v="4"/>
    <n v="6"/>
    <n v="3"/>
    <n v="19"/>
    <n v="19"/>
    <n v="4.75"/>
    <m/>
    <n v="2047"/>
    <n v="2047"/>
  </r>
  <r>
    <n v="2048"/>
    <m/>
    <s v="Supergirl - Cloaking Shield - DC - R"/>
    <s v="Supergirl - Cloaking Shield - DC - R"/>
    <s v="DC"/>
    <x v="1"/>
    <x v="0"/>
    <m/>
    <m/>
    <s v="Supergirl"/>
    <s v="Supergirl"/>
    <m/>
    <s v="Cloaking Shield"/>
    <m/>
    <m/>
    <m/>
    <s v="Supergirl"/>
    <s v="Cloaking Shield"/>
    <m/>
    <s v="R"/>
    <n v="3"/>
    <n v="15"/>
    <n v="45"/>
    <m/>
    <m/>
    <m/>
    <m/>
    <m/>
    <m/>
    <m/>
    <m/>
    <n v="2048"/>
    <n v="2048"/>
  </r>
  <r>
    <n v="2049"/>
    <m/>
    <s v="Supergirl - Girl of Steel - JLA -  - R"/>
    <s v="Supergirl - Girl of Steel - JLA - OPD - R"/>
    <s v="JLA"/>
    <x v="1"/>
    <x v="0"/>
    <m/>
    <m/>
    <s v="Supergirl"/>
    <s v="Supergirl"/>
    <m/>
    <s v="Girl of Steel"/>
    <m/>
    <s v="OPD"/>
    <m/>
    <s v="Supergirl"/>
    <s v="Girl of Steel (OPD)"/>
    <m/>
    <s v="R"/>
    <n v="6"/>
    <n v="15"/>
    <n v="90"/>
    <m/>
    <m/>
    <m/>
    <m/>
    <m/>
    <m/>
    <m/>
    <m/>
    <n v="2049"/>
    <n v="2049"/>
  </r>
  <r>
    <n v="2050"/>
    <m/>
    <s v="Supergirl - Levitation - DC - U"/>
    <s v="Supergirl - Levitation - DC - U"/>
    <s v="DC"/>
    <x v="1"/>
    <x v="0"/>
    <m/>
    <m/>
    <s v="Supergirl"/>
    <s v="Supergirl"/>
    <m/>
    <s v="Levitation"/>
    <m/>
    <m/>
    <m/>
    <s v="Supergirl"/>
    <s v="Levitation"/>
    <m/>
    <s v="U"/>
    <n v="3"/>
    <n v="10"/>
    <n v="30"/>
    <m/>
    <m/>
    <m/>
    <m/>
    <m/>
    <m/>
    <m/>
    <m/>
    <n v="2050"/>
    <n v="2050"/>
  </r>
  <r>
    <n v="2051"/>
    <m/>
    <s v="Supergirl - Psychokinetic Bolt - DC - U"/>
    <s v="Supergirl - Psychokinetic Bolt - DC - U"/>
    <s v="DC"/>
    <x v="1"/>
    <x v="0"/>
    <m/>
    <m/>
    <s v="Supergirl"/>
    <s v="Supergirl"/>
    <m/>
    <s v="Psychokinetic Bolt"/>
    <m/>
    <m/>
    <m/>
    <s v="Supergirl"/>
    <s v="Psychokinetic Bolt"/>
    <m/>
    <s v="U"/>
    <n v="3"/>
    <n v="10"/>
    <n v="30"/>
    <m/>
    <m/>
    <m/>
    <m/>
    <m/>
    <m/>
    <m/>
    <m/>
    <n v="2051"/>
    <n v="2051"/>
  </r>
  <r>
    <n v="2052"/>
    <m/>
    <s v="Supergirl - Shapeshift - DC -  - VR"/>
    <s v="Supergirl - Shapeshift - DC - OPD - VR"/>
    <s v="DC"/>
    <x v="1"/>
    <x v="0"/>
    <m/>
    <m/>
    <s v="Supergirl"/>
    <s v="Supergirl"/>
    <m/>
    <s v="Shapeshift"/>
    <m/>
    <s v="OPD"/>
    <m/>
    <s v="Supergirl"/>
    <s v="Shapeshift (OPD)"/>
    <m/>
    <s v="VR"/>
    <n v="3"/>
    <n v="20"/>
    <n v="60"/>
    <m/>
    <m/>
    <m/>
    <m/>
    <m/>
    <m/>
    <m/>
    <m/>
    <n v="2052"/>
    <n v="2052"/>
  </r>
  <r>
    <n v="2053"/>
    <m/>
    <s v="Supergirl - Telekinetic Shield - DC - R"/>
    <s v="Supergirl - Telekinetic Shield - DC - R"/>
    <s v="DC"/>
    <x v="1"/>
    <x v="0"/>
    <m/>
    <m/>
    <s v="Supergirl"/>
    <s v="Supergirl"/>
    <m/>
    <s v="Telekinetic Shield"/>
    <m/>
    <m/>
    <m/>
    <s v="Supergirl"/>
    <s v="Telekinetic Shield"/>
    <m/>
    <s v="R"/>
    <n v="3"/>
    <n v="15"/>
    <n v="45"/>
    <m/>
    <m/>
    <m/>
    <m/>
    <m/>
    <m/>
    <m/>
    <m/>
    <n v="2053"/>
    <n v="2053"/>
  </r>
  <r>
    <n v="2054"/>
    <m/>
    <s v="Superman - 4-Grid Character Card - DC - R"/>
    <s v="Superman DC HERO - R"/>
    <s v="DC"/>
    <x v="0"/>
    <x v="0"/>
    <m/>
    <m/>
    <s v="Superman"/>
    <s v="Superman"/>
    <m/>
    <s v="4-Grid Character Card"/>
    <m/>
    <m/>
    <m/>
    <s v="Superman"/>
    <s v="4-Grid Character Card"/>
    <s v="H"/>
    <s v="R"/>
    <n v="3"/>
    <n v="15"/>
    <n v="45"/>
    <n v="7"/>
    <n v="4"/>
    <n v="7"/>
    <n v="3"/>
    <n v="21"/>
    <n v="21"/>
    <n v="5.25"/>
    <m/>
    <n v="2054"/>
    <n v="2054"/>
  </r>
  <r>
    <n v="2055"/>
    <m/>
    <s v="Superman - Defying Earth's Gravity - DC - U"/>
    <s v="Superman - Defying Earth's Gravity - DC - U"/>
    <s v="DC"/>
    <x v="1"/>
    <x v="0"/>
    <m/>
    <m/>
    <s v="Superman"/>
    <s v="Superman"/>
    <m/>
    <s v="Defying Earth's Gravity"/>
    <m/>
    <m/>
    <m/>
    <s v="Superman"/>
    <s v="Defying Earth's Gravity"/>
    <m/>
    <s v="U"/>
    <n v="3"/>
    <n v="10"/>
    <n v="30"/>
    <m/>
    <m/>
    <m/>
    <m/>
    <m/>
    <m/>
    <m/>
    <m/>
    <n v="2055"/>
    <n v="2055"/>
  </r>
  <r>
    <n v="2056"/>
    <m/>
    <s v="Superman - Earth's Greatest Hero - DC - R"/>
    <s v="Superman - Earth's Greatest Hero - DC - R"/>
    <s v="DC"/>
    <x v="1"/>
    <x v="0"/>
    <m/>
    <m/>
    <s v="Superman"/>
    <s v="Superman"/>
    <m/>
    <s v="Earth's Greatest Hero"/>
    <m/>
    <m/>
    <m/>
    <s v="Superman"/>
    <s v="Earth's Greatest Hero"/>
    <m/>
    <s v="R"/>
    <n v="3"/>
    <n v="15"/>
    <n v="45"/>
    <m/>
    <m/>
    <m/>
    <m/>
    <m/>
    <m/>
    <m/>
    <m/>
    <n v="2056"/>
    <n v="2056"/>
  </r>
  <r>
    <n v="2057"/>
    <m/>
    <s v="Superman - Heat Vision - DC - U"/>
    <s v="Superman - Heat Vision - DC - U"/>
    <s v="DC"/>
    <x v="1"/>
    <x v="0"/>
    <m/>
    <m/>
    <s v="Superman"/>
    <s v="Superman"/>
    <m/>
    <s v="Heat Vision"/>
    <m/>
    <m/>
    <m/>
    <s v="Superman"/>
    <s v="Heat Vision"/>
    <m/>
    <s v="U"/>
    <n v="3"/>
    <n v="10"/>
    <n v="30"/>
    <m/>
    <m/>
    <m/>
    <m/>
    <m/>
    <m/>
    <m/>
    <m/>
    <n v="2057"/>
    <n v="2057"/>
  </r>
  <r>
    <n v="2058"/>
    <m/>
    <s v="Superman - Last Son of Krypton - DC - OPD - VR"/>
    <s v="Superman - Last Son of Krypton - DC - OPD - VR"/>
    <s v="DC"/>
    <x v="1"/>
    <x v="0"/>
    <m/>
    <m/>
    <s v="Superman"/>
    <s v="Superman"/>
    <m/>
    <s v="Last Son of Krypton"/>
    <m/>
    <s v="OPD"/>
    <m/>
    <s v="Superman"/>
    <s v="Last Son of Krypton (OPD)"/>
    <m/>
    <s v="VR"/>
    <n v="3"/>
    <n v="20"/>
    <n v="60"/>
    <m/>
    <m/>
    <m/>
    <m/>
    <m/>
    <m/>
    <m/>
    <m/>
    <n v="2058"/>
    <n v="2058"/>
  </r>
  <r>
    <n v="2059"/>
    <m/>
    <s v="Superman - Man Beyond Tomorrow, The - JLA -  - R"/>
    <s v="Superman - Man Beyond Tomorrow, The - JLA - OPD - R"/>
    <s v="JLA"/>
    <x v="1"/>
    <x v="0"/>
    <m/>
    <m/>
    <s v="Superman"/>
    <s v="Superman"/>
    <m/>
    <s v="Man Beyond Tomorrow, The"/>
    <m/>
    <s v="OPD"/>
    <m/>
    <s v="Superman"/>
    <s v="Man Beyond Tomorrow, The (OPD)"/>
    <m/>
    <s v="R"/>
    <n v="6"/>
    <n v="15"/>
    <n v="90"/>
    <m/>
    <m/>
    <m/>
    <m/>
    <m/>
    <m/>
    <m/>
    <m/>
    <n v="2059"/>
    <n v="2059"/>
  </r>
  <r>
    <n v="2060"/>
    <m/>
    <s v="Superman - Man of Steel  - DC - R"/>
    <s v="Superman - Man of Steel  - DC - R"/>
    <s v="DC"/>
    <x v="1"/>
    <x v="0"/>
    <m/>
    <m/>
    <s v="Superman"/>
    <s v="Superman"/>
    <m/>
    <s v="Man of Steel "/>
    <m/>
    <m/>
    <m/>
    <s v="Superman"/>
    <s v="Man of Steel "/>
    <m/>
    <s v="R"/>
    <n v="3"/>
    <n v="15"/>
    <n v="45"/>
    <m/>
    <m/>
    <m/>
    <m/>
    <m/>
    <m/>
    <m/>
    <m/>
    <n v="2060"/>
    <n v="2060"/>
  </r>
  <r>
    <n v="2061"/>
    <m/>
    <s v="Superpatriot - 4-Grid Character Card - CL - U"/>
    <s v="Superpatriot CL HERO - U"/>
    <s v="CL"/>
    <x v="0"/>
    <x v="0"/>
    <m/>
    <m/>
    <s v="Superpatriot"/>
    <s v="Superpatriot"/>
    <m/>
    <s v="4-Grid Character Card"/>
    <m/>
    <m/>
    <m/>
    <s v="Superpatriot"/>
    <s v="4-Grid Character Card"/>
    <m/>
    <s v="U"/>
    <n v="13"/>
    <n v="10"/>
    <n v="130"/>
    <n v="3"/>
    <n v="6"/>
    <n v="7"/>
    <n v="2"/>
    <n v="18"/>
    <n v="18"/>
    <n v="4.5"/>
    <s v="Play Captain America Specials"/>
    <n v="2061"/>
    <n v="2061"/>
  </r>
  <r>
    <n v="2062"/>
    <m/>
    <s v=" - Adamantium - XM - U"/>
    <s v=" - Adamantium - XM - U"/>
    <s v="XM"/>
    <x v="7"/>
    <x v="73"/>
    <m/>
    <m/>
    <m/>
    <m/>
    <m/>
    <s v="Adamantium"/>
    <m/>
    <m/>
    <m/>
    <s v="Tactic: Artifact"/>
    <s v="Adamantium"/>
    <m/>
    <s v="U"/>
    <n v="5"/>
    <n v="10"/>
    <n v="50"/>
    <m/>
    <m/>
    <m/>
    <m/>
    <m/>
    <m/>
    <m/>
    <m/>
    <n v="2062"/>
    <n v="2062"/>
  </r>
  <r>
    <n v="2063"/>
    <m/>
    <s v=" - Adamantium Tentacles - CL - R"/>
    <s v=" - Adamantium Tentacles - CL - R"/>
    <s v="CL"/>
    <x v="7"/>
    <x v="73"/>
    <m/>
    <m/>
    <m/>
    <m/>
    <m/>
    <s v="Adamantium Tentacles"/>
    <m/>
    <m/>
    <m/>
    <s v="Tactic: Artifact"/>
    <s v="Adamantium Tentacles"/>
    <m/>
    <s v="R"/>
    <n v="13"/>
    <n v="15"/>
    <n v="195"/>
    <m/>
    <m/>
    <m/>
    <m/>
    <m/>
    <m/>
    <m/>
    <m/>
    <n v="2063"/>
    <n v="2063"/>
  </r>
  <r>
    <n v="2064"/>
    <m/>
    <s v=" - Avenger's ID Card - Hulk/Wasp - NA - X"/>
    <s v=" - Avenger's ID Card - Hulk/Wasp - NA - X"/>
    <s v="NA"/>
    <x v="7"/>
    <x v="73"/>
    <m/>
    <m/>
    <m/>
    <m/>
    <m/>
    <s v="Avenger's ID Card - Hulk/Wasp"/>
    <m/>
    <m/>
    <m/>
    <s v="Tactic: Artifact"/>
    <s v="Avenger's ID Card - Hulk/Wasp"/>
    <m/>
    <s v="X"/>
    <n v="25"/>
    <n v="25"/>
    <n v="625"/>
    <m/>
    <m/>
    <m/>
    <m/>
    <m/>
    <m/>
    <m/>
    <m/>
    <n v="2064"/>
    <n v="2064"/>
  </r>
  <r>
    <n v="2065"/>
    <m/>
    <s v=" - Book of the Darkhold, The - CL - R"/>
    <s v=" - Book of the Darkhold, The - CL - R"/>
    <s v="CL"/>
    <x v="7"/>
    <x v="73"/>
    <m/>
    <m/>
    <m/>
    <m/>
    <m/>
    <s v="Book of the Darkhold, The"/>
    <m/>
    <m/>
    <m/>
    <s v="Tactic: Artifact"/>
    <s v="Book of the Darkhold, The"/>
    <m/>
    <s v="R"/>
    <n v="13"/>
    <n v="15"/>
    <n v="195"/>
    <m/>
    <m/>
    <m/>
    <m/>
    <m/>
    <m/>
    <m/>
    <m/>
    <n v="2065"/>
    <n v="2065"/>
  </r>
  <r>
    <n v="2066"/>
    <m/>
    <s v=" - Cosmic Control Rod, The - CL - R"/>
    <s v=" - Cosmic Control Rod, The - CL - R"/>
    <s v="CL"/>
    <x v="7"/>
    <x v="73"/>
    <m/>
    <m/>
    <m/>
    <m/>
    <m/>
    <s v="Cosmic Control Rod, The"/>
    <m/>
    <m/>
    <m/>
    <s v="Tactic: Artifact"/>
    <s v="Cosmic Control Rod, The"/>
    <m/>
    <s v="R"/>
    <n v="13"/>
    <n v="15"/>
    <n v="195"/>
    <m/>
    <m/>
    <m/>
    <m/>
    <m/>
    <m/>
    <m/>
    <m/>
    <n v="2066"/>
    <n v="2066"/>
  </r>
  <r>
    <n v="2067"/>
    <m/>
    <s v=" - Image Inducer - XM - C"/>
    <s v=" - Image Inducer - XM - C"/>
    <s v="XM"/>
    <x v="7"/>
    <x v="73"/>
    <m/>
    <m/>
    <m/>
    <m/>
    <m/>
    <s v="Image Inducer"/>
    <m/>
    <m/>
    <m/>
    <s v="Tactic: Artifact"/>
    <s v="Image Inducer"/>
    <m/>
    <s v="C"/>
    <n v="5"/>
    <n v="5"/>
    <n v="25"/>
    <m/>
    <m/>
    <m/>
    <m/>
    <m/>
    <m/>
    <m/>
    <m/>
    <n v="2067"/>
    <n v="2067"/>
  </r>
  <r>
    <n v="2068"/>
    <m/>
    <s v=" - Infinity Gauntlet, The - CL - VR"/>
    <s v=" - Infinity Gauntlet, The - CL - VR"/>
    <s v="CL"/>
    <x v="7"/>
    <x v="73"/>
    <m/>
    <m/>
    <m/>
    <m/>
    <m/>
    <s v="Infinity Gauntlet, The"/>
    <m/>
    <m/>
    <m/>
    <s v="Tactic: Artifact"/>
    <s v="Infinity Gauntlet, The"/>
    <m/>
    <s v="VR"/>
    <n v="13"/>
    <n v="20"/>
    <n v="260"/>
    <m/>
    <m/>
    <m/>
    <m/>
    <m/>
    <m/>
    <m/>
    <m/>
    <n v="2068"/>
    <n v="2068"/>
  </r>
  <r>
    <n v="2069"/>
    <m/>
    <s v=" - Linkstone - IM - VR"/>
    <s v=" - Linkstone - IM - VR"/>
    <s v="IM"/>
    <x v="7"/>
    <x v="73"/>
    <m/>
    <m/>
    <m/>
    <m/>
    <m/>
    <s v="Linkstone"/>
    <m/>
    <m/>
    <m/>
    <s v="Tactic: Artifact"/>
    <s v="Linkstone"/>
    <m/>
    <s v="VR"/>
    <n v="16"/>
    <n v="20"/>
    <n v="320"/>
    <m/>
    <m/>
    <m/>
    <m/>
    <m/>
    <m/>
    <m/>
    <m/>
    <n v="2069"/>
    <n v="2069"/>
  </r>
  <r>
    <n v="2070"/>
    <m/>
    <s v=" - M'Krann Fragment - XM - R"/>
    <s v=" - M'Krann Fragment - XM - R"/>
    <s v="XM"/>
    <x v="7"/>
    <x v="73"/>
    <m/>
    <m/>
    <m/>
    <m/>
    <m/>
    <s v="M'Krann Fragment"/>
    <m/>
    <m/>
    <m/>
    <s v="Tactic: Artifact"/>
    <s v="M'Krann Fragment"/>
    <m/>
    <s v="R"/>
    <n v="5"/>
    <n v="15"/>
    <n v="75"/>
    <m/>
    <m/>
    <m/>
    <m/>
    <m/>
    <m/>
    <m/>
    <m/>
    <n v="2070"/>
    <n v="2070"/>
  </r>
  <r>
    <n v="2071"/>
    <m/>
    <s v=" - Myrlu Symbiote - IM - VR"/>
    <s v=" - Myrlu Symbiote - IM - VR"/>
    <s v="IM"/>
    <x v="7"/>
    <x v="73"/>
    <m/>
    <m/>
    <m/>
    <m/>
    <m/>
    <s v="Myrlu Symbiote"/>
    <m/>
    <m/>
    <m/>
    <s v="Tactic: Artifact"/>
    <s v="Myrlu Symbiote"/>
    <m/>
    <s v="VR"/>
    <n v="16"/>
    <n v="20"/>
    <n v="320"/>
    <m/>
    <m/>
    <m/>
    <m/>
    <m/>
    <m/>
    <m/>
    <m/>
    <n v="2071"/>
    <n v="2071"/>
  </r>
  <r>
    <n v="2072"/>
    <m/>
    <s v=" - Pym Particles - CL - C"/>
    <s v=" - Pym Particles - CL - C"/>
    <s v="CL"/>
    <x v="7"/>
    <x v="73"/>
    <m/>
    <m/>
    <m/>
    <m/>
    <m/>
    <s v="Pym Particles"/>
    <m/>
    <m/>
    <m/>
    <s v="Tactic: Artifact"/>
    <s v="Pym Particles"/>
    <m/>
    <s v="C"/>
    <n v="13"/>
    <n v="5"/>
    <n v="65"/>
    <m/>
    <m/>
    <m/>
    <m/>
    <m/>
    <m/>
    <m/>
    <m/>
    <n v="2072"/>
    <n v="2072"/>
  </r>
  <r>
    <n v="2073"/>
    <m/>
    <s v=" - Serpent Crown, The - CL - R"/>
    <s v=" - Serpent Crown, The - CL - R"/>
    <s v="CL"/>
    <x v="7"/>
    <x v="73"/>
    <m/>
    <m/>
    <m/>
    <m/>
    <m/>
    <s v="Serpent Crown, The"/>
    <m/>
    <m/>
    <m/>
    <s v="Tactic: Artifact"/>
    <s v="Serpent Crown, The"/>
    <m/>
    <s v="R"/>
    <n v="13"/>
    <n v="15"/>
    <n v="195"/>
    <m/>
    <m/>
    <m/>
    <m/>
    <m/>
    <m/>
    <m/>
    <m/>
    <n v="2073"/>
    <n v="2073"/>
  </r>
  <r>
    <n v="2074"/>
    <m/>
    <s v=" - Shadowhelmet - IM - R"/>
    <s v=" - Shadowhelmet - IM - R"/>
    <s v="IM"/>
    <x v="7"/>
    <x v="73"/>
    <m/>
    <m/>
    <m/>
    <m/>
    <m/>
    <s v="Shadowhelmet"/>
    <m/>
    <m/>
    <m/>
    <s v="Tactic: Artifact"/>
    <s v="Shadowhelmet"/>
    <m/>
    <s v="R"/>
    <n v="16"/>
    <n v="15"/>
    <n v="240"/>
    <m/>
    <m/>
    <m/>
    <m/>
    <m/>
    <m/>
    <m/>
    <m/>
    <n v="2074"/>
    <n v="2074"/>
  </r>
  <r>
    <n v="2075"/>
    <m/>
    <s v=" - Super Soldier Serum, The - CL - R"/>
    <s v=" - Super Soldier Serum, The - CL - R"/>
    <s v="CL"/>
    <x v="7"/>
    <x v="73"/>
    <m/>
    <m/>
    <m/>
    <m/>
    <m/>
    <s v="Super Soldier Serum, The"/>
    <m/>
    <m/>
    <m/>
    <s v="Tactic: Artifact"/>
    <s v="Super Soldier Serum, The"/>
    <m/>
    <s v="R"/>
    <n v="13"/>
    <n v="15"/>
    <n v="195"/>
    <m/>
    <m/>
    <m/>
    <m/>
    <m/>
    <m/>
    <m/>
    <m/>
    <n v="2075"/>
    <n v="2075"/>
  </r>
  <r>
    <n v="2076"/>
    <m/>
    <s v=" - The Siege Perilous - XM - U"/>
    <s v=" - The Siege Perilous - XM - U"/>
    <s v="XM"/>
    <x v="7"/>
    <x v="73"/>
    <m/>
    <m/>
    <m/>
    <m/>
    <m/>
    <s v="The Siege Perilous"/>
    <m/>
    <m/>
    <m/>
    <s v="Tactic: Artifact"/>
    <s v="The Siege Perilous"/>
    <m/>
    <s v="U"/>
    <n v="5"/>
    <n v="10"/>
    <n v="50"/>
    <m/>
    <m/>
    <m/>
    <m/>
    <m/>
    <m/>
    <m/>
    <m/>
    <n v="2076"/>
    <n v="2076"/>
  </r>
  <r>
    <n v="2077"/>
    <m/>
    <s v=" - Ultimate Nullifier, The - CL - R"/>
    <s v=" - Ultimate Nullifier, The - CL - R"/>
    <s v="CL"/>
    <x v="7"/>
    <x v="73"/>
    <m/>
    <m/>
    <m/>
    <m/>
    <m/>
    <s v="Ultimate Nullifier, The"/>
    <m/>
    <m/>
    <m/>
    <s v="Tactic: Artifact"/>
    <s v="Ultimate Nullifier, The"/>
    <m/>
    <s v="R"/>
    <n v="13"/>
    <n v="15"/>
    <n v="195"/>
    <m/>
    <m/>
    <m/>
    <m/>
    <m/>
    <m/>
    <m/>
    <m/>
    <n v="2077"/>
    <n v="2077"/>
  </r>
  <r>
    <n v="2078"/>
    <m/>
    <s v=" - Witchblade, The - IM - VR"/>
    <s v=" - Witchblade, The - IM - VR"/>
    <s v="IM"/>
    <x v="7"/>
    <x v="73"/>
    <m/>
    <m/>
    <m/>
    <m/>
    <m/>
    <s v="Witchblade, The"/>
    <m/>
    <m/>
    <m/>
    <s v="Tactic: Artifact"/>
    <s v="Witchblade, The"/>
    <m/>
    <s v="VR"/>
    <n v="16"/>
    <n v="20"/>
    <n v="320"/>
    <m/>
    <m/>
    <m/>
    <m/>
    <m/>
    <m/>
    <m/>
    <m/>
    <n v="2078"/>
    <n v="2078"/>
  </r>
  <r>
    <n v="2079"/>
    <m/>
    <s v=" -  - MN - C"/>
    <s v=" -  - MN - C"/>
    <s v="MN"/>
    <x v="7"/>
    <x v="74"/>
    <m/>
    <s v="6E 4E  6F E"/>
    <s v="Spider-Man &amp; Human Torch"/>
    <m/>
    <m/>
    <m/>
    <m/>
    <m/>
    <m/>
    <s v="Tactic: Doubleshot-Energy"/>
    <s v="6E 4E  6F E  Spider-Man &amp; Human Torch"/>
    <m/>
    <s v="C"/>
    <n v="4"/>
    <n v="5"/>
    <n v="20"/>
    <m/>
    <m/>
    <m/>
    <m/>
    <m/>
    <m/>
    <m/>
    <m/>
    <n v="2079"/>
    <n v="2079"/>
  </r>
  <r>
    <n v="2080"/>
    <m/>
    <s v=" -  - JLA - C"/>
    <s v=" -  - JLA - C"/>
    <s v="JLA"/>
    <x v="7"/>
    <x v="74"/>
    <m/>
    <s v="6E 4E  6F I"/>
    <s v="Impulse &amp; The Flash"/>
    <m/>
    <m/>
    <m/>
    <m/>
    <m/>
    <m/>
    <s v="Tactic: Doubleshot-Energy"/>
    <s v="6E 4E  6F I  Impulse &amp; The Flash"/>
    <m/>
    <s v="C"/>
    <n v="6"/>
    <n v="5"/>
    <n v="30"/>
    <m/>
    <m/>
    <m/>
    <m/>
    <m/>
    <m/>
    <m/>
    <m/>
    <n v="2080"/>
    <n v="2080"/>
  </r>
  <r>
    <n v="2081"/>
    <m/>
    <s v=" -  - CL - C"/>
    <s v=" -  - CL - C"/>
    <s v="CL"/>
    <x v="7"/>
    <x v="74"/>
    <m/>
    <s v="6E 4E  6F I"/>
    <s v="Mandrill &amp; Nekra"/>
    <m/>
    <m/>
    <m/>
    <m/>
    <m/>
    <m/>
    <s v="Tactic: Doubleshot-Energy"/>
    <s v="6E 4E  6F I  Mandrill &amp; Nekra"/>
    <m/>
    <s v="C"/>
    <n v="13"/>
    <n v="5"/>
    <n v="65"/>
    <m/>
    <m/>
    <m/>
    <m/>
    <m/>
    <m/>
    <m/>
    <m/>
    <n v="2081"/>
    <n v="2081"/>
  </r>
  <r>
    <n v="2082"/>
    <m/>
    <s v=" -  - MN - C"/>
    <s v=" -  - MN - C"/>
    <s v="MN"/>
    <x v="7"/>
    <x v="74"/>
    <m/>
    <s v="6E 4E  6F S"/>
    <s v="Longshot &amp; Mojo"/>
    <m/>
    <m/>
    <m/>
    <m/>
    <m/>
    <m/>
    <s v="Tactic: Doubleshot-Energy"/>
    <s v="6E 4E  6F S  Longshot &amp; Mojo"/>
    <m/>
    <s v="C"/>
    <n v="4"/>
    <n v="5"/>
    <n v="20"/>
    <m/>
    <m/>
    <m/>
    <m/>
    <m/>
    <m/>
    <m/>
    <m/>
    <n v="2082"/>
    <n v="2082"/>
  </r>
  <r>
    <n v="2083"/>
    <m/>
    <s v=" -  - CL - C"/>
    <s v=" -  - CL - C"/>
    <s v="CL"/>
    <x v="7"/>
    <x v="74"/>
    <m/>
    <s v="6E 4E  6I E"/>
    <s v="Forge &amp; Storm"/>
    <m/>
    <m/>
    <m/>
    <m/>
    <m/>
    <m/>
    <s v="Tactic: Doubleshot-Energy"/>
    <s v="6E 4E  6I E  Forge &amp; Storm"/>
    <m/>
    <s v="C"/>
    <n v="13"/>
    <n v="5"/>
    <n v="65"/>
    <m/>
    <m/>
    <m/>
    <m/>
    <m/>
    <m/>
    <m/>
    <m/>
    <n v="2083"/>
    <n v="2083"/>
  </r>
  <r>
    <n v="2084"/>
    <m/>
    <s v=" -  - MN - C"/>
    <s v=" -  - MN - C"/>
    <s v="MN"/>
    <x v="7"/>
    <x v="74"/>
    <m/>
    <s v="6E 4E  6I F"/>
    <s v="Spider-Woman &amp; Iron Man"/>
    <m/>
    <m/>
    <m/>
    <m/>
    <m/>
    <m/>
    <s v="Tactic: Doubleshot-Energy"/>
    <s v="6E 4E  6I F  Spider-Woman &amp; Iron Man"/>
    <m/>
    <s v="C"/>
    <n v="4"/>
    <n v="5"/>
    <n v="20"/>
    <m/>
    <m/>
    <m/>
    <m/>
    <m/>
    <m/>
    <m/>
    <m/>
    <n v="2084"/>
    <n v="2084"/>
  </r>
  <r>
    <n v="2085"/>
    <m/>
    <s v=" -  - MN - C"/>
    <s v=" -  - MN - C"/>
    <s v="MN"/>
    <x v="7"/>
    <x v="74"/>
    <m/>
    <s v="6E 4E  6I S"/>
    <s v="Invisible Woman &amp; Mr. Fantastic"/>
    <m/>
    <m/>
    <m/>
    <m/>
    <m/>
    <m/>
    <s v="Tactic: Doubleshot-Energy"/>
    <s v="6E 4E  6I S  Invisible Woman &amp; Mr. Fantastic"/>
    <m/>
    <s v="C"/>
    <n v="4"/>
    <n v="5"/>
    <n v="20"/>
    <m/>
    <m/>
    <m/>
    <m/>
    <m/>
    <m/>
    <m/>
    <m/>
    <n v="2085"/>
    <n v="2085"/>
  </r>
  <r>
    <n v="2086"/>
    <m/>
    <s v=" -  - JLA - C"/>
    <s v=" -  - JLA - C"/>
    <s v="JLA"/>
    <x v="7"/>
    <x v="74"/>
    <m/>
    <s v="6E 4E  6S E"/>
    <s v="Captain Marvel &amp; Superman"/>
    <m/>
    <m/>
    <m/>
    <m/>
    <m/>
    <m/>
    <s v="Tactic: Doubleshot-Energy"/>
    <s v="6E 4E  6S E  Captain Marvel &amp; Superman "/>
    <m/>
    <s v="C"/>
    <n v="6"/>
    <n v="5"/>
    <n v="30"/>
    <m/>
    <m/>
    <m/>
    <m/>
    <m/>
    <m/>
    <m/>
    <m/>
    <n v="2086"/>
    <n v="2086"/>
  </r>
  <r>
    <n v="2087"/>
    <m/>
    <s v=" -  - MN - C"/>
    <s v=" -  - MN - C"/>
    <s v="MN"/>
    <x v="7"/>
    <x v="74"/>
    <m/>
    <s v="6E 4E  6S E"/>
    <s v="Dr. Strange &amp; Silver Surfer"/>
    <m/>
    <m/>
    <m/>
    <m/>
    <m/>
    <m/>
    <s v="Tactic: Doubleshot-Energy"/>
    <s v="6E 4E  6S E  Dr. Strange &amp; Silver Surfer"/>
    <m/>
    <s v="C"/>
    <n v="4"/>
    <n v="5"/>
    <n v="20"/>
    <m/>
    <m/>
    <m/>
    <m/>
    <m/>
    <m/>
    <m/>
    <m/>
    <n v="2087"/>
    <n v="2087"/>
  </r>
  <r>
    <n v="2088"/>
    <m/>
    <s v=" -  - CL - C"/>
    <s v=" -  - CL - C"/>
    <s v="CL"/>
    <x v="7"/>
    <x v="74"/>
    <m/>
    <s v="6E 4E  6S F"/>
    <s v="Torpedo &amp; ROM"/>
    <m/>
    <m/>
    <m/>
    <m/>
    <m/>
    <m/>
    <s v="Tactic: Doubleshot-Energy"/>
    <s v="6E 4E  6S F  Torpedo &amp; ROM"/>
    <m/>
    <s v="C"/>
    <n v="13"/>
    <n v="5"/>
    <n v="65"/>
    <m/>
    <m/>
    <m/>
    <m/>
    <m/>
    <m/>
    <m/>
    <m/>
    <n v="2088"/>
    <n v="2088"/>
  </r>
  <r>
    <n v="2089"/>
    <m/>
    <s v=" -  - CL - C"/>
    <s v=" -  - CL - C"/>
    <s v="CL"/>
    <x v="7"/>
    <x v="74"/>
    <m/>
    <s v="6E 4E  6S I"/>
    <s v="She-Hulk &amp; Starfox"/>
    <m/>
    <m/>
    <m/>
    <m/>
    <m/>
    <m/>
    <s v="Tactic: Doubleshot-Energy"/>
    <s v="6E 4E  6S I  She-Hulk &amp; Starfox"/>
    <m/>
    <s v="C"/>
    <n v="13"/>
    <n v="5"/>
    <n v="65"/>
    <m/>
    <m/>
    <m/>
    <m/>
    <m/>
    <m/>
    <m/>
    <m/>
    <n v="2089"/>
    <n v="2089"/>
  </r>
  <r>
    <n v="2090"/>
    <m/>
    <s v=" -  - JLA - C"/>
    <s v=" -  - JLA - C"/>
    <s v="JLA"/>
    <x v="7"/>
    <x v="75"/>
    <m/>
    <s v="6F 4F  6E F"/>
    <s v="Blue Beetle &amp; Booster Gold"/>
    <m/>
    <m/>
    <m/>
    <m/>
    <m/>
    <m/>
    <s v="Tactic: Doubleshot-Fighting"/>
    <s v="6F 4F  6E F  Blue Beetle &amp; Booster Gold"/>
    <m/>
    <s v="C"/>
    <n v="6"/>
    <n v="5"/>
    <n v="30"/>
    <m/>
    <m/>
    <m/>
    <m/>
    <m/>
    <m/>
    <m/>
    <m/>
    <n v="2090"/>
    <n v="2090"/>
  </r>
  <r>
    <n v="2091"/>
    <m/>
    <s v=" -  - MN - C"/>
    <s v=" -  - MN - C"/>
    <s v="MN"/>
    <x v="7"/>
    <x v="75"/>
    <m/>
    <s v="6F 4F  6E F"/>
    <s v="Gambit &amp; Bishop"/>
    <m/>
    <m/>
    <m/>
    <m/>
    <m/>
    <m/>
    <s v="Tactic: Doubleshot-Fighting"/>
    <s v="6F 4F  6E F  Gambit &amp; Bishop"/>
    <m/>
    <s v="C"/>
    <n v="4"/>
    <n v="5"/>
    <n v="20"/>
    <m/>
    <m/>
    <m/>
    <m/>
    <m/>
    <m/>
    <m/>
    <m/>
    <n v="2091"/>
    <n v="2091"/>
  </r>
  <r>
    <n v="2092"/>
    <m/>
    <s v=" -  - MN - C"/>
    <s v=" -  - MN - C"/>
    <s v="MN"/>
    <x v="7"/>
    <x v="75"/>
    <m/>
    <s v="6F 4F  6E I"/>
    <s v="Rhino &amp; Electro"/>
    <m/>
    <m/>
    <m/>
    <m/>
    <m/>
    <m/>
    <s v="Tactic: Doubleshot-Fighting"/>
    <s v="6F 4F  6E I  Rhino &amp; Electro"/>
    <m/>
    <s v="C"/>
    <n v="4"/>
    <n v="5"/>
    <n v="20"/>
    <m/>
    <m/>
    <m/>
    <m/>
    <m/>
    <m/>
    <m/>
    <m/>
    <n v="2092"/>
    <n v="2092"/>
  </r>
  <r>
    <n v="2093"/>
    <m/>
    <s v=" -  - JLA - C"/>
    <s v=" -  - JLA - C"/>
    <s v="JLA"/>
    <x v="7"/>
    <x v="75"/>
    <m/>
    <s v="6F 4F  6E S"/>
    <s v="Green Arrow &amp; Green Lantern"/>
    <m/>
    <m/>
    <m/>
    <m/>
    <m/>
    <m/>
    <s v="Tactic: Doubleshot-Fighting"/>
    <s v="6F 4F  6E S  Green Arrow &amp; Green Lantern"/>
    <m/>
    <s v="C"/>
    <n v="6"/>
    <n v="5"/>
    <n v="30"/>
    <m/>
    <m/>
    <m/>
    <m/>
    <m/>
    <m/>
    <m/>
    <m/>
    <n v="2093"/>
    <n v="2093"/>
  </r>
  <r>
    <n v="2094"/>
    <m/>
    <s v=" -  - CL - C"/>
    <s v=" -  - CL - C"/>
    <s v="CL"/>
    <x v="7"/>
    <x v="75"/>
    <m/>
    <s v="6F 4F  6E S"/>
    <s v="Hellstorm &amp; Hellcat"/>
    <m/>
    <m/>
    <m/>
    <m/>
    <m/>
    <m/>
    <s v="Tactic: Doubleshot-Fighting"/>
    <s v="6F 4F  6E S  Hellstorm &amp; Hellcat"/>
    <m/>
    <s v="C"/>
    <n v="13"/>
    <n v="5"/>
    <n v="65"/>
    <m/>
    <m/>
    <m/>
    <m/>
    <m/>
    <m/>
    <m/>
    <m/>
    <n v="2094"/>
    <n v="2094"/>
  </r>
  <r>
    <n v="2095"/>
    <m/>
    <s v=" -  - MN - C"/>
    <s v=" -  - MN - C"/>
    <s v="MN"/>
    <x v="7"/>
    <x v="75"/>
    <m/>
    <s v="6F 4F  6I E"/>
    <s v="Nightcrawler &amp; Mystique"/>
    <m/>
    <m/>
    <m/>
    <m/>
    <m/>
    <m/>
    <s v="Tactic: Doubleshot-Fighting"/>
    <s v="6F 4F  6I E  Nightcrawler &amp; Mystique"/>
    <m/>
    <s v="C"/>
    <n v="4"/>
    <n v="5"/>
    <n v="20"/>
    <m/>
    <m/>
    <m/>
    <m/>
    <m/>
    <m/>
    <m/>
    <m/>
    <n v="2095"/>
    <n v="2095"/>
  </r>
  <r>
    <n v="2096"/>
    <m/>
    <s v=" -  - CL - C"/>
    <s v=" -  - CL - C"/>
    <s v="CL"/>
    <x v="7"/>
    <x v="75"/>
    <m/>
    <s v="6F 4F  6I F"/>
    <s v="Baron Von Strucker &amp; Red Skull"/>
    <m/>
    <m/>
    <m/>
    <m/>
    <m/>
    <m/>
    <s v="Tactic: Doubleshot-Fighting"/>
    <s v="6F 4F  6I F  Baron Von Strucker &amp; Red Skull"/>
    <m/>
    <s v="C"/>
    <n v="13"/>
    <n v="5"/>
    <n v="65"/>
    <m/>
    <m/>
    <m/>
    <m/>
    <m/>
    <m/>
    <m/>
    <m/>
    <n v="2096"/>
    <n v="2096"/>
  </r>
  <r>
    <n v="2097"/>
    <m/>
    <s v=" -  - CL - C"/>
    <s v=" -  - CL - C"/>
    <s v="CL"/>
    <x v="7"/>
    <x v="75"/>
    <m/>
    <s v="6F 4F  6I S"/>
    <s v="Hawkeye &amp; Mockingbird"/>
    <m/>
    <m/>
    <m/>
    <m/>
    <m/>
    <m/>
    <s v="Tactic: Doubleshot-Fighting"/>
    <s v="6F 4F  6I S  Hawkeye &amp; Mockingbird"/>
    <m/>
    <s v="C"/>
    <n v="13"/>
    <n v="5"/>
    <n v="65"/>
    <m/>
    <m/>
    <m/>
    <m/>
    <m/>
    <m/>
    <m/>
    <m/>
    <n v="2097"/>
    <n v="2097"/>
  </r>
  <r>
    <n v="2098"/>
    <m/>
    <s v=" -  - MN - C"/>
    <s v=" -  - MN - C"/>
    <s v="MN"/>
    <x v="7"/>
    <x v="75"/>
    <m/>
    <s v="6F 4F  6S E"/>
    <s v="Venom &amp; Spider-Man"/>
    <m/>
    <m/>
    <m/>
    <m/>
    <m/>
    <m/>
    <s v="Tactic: Doubleshot-Fighting"/>
    <s v="6F 4F  6S E  Venom &amp; Spider-Man"/>
    <m/>
    <s v="C"/>
    <n v="4"/>
    <n v="5"/>
    <n v="20"/>
    <m/>
    <m/>
    <m/>
    <m/>
    <m/>
    <m/>
    <m/>
    <m/>
    <n v="2098"/>
    <n v="2098"/>
  </r>
  <r>
    <n v="2099"/>
    <m/>
    <s v=" -  - MN - C"/>
    <s v=" -  - MN - C"/>
    <s v="MN"/>
    <x v="7"/>
    <x v="75"/>
    <m/>
    <s v="6F 4F  6S F"/>
    <s v="Rogue &amp; Gambit"/>
    <m/>
    <m/>
    <m/>
    <m/>
    <m/>
    <m/>
    <s v="Tactic: Doubleshot-Fighting"/>
    <s v="6F 4F  6S F  Rogue &amp; Gambit"/>
    <m/>
    <s v="C"/>
    <n v="4"/>
    <n v="5"/>
    <n v="20"/>
    <m/>
    <m/>
    <m/>
    <m/>
    <m/>
    <m/>
    <m/>
    <m/>
    <n v="2099"/>
    <n v="2099"/>
  </r>
  <r>
    <n v="2100"/>
    <m/>
    <s v=" -  - JLA - C"/>
    <s v=" -  - JLA - C"/>
    <s v="JLA"/>
    <x v="7"/>
    <x v="75"/>
    <m/>
    <s v="6F 4F  6S I"/>
    <s v="Batman &amp; Martian Manhunter"/>
    <m/>
    <m/>
    <m/>
    <m/>
    <m/>
    <m/>
    <s v="Tactic: Doubleshot-Fighting"/>
    <s v="6F 4F  6S I  Batman &amp; Martian Manhunter"/>
    <m/>
    <s v="C"/>
    <n v="6"/>
    <n v="5"/>
    <n v="30"/>
    <m/>
    <m/>
    <m/>
    <m/>
    <m/>
    <m/>
    <m/>
    <m/>
    <n v="2100"/>
    <n v="2100"/>
  </r>
  <r>
    <n v="2101"/>
    <m/>
    <s v=" -  - CL - C"/>
    <s v=" -  - CL - C"/>
    <s v="CL"/>
    <x v="7"/>
    <x v="75"/>
    <m/>
    <s v="6F 4F  6S I"/>
    <s v="Tigra &amp; Wonder Man"/>
    <m/>
    <m/>
    <m/>
    <m/>
    <m/>
    <m/>
    <s v="Tactic: Doubleshot-Fighting"/>
    <s v="6F 4F  6S I  Tigra &amp; Wonder Man"/>
    <m/>
    <s v="C"/>
    <n v="13"/>
    <n v="5"/>
    <n v="65"/>
    <m/>
    <m/>
    <m/>
    <m/>
    <m/>
    <m/>
    <m/>
    <m/>
    <n v="2101"/>
    <n v="2101"/>
  </r>
  <r>
    <n v="2102"/>
    <m/>
    <s v=" -  - MN - C"/>
    <s v=" -  - MN - C"/>
    <s v="MN"/>
    <x v="7"/>
    <x v="76"/>
    <m/>
    <s v="6I 4I  6E F"/>
    <s v="Iceman &amp; Beast"/>
    <m/>
    <m/>
    <m/>
    <m/>
    <m/>
    <m/>
    <s v="Tactic: Doubleshot-Intellect"/>
    <s v="6I 4I  6E F  Iceman &amp; Beast"/>
    <m/>
    <s v="C"/>
    <n v="4"/>
    <n v="5"/>
    <n v="20"/>
    <m/>
    <m/>
    <m/>
    <m/>
    <m/>
    <m/>
    <m/>
    <m/>
    <n v="2102"/>
    <n v="2102"/>
  </r>
  <r>
    <n v="2103"/>
    <m/>
    <s v=" -  - CL - C"/>
    <s v=" -  - CL - C"/>
    <s v="CL"/>
    <x v="7"/>
    <x v="76"/>
    <m/>
    <s v="6I 4I  6E I"/>
    <s v="Baron Zemo &amp; Arnim Zola"/>
    <m/>
    <m/>
    <m/>
    <m/>
    <m/>
    <m/>
    <s v="Tactic: Doubleshot-Intellect"/>
    <s v="6I 4I  6E I  Baron Zemo &amp; Arnim Zola"/>
    <m/>
    <s v="C"/>
    <n v="13"/>
    <n v="5"/>
    <n v="65"/>
    <m/>
    <m/>
    <m/>
    <m/>
    <m/>
    <m/>
    <m/>
    <m/>
    <n v="2103"/>
    <n v="2103"/>
  </r>
  <r>
    <n v="2104"/>
    <m/>
    <s v=" -  - MN - C"/>
    <s v=" -  - MN - C"/>
    <s v="MN"/>
    <x v="7"/>
    <x v="76"/>
    <m/>
    <s v="6I 4I  6E S"/>
    <s v="Iron Man &amp; Thor"/>
    <m/>
    <m/>
    <m/>
    <m/>
    <m/>
    <m/>
    <s v="Tactic: Doubleshot-Intellect"/>
    <s v="6I 4I  6E S  Iron Man &amp; Thor"/>
    <m/>
    <s v="C"/>
    <n v="4"/>
    <n v="5"/>
    <n v="20"/>
    <m/>
    <m/>
    <m/>
    <m/>
    <m/>
    <m/>
    <m/>
    <m/>
    <n v="2104"/>
    <n v="2104"/>
  </r>
  <r>
    <n v="2105"/>
    <m/>
    <s v=" -  - JLA - C"/>
    <s v=" -  - JLA - C"/>
    <s v="JLA"/>
    <x v="7"/>
    <x v="76"/>
    <m/>
    <s v="6I 4I  6E S"/>
    <s v="The Trickster &amp; Neron"/>
    <m/>
    <m/>
    <m/>
    <m/>
    <m/>
    <m/>
    <s v="Tactic: Doubleshot-Intellect"/>
    <s v="6I 4I  6E S  The Trickster &amp; Neron"/>
    <m/>
    <s v="C"/>
    <n v="6"/>
    <n v="5"/>
    <n v="30"/>
    <m/>
    <m/>
    <m/>
    <m/>
    <m/>
    <m/>
    <m/>
    <m/>
    <n v="2105"/>
    <n v="2105"/>
  </r>
  <r>
    <n v="2106"/>
    <m/>
    <s v=" -  - MN - C"/>
    <s v=" -  - MN - C"/>
    <s v="MN"/>
    <x v="7"/>
    <x v="76"/>
    <m/>
    <s v="6I 4I  6F E"/>
    <s v="Black Widow &amp; Captain America"/>
    <m/>
    <m/>
    <m/>
    <m/>
    <m/>
    <m/>
    <s v="Tactic: Doubleshot-Intellect"/>
    <s v="6I 4I  6F E  Black Widow &amp; Captain America"/>
    <m/>
    <s v="C"/>
    <n v="4"/>
    <n v="5"/>
    <n v="20"/>
    <m/>
    <m/>
    <m/>
    <m/>
    <m/>
    <m/>
    <m/>
    <m/>
    <n v="2106"/>
    <n v="2106"/>
  </r>
  <r>
    <n v="2107"/>
    <m/>
    <s v=" -  - JLA - C"/>
    <s v=" -  - JLA - C"/>
    <s v="JLA"/>
    <x v="7"/>
    <x v="76"/>
    <m/>
    <s v="6I 4I  6F I"/>
    <s v="Black Canary &amp; Batman"/>
    <m/>
    <m/>
    <m/>
    <m/>
    <m/>
    <m/>
    <s v="Tactic: Doubleshot-Intellect"/>
    <s v="6I 4I  6F I  Black Canary &amp; Batman"/>
    <m/>
    <s v="C"/>
    <n v="6"/>
    <n v="5"/>
    <n v="30"/>
    <m/>
    <m/>
    <m/>
    <m/>
    <m/>
    <m/>
    <m/>
    <m/>
    <n v="2107"/>
    <n v="2107"/>
  </r>
  <r>
    <n v="2108"/>
    <m/>
    <s v=" -  - CL - C"/>
    <s v=" -  - CL - C"/>
    <s v="CL"/>
    <x v="7"/>
    <x v="76"/>
    <m/>
    <s v="6I 4I  6F I"/>
    <s v="Daredevil &amp; Black Widow"/>
    <m/>
    <m/>
    <m/>
    <m/>
    <m/>
    <m/>
    <s v="Tactic: Doubleshot-Intellect"/>
    <s v="6I 4I  6F I  Daredevil &amp; Black Widow"/>
    <m/>
    <s v="C"/>
    <n v="13"/>
    <n v="5"/>
    <n v="65"/>
    <m/>
    <m/>
    <m/>
    <m/>
    <m/>
    <m/>
    <m/>
    <m/>
    <n v="2108"/>
    <n v="2108"/>
  </r>
  <r>
    <n v="2109"/>
    <m/>
    <s v=" -  - CL - C"/>
    <s v=" -  - CL - C"/>
    <s v="CL"/>
    <x v="7"/>
    <x v="76"/>
    <m/>
    <s v="6I 4I  6F S"/>
    <s v="Dr. Doom &amp; Namor"/>
    <m/>
    <m/>
    <m/>
    <m/>
    <m/>
    <m/>
    <s v="Tactic: Doubleshot-Intellect"/>
    <s v="6I 4I  6F S  Dr. Doom &amp; Namor"/>
    <m/>
    <s v="C"/>
    <n v="13"/>
    <n v="5"/>
    <n v="65"/>
    <m/>
    <m/>
    <m/>
    <m/>
    <m/>
    <m/>
    <m/>
    <m/>
    <n v="2109"/>
    <n v="2109"/>
  </r>
  <r>
    <n v="2110"/>
    <m/>
    <s v=" -  - JLA - C"/>
    <s v=" -  - JLA - C"/>
    <s v="JLA"/>
    <x v="7"/>
    <x v="76"/>
    <m/>
    <s v="6I 4I  6F S"/>
    <s v="Wonder Woman &amp; Batman"/>
    <m/>
    <m/>
    <m/>
    <m/>
    <m/>
    <m/>
    <s v="Tactic: Doubleshot-Intellect"/>
    <s v="6I 4I  6F S  Wonder Woman &amp; Batman"/>
    <m/>
    <s v="C"/>
    <n v="6"/>
    <n v="5"/>
    <n v="30"/>
    <m/>
    <m/>
    <m/>
    <m/>
    <m/>
    <m/>
    <m/>
    <m/>
    <n v="2110"/>
    <n v="2110"/>
  </r>
  <r>
    <n v="2111"/>
    <m/>
    <s v=" -  - CL - C"/>
    <s v=" -  - CL - C"/>
    <s v="CL"/>
    <x v="7"/>
    <x v="76"/>
    <m/>
    <s v="6I 4I  6S E"/>
    <s v="Vanguard &amp; Darkstar"/>
    <m/>
    <m/>
    <m/>
    <m/>
    <m/>
    <m/>
    <s v="Tactic: Doubleshot-Intellect"/>
    <s v="6I 4I  6S E  Vanguard &amp; Darkstar"/>
    <m/>
    <s v="C"/>
    <n v="13"/>
    <n v="5"/>
    <n v="65"/>
    <m/>
    <m/>
    <m/>
    <m/>
    <m/>
    <m/>
    <m/>
    <m/>
    <n v="2111"/>
    <n v="2111"/>
  </r>
  <r>
    <n v="2112"/>
    <m/>
    <s v=" -  - MN - C"/>
    <s v=" -  - MN - C"/>
    <s v="MN"/>
    <x v="7"/>
    <x v="76"/>
    <m/>
    <s v="6I 4I  6S F"/>
    <s v="Daredevil &amp; Scarlet Spider"/>
    <m/>
    <m/>
    <m/>
    <m/>
    <m/>
    <m/>
    <s v="Tactic: Doubleshot-Intellect"/>
    <s v="6I 4I  6S F  Daredevil &amp; Scarlet Spider"/>
    <m/>
    <s v="C"/>
    <n v="4"/>
    <n v="5"/>
    <n v="20"/>
    <m/>
    <m/>
    <m/>
    <m/>
    <m/>
    <m/>
    <m/>
    <m/>
    <n v="2112"/>
    <n v="2112"/>
  </r>
  <r>
    <n v="2113"/>
    <m/>
    <s v=" -  - JLA - C"/>
    <s v=" -  - JLA - C"/>
    <s v="JLA"/>
    <x v="7"/>
    <x v="76"/>
    <m/>
    <s v="6I 4I  6S F"/>
    <s v="Hawkman &amp; Batman"/>
    <m/>
    <m/>
    <m/>
    <m/>
    <m/>
    <m/>
    <s v="Tactic: Doubleshot-Intellect"/>
    <s v="6I 4I  6S F  Hawkman &amp; Batman"/>
    <m/>
    <s v="C"/>
    <n v="6"/>
    <n v="5"/>
    <n v="30"/>
    <m/>
    <m/>
    <m/>
    <m/>
    <m/>
    <m/>
    <m/>
    <m/>
    <n v="2113"/>
    <n v="2113"/>
  </r>
  <r>
    <n v="2114"/>
    <m/>
    <s v=" -  - MN - C"/>
    <s v=" -  - MN - C"/>
    <s v="MN"/>
    <x v="7"/>
    <x v="76"/>
    <m/>
    <s v="6I 4I  6S I"/>
    <s v="She-Hulk &amp; Hulk"/>
    <m/>
    <m/>
    <m/>
    <m/>
    <m/>
    <m/>
    <s v="Tactic: Doubleshot-Intellect"/>
    <s v="6I 4I  6S I  She-Hulk &amp; Hulk"/>
    <m/>
    <s v="C"/>
    <n v="4"/>
    <n v="5"/>
    <n v="20"/>
    <m/>
    <m/>
    <m/>
    <m/>
    <m/>
    <m/>
    <m/>
    <m/>
    <n v="2114"/>
    <n v="2114"/>
  </r>
  <r>
    <n v="2115"/>
    <m/>
    <s v=" -  - JLA - C"/>
    <s v=" -  - JLA - C"/>
    <s v="JLA"/>
    <x v="7"/>
    <x v="77"/>
    <m/>
    <s v="6S 4S  6E F"/>
    <s v="Superman &amp; Captain Atom"/>
    <m/>
    <m/>
    <m/>
    <m/>
    <m/>
    <m/>
    <s v="Tactic: Doubleshot-Strength"/>
    <s v="6S 4S  6E F  Superman &amp; Captain Atom"/>
    <m/>
    <s v="C"/>
    <n v="6"/>
    <n v="5"/>
    <n v="30"/>
    <m/>
    <m/>
    <m/>
    <m/>
    <m/>
    <m/>
    <m/>
    <m/>
    <n v="2115"/>
    <n v="2115"/>
  </r>
  <r>
    <n v="2116"/>
    <m/>
    <s v=" -  - MN - C"/>
    <s v=" -  - MN - C"/>
    <s v="MN"/>
    <x v="7"/>
    <x v="77"/>
    <m/>
    <s v="6S 4S  6E F"/>
    <s v="Vision &amp; Scarlet Witch"/>
    <m/>
    <m/>
    <m/>
    <m/>
    <m/>
    <m/>
    <s v="Tactic: Doubleshot-Strength"/>
    <s v="6S 4S  6E F  Vision &amp; Scarlet Witch"/>
    <m/>
    <s v="C"/>
    <n v="4"/>
    <n v="5"/>
    <n v="20"/>
    <m/>
    <m/>
    <m/>
    <m/>
    <m/>
    <m/>
    <m/>
    <m/>
    <n v="2116"/>
    <n v="2116"/>
  </r>
  <r>
    <n v="2117"/>
    <m/>
    <s v=" -  - MN - C"/>
    <s v=" -  - MN - C"/>
    <s v="MN"/>
    <x v="7"/>
    <x v="77"/>
    <m/>
    <s v="6S 4S  6E I"/>
    <s v="Shadowcat &amp; Colossus"/>
    <m/>
    <m/>
    <m/>
    <m/>
    <m/>
    <m/>
    <s v="Tactic: Doubleshot-Strength"/>
    <s v="6S 4S  6E I  Shadowcat &amp; Colossus"/>
    <m/>
    <s v="C"/>
    <n v="4"/>
    <n v="5"/>
    <n v="20"/>
    <m/>
    <m/>
    <m/>
    <m/>
    <m/>
    <m/>
    <m/>
    <m/>
    <n v="2117"/>
    <n v="2117"/>
  </r>
  <r>
    <n v="2118"/>
    <m/>
    <s v=" -  - JLA - C"/>
    <s v=" -  - JLA - C"/>
    <s v="JLA"/>
    <x v="7"/>
    <x v="77"/>
    <m/>
    <s v="6S 4S  6E I"/>
    <s v="Superman &amp; The Ray"/>
    <m/>
    <m/>
    <m/>
    <m/>
    <m/>
    <m/>
    <s v="Tactic: Doubleshot-Strength"/>
    <s v="6S 4S  6E I  Superman &amp; The Ray"/>
    <m/>
    <s v="C"/>
    <n v="6"/>
    <n v="5"/>
    <n v="30"/>
    <m/>
    <m/>
    <m/>
    <m/>
    <m/>
    <m/>
    <m/>
    <m/>
    <n v="2118"/>
    <n v="2118"/>
  </r>
  <r>
    <n v="2119"/>
    <m/>
    <s v=" -  - CL - C"/>
    <s v=" -  - CL - C"/>
    <s v="CL"/>
    <x v="7"/>
    <x v="77"/>
    <m/>
    <s v="6S 4S  6E S"/>
    <s v="Blink &amp; Rogue"/>
    <m/>
    <m/>
    <m/>
    <m/>
    <m/>
    <m/>
    <s v="Tactic: Doubleshot-Strength"/>
    <s v="6S 4S  6E S  Blink &amp; Rogue"/>
    <m/>
    <s v="C"/>
    <n v="13"/>
    <n v="5"/>
    <n v="65"/>
    <m/>
    <m/>
    <m/>
    <m/>
    <m/>
    <m/>
    <m/>
    <m/>
    <n v="2119"/>
    <n v="2119"/>
  </r>
  <r>
    <n v="2120"/>
    <m/>
    <s v=" -  - MN - C"/>
    <s v=" -  - MN - C"/>
    <s v="MN"/>
    <x v="7"/>
    <x v="77"/>
    <m/>
    <s v="6S 4S  6F E"/>
    <s v="Rogue &amp; Psylocke"/>
    <m/>
    <m/>
    <m/>
    <m/>
    <m/>
    <m/>
    <s v="Tactic: Doubleshot-Strength"/>
    <s v="6S 4S  6F E  Rogue &amp; Psylocke"/>
    <m/>
    <s v="C"/>
    <n v="4"/>
    <n v="5"/>
    <n v="20"/>
    <m/>
    <m/>
    <m/>
    <m/>
    <m/>
    <m/>
    <m/>
    <m/>
    <n v="2120"/>
    <n v="2120"/>
  </r>
  <r>
    <n v="2121"/>
    <m/>
    <s v=" -  - JLA - C"/>
    <s v=" -  - JLA - C"/>
    <s v="JLA"/>
    <x v="7"/>
    <x v="77"/>
    <m/>
    <s v="6S 4S  6F E"/>
    <s v="The Flash &amp; Superman"/>
    <m/>
    <m/>
    <m/>
    <m/>
    <m/>
    <m/>
    <s v="Tactic: Doubleshot-Strength"/>
    <s v="6S 4S  6F E  The Flash &amp; Superman"/>
    <m/>
    <s v="C"/>
    <n v="6"/>
    <n v="5"/>
    <n v="30"/>
    <m/>
    <m/>
    <m/>
    <m/>
    <m/>
    <m/>
    <m/>
    <m/>
    <n v="2121"/>
    <n v="2121"/>
  </r>
  <r>
    <n v="2122"/>
    <m/>
    <s v=" -  - MN - C"/>
    <s v=" -  - MN - C"/>
    <s v="MN"/>
    <x v="7"/>
    <x v="77"/>
    <m/>
    <s v="6S 4S  6F I"/>
    <s v="Spider-Man &amp; Silver Sable"/>
    <m/>
    <m/>
    <m/>
    <m/>
    <m/>
    <m/>
    <s v="Tactic: Doubleshot-Strength"/>
    <s v="6S 4S  6F I  Spider-Man &amp; Silver Sable"/>
    <m/>
    <s v="C"/>
    <n v="4"/>
    <n v="5"/>
    <n v="20"/>
    <m/>
    <m/>
    <m/>
    <m/>
    <m/>
    <m/>
    <m/>
    <m/>
    <n v="2122"/>
    <n v="2122"/>
  </r>
  <r>
    <n v="2123"/>
    <m/>
    <s v=" -  - CL - C"/>
    <s v=" -  - CL - C"/>
    <s v="CL"/>
    <x v="7"/>
    <x v="77"/>
    <m/>
    <s v="6S 4S  6F S"/>
    <s v="Thor &amp; Lady Sif"/>
    <m/>
    <m/>
    <m/>
    <m/>
    <m/>
    <m/>
    <s v="Tactic: Doubleshot-Strength"/>
    <s v="6S 4S  6F S  Thor &amp; Lady Sif"/>
    <m/>
    <s v="C"/>
    <n v="13"/>
    <n v="5"/>
    <n v="65"/>
    <m/>
    <m/>
    <m/>
    <m/>
    <m/>
    <m/>
    <m/>
    <m/>
    <n v="2123"/>
    <n v="2123"/>
  </r>
  <r>
    <n v="2124"/>
    <m/>
    <s v=" -  - MN - C"/>
    <s v=" -  - MN - C"/>
    <s v="MN"/>
    <x v="7"/>
    <x v="77"/>
    <m/>
    <s v="6S 4S  6I E"/>
    <s v="Invisible Woman &amp; Namor"/>
    <m/>
    <m/>
    <m/>
    <m/>
    <m/>
    <m/>
    <s v="Tactic: Doubleshot-Strength"/>
    <s v="6S 4S  6I E  Invisible Woman &amp; Namor"/>
    <m/>
    <s v="C"/>
    <n v="4"/>
    <n v="5"/>
    <n v="20"/>
    <m/>
    <m/>
    <m/>
    <m/>
    <m/>
    <m/>
    <m/>
    <m/>
    <n v="2124"/>
    <n v="2124"/>
  </r>
  <r>
    <n v="2125"/>
    <m/>
    <s v=" -  - CL - C"/>
    <s v=" -  - CL - C"/>
    <s v="CL"/>
    <x v="7"/>
    <x v="77"/>
    <m/>
    <s v="6S 4S  6I F"/>
    <s v="Howard the Duck &amp; Man-Thing"/>
    <m/>
    <m/>
    <m/>
    <m/>
    <m/>
    <m/>
    <s v="Tactic: Doubleshot-Strength"/>
    <s v="6S 4S  6I F  Howard the Duck &amp; Man-Thing"/>
    <m/>
    <s v="C"/>
    <n v="13"/>
    <n v="5"/>
    <n v="65"/>
    <m/>
    <m/>
    <m/>
    <m/>
    <m/>
    <m/>
    <m/>
    <m/>
    <n v="2125"/>
    <n v="2125"/>
  </r>
  <r>
    <n v="2126"/>
    <m/>
    <s v=" -  - JLA - C"/>
    <s v=" -  - JLA - C"/>
    <s v="JLA"/>
    <x v="7"/>
    <x v="77"/>
    <m/>
    <s v="6S 4S  6I F"/>
    <s v="Orion &amp; Mister Miracle"/>
    <m/>
    <m/>
    <m/>
    <m/>
    <m/>
    <m/>
    <s v="Tactic: Doubleshot-Strength"/>
    <s v="6S 4S  6I F  Orion &amp; Mister Miracle"/>
    <m/>
    <s v="C"/>
    <n v="6"/>
    <n v="5"/>
    <n v="30"/>
    <m/>
    <m/>
    <m/>
    <m/>
    <m/>
    <m/>
    <m/>
    <m/>
    <n v="2126"/>
    <n v="2126"/>
  </r>
  <r>
    <n v="2127"/>
    <m/>
    <s v=" -  - JLA - C"/>
    <s v=" -  - JLA - C"/>
    <s v="JLA"/>
    <x v="7"/>
    <x v="77"/>
    <m/>
    <s v="6S 4S  6I S"/>
    <s v="Aquaman &amp; Superman"/>
    <m/>
    <m/>
    <m/>
    <m/>
    <m/>
    <m/>
    <s v="Tactic: Doubleshot-Strength"/>
    <s v="6S 4S  6I S  Aquaman &amp; Superman"/>
    <m/>
    <s v="C"/>
    <n v="6"/>
    <n v="5"/>
    <n v="30"/>
    <m/>
    <m/>
    <m/>
    <m/>
    <m/>
    <m/>
    <m/>
    <m/>
    <n v="2127"/>
    <n v="2127"/>
  </r>
  <r>
    <n v="2128"/>
    <m/>
    <s v=" -  - CL - C"/>
    <s v=" -  - CL - C"/>
    <s v="CL"/>
    <x v="7"/>
    <x v="77"/>
    <m/>
    <s v="6S 4S  6I S"/>
    <s v="Valkyrie &amp; Nighthawk"/>
    <m/>
    <m/>
    <m/>
    <m/>
    <m/>
    <m/>
    <s v="Tactic: Doubleshot-Strength"/>
    <s v="6S 4S  6I S  Valkyrie &amp; Nighthawk"/>
    <m/>
    <s v="C"/>
    <n v="13"/>
    <n v="5"/>
    <n v="65"/>
    <m/>
    <m/>
    <m/>
    <m/>
    <m/>
    <m/>
    <m/>
    <m/>
    <n v="2128"/>
    <n v="2128"/>
  </r>
  <r>
    <n v="2129"/>
    <m/>
    <s v="Taskmaster - 4-Grid Character Card - XM - U"/>
    <s v="Taskmaster XM HERO - U"/>
    <s v="XM"/>
    <x v="0"/>
    <x v="0"/>
    <m/>
    <m/>
    <s v="Taskmaster"/>
    <s v="Taskmaster"/>
    <m/>
    <s v="4-Grid Character Card"/>
    <m/>
    <m/>
    <m/>
    <s v="Taskmaster"/>
    <s v="4-Grid Character Card"/>
    <m/>
    <s v="U"/>
    <n v="5"/>
    <n v="10"/>
    <n v="50"/>
    <n v="3"/>
    <n v="7"/>
    <n v="4"/>
    <n v="5"/>
    <n v="19"/>
    <n v="19"/>
    <n v="4.75"/>
    <s v="Use I Pc to avoid any F attack"/>
    <n v="2129"/>
    <n v="2129"/>
  </r>
  <r>
    <n v="2130"/>
    <m/>
    <s v="Taskmaster - Photographic Reflexes - XM -  - R"/>
    <s v="Taskmaster - Photographic Reflexes - XM - OPD - R"/>
    <s v="XM"/>
    <x v="1"/>
    <x v="0"/>
    <m/>
    <m/>
    <s v="Taskmaster"/>
    <s v="Taskmaster"/>
    <m/>
    <s v="Photographic Reflexes"/>
    <m/>
    <s v="OPD"/>
    <m/>
    <s v="Taskmaster"/>
    <s v="Photographic Reflexes (OPD)"/>
    <m/>
    <s v="R"/>
    <n v="5"/>
    <n v="15"/>
    <n v="75"/>
    <m/>
    <m/>
    <m/>
    <m/>
    <m/>
    <m/>
    <m/>
    <m/>
    <n v="2130"/>
    <n v="2130"/>
  </r>
  <r>
    <n v="2131"/>
    <m/>
    <s v="Taskmaster - Replica Shield - XM - C"/>
    <s v="Taskmaster - Replica Shield - XM - C"/>
    <s v="XM"/>
    <x v="1"/>
    <x v="0"/>
    <m/>
    <m/>
    <s v="Taskmaster"/>
    <s v="Taskmaster"/>
    <m/>
    <s v="Replica Shield"/>
    <m/>
    <m/>
    <m/>
    <s v="Taskmaster"/>
    <s v="Replica Shield"/>
    <m/>
    <s v="C"/>
    <n v="5"/>
    <n v="5"/>
    <n v="25"/>
    <m/>
    <m/>
    <m/>
    <m/>
    <m/>
    <m/>
    <m/>
    <m/>
    <n v="2131"/>
    <n v="2131"/>
  </r>
  <r>
    <n v="2132"/>
    <m/>
    <s v="Taskmaster - Spy Camera - XM -  - R"/>
    <s v="Taskmaster - Spy Camera - XM - OPD - R"/>
    <s v="XM"/>
    <x v="1"/>
    <x v="0"/>
    <m/>
    <m/>
    <s v="Taskmaster"/>
    <s v="Taskmaster"/>
    <m/>
    <s v="Spy Camera"/>
    <m/>
    <s v="OPD"/>
    <m/>
    <s v="Taskmaster"/>
    <s v="Spy Camera (OPD)"/>
    <m/>
    <s v="R"/>
    <n v="5"/>
    <n v="15"/>
    <n v="75"/>
    <m/>
    <m/>
    <m/>
    <m/>
    <m/>
    <m/>
    <m/>
    <m/>
    <n v="2132"/>
    <n v="2132"/>
  </r>
  <r>
    <n v="2133"/>
    <m/>
    <s v="Taskmaster - Trained Lackeys - XM - C"/>
    <s v="Taskmaster - Trained Lackeys - XM - C"/>
    <s v="XM"/>
    <x v="1"/>
    <x v="0"/>
    <m/>
    <m/>
    <s v="Taskmaster"/>
    <s v="Taskmaster"/>
    <m/>
    <s v="Trained Lackeys"/>
    <m/>
    <m/>
    <m/>
    <s v="Taskmaster"/>
    <s v="Trained Lackeys"/>
    <m/>
    <s v="C"/>
    <n v="5"/>
    <n v="5"/>
    <n v="25"/>
    <m/>
    <m/>
    <m/>
    <m/>
    <m/>
    <m/>
    <m/>
    <m/>
    <n v="2133"/>
    <n v="2133"/>
  </r>
  <r>
    <n v="2134"/>
    <m/>
    <s v="Taskmaster - Weapons Master - XM - C"/>
    <s v="Taskmaster - Weapons Master - XM - C"/>
    <s v="XM"/>
    <x v="1"/>
    <x v="0"/>
    <m/>
    <m/>
    <s v="Taskmaster"/>
    <s v="Taskmaster"/>
    <m/>
    <s v="Weapons Master"/>
    <m/>
    <m/>
    <m/>
    <s v="Taskmaster"/>
    <s v="Weapons Master"/>
    <m/>
    <s v="C"/>
    <n v="5"/>
    <n v="5"/>
    <n v="25"/>
    <m/>
    <m/>
    <m/>
    <m/>
    <m/>
    <m/>
    <m/>
    <m/>
    <n v="2134"/>
    <n v="2134"/>
  </r>
  <r>
    <n v="2135"/>
    <m/>
    <s v="Team X - 4-Grid Character Card - MW - VR"/>
    <s v="Team X MW HERO - VR"/>
    <s v="MW"/>
    <x v="0"/>
    <x v="0"/>
    <m/>
    <m/>
    <s v="Team X"/>
    <s v="Team X"/>
    <m/>
    <s v="4-Grid Character Card"/>
    <m/>
    <m/>
    <m/>
    <s v="Team X"/>
    <s v="4-Grid Character Card"/>
    <m/>
    <s v="VR"/>
    <n v="8"/>
    <n v="20"/>
    <n v="160"/>
    <n v="5"/>
    <n v="7"/>
    <n v="6"/>
    <n v="5"/>
    <n v="23"/>
    <n v="23"/>
    <n v="5.75"/>
    <s v="nonOPD Wolv,Sabre,Mav Specials"/>
    <n v="2135"/>
    <n v="2135"/>
  </r>
  <r>
    <n v="2136"/>
    <m/>
    <s v="Thing - 3-Grid Character Card - OP - C"/>
    <s v="Thing OP HERO - C"/>
    <s v="OP"/>
    <x v="0"/>
    <x v="0"/>
    <m/>
    <m/>
    <s v="Thing"/>
    <s v="Thing"/>
    <m/>
    <s v="3-Grid Character Card"/>
    <m/>
    <m/>
    <m/>
    <s v="Thing"/>
    <s v="3-Grid Character Card"/>
    <m/>
    <s v="C"/>
    <n v="2"/>
    <n v="5"/>
    <n v="10"/>
    <n v="1"/>
    <n v="4"/>
    <n v="8"/>
    <m/>
    <n v="13"/>
    <n v="13"/>
    <n v="4.333333333333333"/>
    <m/>
    <n v="2136"/>
    <n v="2136"/>
  </r>
  <r>
    <n v="2137"/>
    <m/>
    <s v="Thing - 4-Grid Character Card - IQ - R"/>
    <s v="Thing IQ HERO - R"/>
    <s v="IQ"/>
    <x v="0"/>
    <x v="0"/>
    <m/>
    <m/>
    <s v="Thing"/>
    <s v="Thing"/>
    <m/>
    <s v="4-Grid Character Card"/>
    <m/>
    <m/>
    <m/>
    <s v="Thing"/>
    <s v="4-Grid Character Card"/>
    <m/>
    <s v="R"/>
    <n v="12"/>
    <n v="15"/>
    <n v="180"/>
    <n v="1"/>
    <n v="5"/>
    <n v="8"/>
    <n v="3"/>
    <n v="17"/>
    <n v="17"/>
    <n v="4.25"/>
    <m/>
    <n v="2137"/>
    <n v="2137"/>
  </r>
  <r>
    <n v="2138"/>
    <m/>
    <s v="Thing - Aunt Petunia - MN - U"/>
    <s v="Thing - Aunt Petunia - MN - U"/>
    <s v="MN"/>
    <x v="1"/>
    <x v="0"/>
    <m/>
    <m/>
    <s v="Thing"/>
    <s v="Thing"/>
    <m/>
    <s v="Aunt Petunia"/>
    <m/>
    <m/>
    <m/>
    <s v="Thing"/>
    <s v="Aunt Petunia"/>
    <m/>
    <s v="U"/>
    <n v="4"/>
    <n v="10"/>
    <n v="40"/>
    <m/>
    <m/>
    <m/>
    <m/>
    <m/>
    <m/>
    <m/>
    <m/>
    <n v="2138"/>
    <n v="2138"/>
  </r>
  <r>
    <n v="2139"/>
    <m/>
    <s v="Thing - Bear Hug - OP - C"/>
    <s v="Thing - Bear Hug - OP - C"/>
    <s v="OP"/>
    <x v="1"/>
    <x v="0"/>
    <m/>
    <m/>
    <s v="Thing"/>
    <s v="Thing"/>
    <m/>
    <s v="Bear Hug"/>
    <m/>
    <m/>
    <m/>
    <s v="Thing"/>
    <s v="Bear Hug"/>
    <m/>
    <s v="C"/>
    <n v="2"/>
    <n v="5"/>
    <n v="10"/>
    <m/>
    <m/>
    <m/>
    <m/>
    <m/>
    <m/>
    <m/>
    <m/>
    <n v="2139"/>
    <n v="2139"/>
  </r>
  <r>
    <n v="2140"/>
    <m/>
    <s v="Thing - Brute Force - PS - U"/>
    <s v="Thing - Brute Force - PS - U"/>
    <s v="PS"/>
    <x v="1"/>
    <x v="0"/>
    <m/>
    <m/>
    <s v="Thing"/>
    <s v="Thing"/>
    <m/>
    <s v="Brute Force"/>
    <m/>
    <m/>
    <m/>
    <s v="Thing"/>
    <s v="Brute Force"/>
    <m/>
    <s v="U"/>
    <n v="7"/>
    <n v="10"/>
    <n v="70"/>
    <m/>
    <m/>
    <m/>
    <m/>
    <m/>
    <m/>
    <m/>
    <m/>
    <n v="2140"/>
    <n v="2140"/>
  </r>
  <r>
    <n v="2141"/>
    <m/>
    <s v="Thing - Bucket O'Shame - IQ - U"/>
    <s v="Thing - Bucket O'Shame - IQ - U"/>
    <s v="IQ"/>
    <x v="1"/>
    <x v="0"/>
    <m/>
    <m/>
    <s v="Thing"/>
    <s v="Thing"/>
    <m/>
    <s v="Bucket O'Shame"/>
    <m/>
    <m/>
    <m/>
    <s v="Thing"/>
    <s v="Bucket O'Shame"/>
    <m/>
    <s v="U"/>
    <n v="12"/>
    <n v="10"/>
    <n v="120"/>
    <m/>
    <m/>
    <m/>
    <m/>
    <m/>
    <m/>
    <m/>
    <m/>
    <n v="2141"/>
    <n v="2141"/>
  </r>
  <r>
    <n v="2142"/>
    <m/>
    <s v="Thing - Clobberin' Time - OP - OPD - R"/>
    <s v="Thing - Clobberin' Time - OP - OPD - R"/>
    <s v="OP"/>
    <x v="1"/>
    <x v="0"/>
    <m/>
    <m/>
    <s v="Thing"/>
    <s v="Thing"/>
    <m/>
    <s v="Clobberin' Time"/>
    <m/>
    <s v="OPD"/>
    <m/>
    <s v="Thing"/>
    <s v="Clobberin' Time (OPD)"/>
    <m/>
    <s v="R"/>
    <n v="2"/>
    <n v="15"/>
    <n v="30"/>
    <m/>
    <m/>
    <m/>
    <m/>
    <m/>
    <m/>
    <m/>
    <m/>
    <n v="2142"/>
    <n v="2142"/>
  </r>
  <r>
    <n v="2143"/>
    <m/>
    <s v="Thing - Revoltin' Development - OP -  - R"/>
    <s v="Thing - Revoltin' Development - OP - OPD - R"/>
    <s v="OP"/>
    <x v="1"/>
    <x v="0"/>
    <m/>
    <m/>
    <s v="Thing"/>
    <s v="Thing"/>
    <m/>
    <s v="Revoltin' Development"/>
    <m/>
    <s v="OPD"/>
    <m/>
    <s v="Thing"/>
    <s v="Revoltin' Development (OPD)"/>
    <m/>
    <s v="R"/>
    <n v="2"/>
    <n v="15"/>
    <n v="30"/>
    <m/>
    <m/>
    <m/>
    <m/>
    <m/>
    <m/>
    <m/>
    <m/>
    <n v="2143"/>
    <n v="2143"/>
  </r>
  <r>
    <n v="2144"/>
    <m/>
    <s v="Thing - Rock Skin - OP - C"/>
    <s v="Thing - Rock Skin - OP - C"/>
    <s v="OP"/>
    <x v="1"/>
    <x v="0"/>
    <m/>
    <m/>
    <s v="Thing"/>
    <s v="Thing"/>
    <m/>
    <s v="Rock Skin"/>
    <m/>
    <m/>
    <m/>
    <s v="Thing"/>
    <s v="Rock Skin"/>
    <m/>
    <s v="C"/>
    <n v="2"/>
    <n v="5"/>
    <n v="10"/>
    <m/>
    <m/>
    <m/>
    <m/>
    <m/>
    <m/>
    <m/>
    <m/>
    <n v="2144"/>
    <n v="2144"/>
  </r>
  <r>
    <n v="2145"/>
    <m/>
    <s v="Thing - Temper Tantrum - OP - C"/>
    <s v="Thing - Temper Tantrum - OP - C"/>
    <s v="OP"/>
    <x v="1"/>
    <x v="0"/>
    <m/>
    <m/>
    <s v="Thing"/>
    <s v="Thing"/>
    <m/>
    <s v="Temper Tantrum"/>
    <m/>
    <m/>
    <m/>
    <s v="Thing"/>
    <s v="Temper Tantrum"/>
    <m/>
    <s v="C"/>
    <n v="2"/>
    <n v="5"/>
    <n v="10"/>
    <m/>
    <m/>
    <m/>
    <m/>
    <m/>
    <m/>
    <m/>
    <m/>
    <n v="2145"/>
    <n v="2145"/>
  </r>
  <r>
    <n v="2146"/>
    <m/>
    <s v="Thor - 3-Grid Character Card - OP - C"/>
    <s v="Thor OP HERO - C"/>
    <s v="OP"/>
    <x v="0"/>
    <x v="0"/>
    <m/>
    <m/>
    <s v="Thor"/>
    <s v="Thor"/>
    <m/>
    <s v="3-Grid Character Card"/>
    <m/>
    <m/>
    <m/>
    <s v="Thor"/>
    <s v="3-Grid Character Card"/>
    <m/>
    <s v="C"/>
    <n v="2"/>
    <n v="5"/>
    <n v="10"/>
    <n v="4"/>
    <n v="3"/>
    <n v="6"/>
    <m/>
    <n v="13"/>
    <n v="13"/>
    <n v="4.333333333333333"/>
    <m/>
    <n v="2146"/>
    <n v="2146"/>
  </r>
  <r>
    <n v="2147"/>
    <m/>
    <s v="Thor - 4-Grid Character Card - IQ - VR"/>
    <s v="Thor IQ HERO - VR"/>
    <s v="IQ"/>
    <x v="0"/>
    <x v="0"/>
    <m/>
    <m/>
    <s v="Thor"/>
    <s v="Thor"/>
    <m/>
    <s v="4-Grid Character Card"/>
    <m/>
    <m/>
    <m/>
    <s v="Thor"/>
    <s v="4-Grid Character Card"/>
    <m/>
    <s v="VR"/>
    <n v="12"/>
    <n v="20"/>
    <n v="240"/>
    <n v="7"/>
    <n v="5"/>
    <n v="7"/>
    <n v="4"/>
    <n v="23"/>
    <n v="23"/>
    <n v="5.75"/>
    <m/>
    <n v="2147"/>
    <n v="2147"/>
  </r>
  <r>
    <n v="2148"/>
    <m/>
    <s v="Thor - Airborne Avenger - PS - U"/>
    <s v="Thor - Airborne Avenger - PS - U"/>
    <s v="PS"/>
    <x v="1"/>
    <x v="0"/>
    <m/>
    <m/>
    <s v="Thor"/>
    <s v="Thor"/>
    <m/>
    <s v="Airborne Avenger"/>
    <m/>
    <m/>
    <m/>
    <s v="Thor"/>
    <s v="Airborne Avenger"/>
    <m/>
    <s v="U"/>
    <n v="7"/>
    <n v="10"/>
    <n v="70"/>
    <m/>
    <m/>
    <m/>
    <m/>
    <m/>
    <m/>
    <m/>
    <m/>
    <n v="2148"/>
    <n v="2148"/>
  </r>
  <r>
    <n v="2149"/>
    <m/>
    <s v="Thor - Gift of the Gods - IQ - C"/>
    <s v="Thor - Gift of the Gods - IQ - C"/>
    <s v="IQ"/>
    <x v="1"/>
    <x v="0"/>
    <m/>
    <m/>
    <s v="Thor"/>
    <s v="Thor"/>
    <m/>
    <s v="Gift of the Gods"/>
    <m/>
    <m/>
    <m/>
    <s v="Thor"/>
    <s v="Gift of the Gods"/>
    <m/>
    <s v="C"/>
    <n v="12"/>
    <n v="5"/>
    <n v="60"/>
    <m/>
    <m/>
    <m/>
    <m/>
    <m/>
    <m/>
    <m/>
    <m/>
    <n v="2149"/>
    <n v="2149"/>
  </r>
  <r>
    <n v="2150"/>
    <m/>
    <s v="Thor - God of Thunder - OP - C"/>
    <s v="Thor - God of Thunder - OP - C"/>
    <s v="OP"/>
    <x v="1"/>
    <x v="0"/>
    <m/>
    <m/>
    <s v="Thor"/>
    <s v="Thor"/>
    <m/>
    <s v="God of Thunder"/>
    <m/>
    <m/>
    <m/>
    <s v="Thor"/>
    <s v="God of Thunder"/>
    <m/>
    <s v="C"/>
    <n v="2"/>
    <n v="5"/>
    <n v="10"/>
    <m/>
    <m/>
    <m/>
    <m/>
    <m/>
    <m/>
    <m/>
    <m/>
    <n v="2150"/>
    <n v="2150"/>
  </r>
  <r>
    <n v="2151"/>
    <m/>
    <s v="Thor - Mjolnir Speaks - OP - U"/>
    <s v="Thor - Mjolnir Speaks - OP - U"/>
    <s v="OP"/>
    <x v="1"/>
    <x v="0"/>
    <m/>
    <m/>
    <s v="Thor"/>
    <s v="Thor"/>
    <m/>
    <s v="Mjolnir Speaks"/>
    <m/>
    <m/>
    <m/>
    <s v="Thor"/>
    <s v="Mjolnir Speaks"/>
    <m/>
    <s v="U"/>
    <n v="2"/>
    <n v="10"/>
    <n v="20"/>
    <m/>
    <m/>
    <m/>
    <m/>
    <m/>
    <m/>
    <m/>
    <m/>
    <n v="2151"/>
    <n v="2151"/>
  </r>
  <r>
    <n v="2152"/>
    <m/>
    <s v="Thor - Mystic Uru Metal - OP - C"/>
    <s v="Thor - Mystic Uru Metal - OP - C"/>
    <s v="OP"/>
    <x v="1"/>
    <x v="0"/>
    <m/>
    <m/>
    <s v="Thor"/>
    <s v="Thor"/>
    <m/>
    <s v="Mystic Uru Metal"/>
    <m/>
    <m/>
    <m/>
    <s v="Thor"/>
    <s v="Mystic Uru Metal"/>
    <m/>
    <s v="C"/>
    <n v="2"/>
    <n v="5"/>
    <n v="10"/>
    <m/>
    <m/>
    <m/>
    <m/>
    <m/>
    <m/>
    <m/>
    <m/>
    <n v="2152"/>
    <n v="2152"/>
  </r>
  <r>
    <n v="2153"/>
    <m/>
    <s v="Thor - Power of Asgard - OP -  - R"/>
    <s v="Thor - Power of Asgard - OP - OPD - R"/>
    <s v="OP"/>
    <x v="1"/>
    <x v="0"/>
    <m/>
    <m/>
    <s v="Thor"/>
    <s v="Thor"/>
    <m/>
    <s v="Power of Asgard"/>
    <m/>
    <s v="OPD"/>
    <m/>
    <s v="Thor"/>
    <s v="Power of Asgard (OPD)"/>
    <m/>
    <s v="R"/>
    <n v="2"/>
    <n v="15"/>
    <n v="30"/>
    <m/>
    <m/>
    <m/>
    <m/>
    <m/>
    <m/>
    <m/>
    <m/>
    <n v="2153"/>
    <n v="2153"/>
  </r>
  <r>
    <n v="2154"/>
    <m/>
    <s v="Thor - Protect Teammate - OP - C"/>
    <s v="Thor - Protect Teammate - OP - C"/>
    <s v="OP"/>
    <x v="1"/>
    <x v="0"/>
    <m/>
    <m/>
    <s v="Thor"/>
    <s v="Thor"/>
    <m/>
    <s v="Protect Teammate"/>
    <m/>
    <m/>
    <m/>
    <s v="Thor"/>
    <s v="Protect Teammate"/>
    <m/>
    <s v="C"/>
    <n v="2"/>
    <n v="5"/>
    <n v="10"/>
    <m/>
    <m/>
    <m/>
    <m/>
    <m/>
    <m/>
    <m/>
    <m/>
    <n v="2154"/>
    <n v="2154"/>
  </r>
  <r>
    <n v="2155"/>
    <m/>
    <s v="Thor - Viking Pyre - IQ -  - VR"/>
    <s v="Thor - Viking Pyre - IQ - OPD - VR"/>
    <s v="IQ"/>
    <x v="1"/>
    <x v="0"/>
    <m/>
    <m/>
    <s v="Thor"/>
    <s v="Thor"/>
    <m/>
    <s v="Viking Pyre"/>
    <m/>
    <s v="OPD"/>
    <m/>
    <s v="Thor"/>
    <s v="Viking Pyre (OPD)"/>
    <m/>
    <s v="VR"/>
    <n v="12"/>
    <n v="20"/>
    <n v="240"/>
    <m/>
    <m/>
    <m/>
    <m/>
    <m/>
    <m/>
    <m/>
    <m/>
    <n v="2155"/>
    <n v="2155"/>
  </r>
  <r>
    <n v="2156"/>
    <m/>
    <s v="Thorn - 4-Grid Character Card - DC - U"/>
    <s v="Thorn DC HERO - U"/>
    <s v="DC"/>
    <x v="0"/>
    <x v="0"/>
    <m/>
    <m/>
    <s v="Thorn"/>
    <s v="Thorn"/>
    <m/>
    <s v="4-Grid Character Card"/>
    <m/>
    <m/>
    <m/>
    <s v="Thorn"/>
    <s v="4-Grid Character Card"/>
    <s v="V"/>
    <s v="U"/>
    <n v="3"/>
    <n v="10"/>
    <n v="30"/>
    <n v="4"/>
    <n v="6"/>
    <n v="3"/>
    <n v="5"/>
    <n v="18"/>
    <n v="18"/>
    <n v="4.5"/>
    <m/>
    <n v="2156"/>
    <n v="2156"/>
  </r>
  <r>
    <n v="2157"/>
    <m/>
    <s v="Thorn - Barbed Lash - DC - R"/>
    <s v="Thorn - Barbed Lash - DC - R"/>
    <s v="DC"/>
    <x v="1"/>
    <x v="0"/>
    <m/>
    <m/>
    <s v="Thorn"/>
    <s v="Thorn"/>
    <m/>
    <s v="Barbed Lash"/>
    <m/>
    <m/>
    <m/>
    <s v="Thorn"/>
    <s v="Barbed Lash"/>
    <m/>
    <s v="R"/>
    <n v="3"/>
    <n v="15"/>
    <n v="45"/>
    <m/>
    <m/>
    <m/>
    <m/>
    <m/>
    <m/>
    <m/>
    <m/>
    <n v="2157"/>
    <n v="2157"/>
  </r>
  <r>
    <n v="2158"/>
    <m/>
    <s v="Thorn - Battle Instinct - DC - R"/>
    <s v="Thorn - Battle Instinct - DC - R"/>
    <s v="DC"/>
    <x v="1"/>
    <x v="0"/>
    <m/>
    <m/>
    <s v="Thorn"/>
    <s v="Thorn"/>
    <m/>
    <s v="Battle Instinct"/>
    <m/>
    <m/>
    <m/>
    <s v="Thorn"/>
    <s v="Battle Instinct"/>
    <m/>
    <s v="R"/>
    <n v="3"/>
    <n v="15"/>
    <n v="45"/>
    <m/>
    <m/>
    <m/>
    <m/>
    <m/>
    <m/>
    <m/>
    <m/>
    <n v="2158"/>
    <n v="2158"/>
  </r>
  <r>
    <n v="2159"/>
    <m/>
    <s v="Thorn - Combat Daggers - DC - U"/>
    <s v="Thorn - Combat Daggers - DC - U"/>
    <s v="DC"/>
    <x v="1"/>
    <x v="0"/>
    <m/>
    <m/>
    <s v="Thorn"/>
    <s v="Thorn"/>
    <m/>
    <s v="Combat Daggers"/>
    <m/>
    <m/>
    <m/>
    <s v="Thorn"/>
    <s v="Combat Daggers"/>
    <m/>
    <s v="U"/>
    <n v="3"/>
    <n v="10"/>
    <n v="30"/>
    <m/>
    <m/>
    <m/>
    <m/>
    <m/>
    <m/>
    <m/>
    <m/>
    <n v="2159"/>
    <n v="2159"/>
  </r>
  <r>
    <n v="2160"/>
    <m/>
    <s v="Thorn - Explosive Charge - DC -  - VR"/>
    <s v="Thorn - Explosive Charge - DC - OPD - VR"/>
    <s v="DC"/>
    <x v="1"/>
    <x v="0"/>
    <m/>
    <m/>
    <s v="Thorn"/>
    <s v="Thorn"/>
    <m/>
    <s v="Explosive Charge"/>
    <m/>
    <s v="OPD"/>
    <m/>
    <s v="Thorn"/>
    <s v="Explosive Charge (OPD)"/>
    <m/>
    <s v="VR"/>
    <n v="3"/>
    <n v="20"/>
    <n v="60"/>
    <m/>
    <m/>
    <m/>
    <m/>
    <m/>
    <m/>
    <m/>
    <m/>
    <n v="2160"/>
    <n v="2160"/>
  </r>
  <r>
    <n v="2161"/>
    <m/>
    <s v="Thorn - Street Fighter - DC - C"/>
    <s v="Thorn - Street Fighter - DC - C"/>
    <s v="DC"/>
    <x v="1"/>
    <x v="0"/>
    <m/>
    <m/>
    <s v="Thorn"/>
    <s v="Thorn"/>
    <m/>
    <s v="Street Fighter"/>
    <m/>
    <m/>
    <m/>
    <s v="Thorn"/>
    <s v="Street Fighter"/>
    <m/>
    <s v="C"/>
    <n v="3"/>
    <n v="5"/>
    <n v="15"/>
    <m/>
    <m/>
    <m/>
    <m/>
    <m/>
    <m/>
    <m/>
    <m/>
    <n v="2161"/>
    <n v="2161"/>
  </r>
  <r>
    <n v="2162"/>
    <m/>
    <s v="Thorn - Tell Me What You Know - JLA -  - R"/>
    <s v="Thorn - Tell Me What You Know - JLA - OPD - R"/>
    <s v="JLA"/>
    <x v="1"/>
    <x v="0"/>
    <m/>
    <m/>
    <s v="Thorn"/>
    <s v="Thorn"/>
    <m/>
    <s v="Tell Me What You Know"/>
    <m/>
    <s v="OPD"/>
    <m/>
    <s v="Thorn"/>
    <s v="Tell Me What You Know (OPD)"/>
    <m/>
    <s v="R"/>
    <n v="6"/>
    <n v="15"/>
    <n v="90"/>
    <m/>
    <m/>
    <m/>
    <m/>
    <m/>
    <m/>
    <m/>
    <m/>
    <n v="2162"/>
    <n v="2162"/>
  </r>
  <r>
    <n v="2163"/>
    <m/>
    <s v="Thunderbird - 4-Grid Character Card - XM - U"/>
    <s v="Thunderbird XM HERO - U"/>
    <s v="XM"/>
    <x v="0"/>
    <x v="0"/>
    <m/>
    <m/>
    <s v="Thunderbird"/>
    <s v="Thunderbird"/>
    <m/>
    <s v="4-Grid Character Card"/>
    <m/>
    <m/>
    <m/>
    <s v="Thunderbird"/>
    <s v="4-Grid Character Card"/>
    <m/>
    <s v="U"/>
    <n v="5"/>
    <n v="10"/>
    <n v="50"/>
    <n v="2"/>
    <n v="6"/>
    <n v="7"/>
    <n v="3"/>
    <n v="18"/>
    <n v="18"/>
    <n v="4.5"/>
    <m/>
    <n v="2163"/>
    <n v="2163"/>
  </r>
  <r>
    <n v="2164"/>
    <m/>
    <s v="Thunderbird - Apache Warrior - XM - C"/>
    <s v="Thunderbird - Apache Warrior - XM - C"/>
    <s v="XM"/>
    <x v="1"/>
    <x v="0"/>
    <m/>
    <m/>
    <s v="Thunderbird"/>
    <s v="Thunderbird"/>
    <m/>
    <s v="Apache Warrior"/>
    <m/>
    <m/>
    <m/>
    <s v="Thunderbird"/>
    <s v="Apache Warrior"/>
    <m/>
    <s v="C"/>
    <n v="5"/>
    <n v="5"/>
    <n v="25"/>
    <m/>
    <m/>
    <m/>
    <m/>
    <m/>
    <m/>
    <m/>
    <m/>
    <n v="2164"/>
    <n v="2164"/>
  </r>
  <r>
    <n v="2165"/>
    <m/>
    <s v="Thunderbird - Cellular Density - XM - C"/>
    <s v="Thunderbird - Cellular Density - XM - C"/>
    <s v="XM"/>
    <x v="1"/>
    <x v="0"/>
    <m/>
    <m/>
    <s v="Thunderbird"/>
    <s v="Thunderbird"/>
    <m/>
    <s v="Cellular Density"/>
    <m/>
    <m/>
    <m/>
    <s v="Thunderbird"/>
    <s v="Cellular Density"/>
    <m/>
    <s v="C"/>
    <n v="5"/>
    <n v="5"/>
    <n v="25"/>
    <m/>
    <m/>
    <m/>
    <m/>
    <m/>
    <m/>
    <m/>
    <m/>
    <n v="2165"/>
    <n v="2165"/>
  </r>
  <r>
    <n v="2166"/>
    <m/>
    <s v="Thunderbird - Keen Senses - XM - C"/>
    <s v="Thunderbird - Keen Senses - XM - C"/>
    <s v="XM"/>
    <x v="1"/>
    <x v="0"/>
    <m/>
    <m/>
    <s v="Thunderbird"/>
    <s v="Thunderbird"/>
    <m/>
    <s v="Keen Senses"/>
    <m/>
    <m/>
    <m/>
    <s v="Thunderbird"/>
    <s v="Keen Senses"/>
    <m/>
    <s v="C"/>
    <n v="5"/>
    <n v="5"/>
    <n v="25"/>
    <m/>
    <m/>
    <m/>
    <m/>
    <m/>
    <m/>
    <m/>
    <m/>
    <n v="2166"/>
    <n v="2166"/>
  </r>
  <r>
    <n v="2167"/>
    <m/>
    <s v="Thunderbird - Powerhouse - XM - C"/>
    <s v="Thunderbird - Powerhouse - XM - C"/>
    <s v="XM"/>
    <x v="1"/>
    <x v="0"/>
    <m/>
    <m/>
    <s v="Thunderbird"/>
    <s v="Thunderbird"/>
    <m/>
    <s v="Powerhouse"/>
    <m/>
    <m/>
    <m/>
    <s v="Thunderbird"/>
    <s v="Powerhouse"/>
    <m/>
    <s v="C"/>
    <n v="5"/>
    <n v="5"/>
    <n v="25"/>
    <m/>
    <m/>
    <m/>
    <m/>
    <m/>
    <m/>
    <m/>
    <m/>
    <n v="2167"/>
    <n v="2167"/>
  </r>
  <r>
    <n v="2168"/>
    <m/>
    <s v="Thunderbird - Ultimate Sacrifice - XM -  - R"/>
    <s v="Thunderbird - Ultimate Sacrifice - XM - OPD - R"/>
    <s v="XM"/>
    <x v="1"/>
    <x v="0"/>
    <m/>
    <m/>
    <s v="Thunderbird"/>
    <s v="Thunderbird"/>
    <m/>
    <s v="Ultimate Sacrifice"/>
    <m/>
    <s v="OPD"/>
    <m/>
    <s v="Thunderbird"/>
    <s v="Ultimate Sacrifice (OPD)"/>
    <m/>
    <s v="R"/>
    <n v="5"/>
    <n v="15"/>
    <n v="75"/>
    <m/>
    <m/>
    <m/>
    <m/>
    <m/>
    <m/>
    <m/>
    <m/>
    <n v="2168"/>
    <n v="2168"/>
  </r>
  <r>
    <n v="2169"/>
    <m/>
    <s v="Thunderbolts - 4-Grid Character Card - CL - U"/>
    <s v="Thunderbolts CL HERO - U"/>
    <s v="CL"/>
    <x v="0"/>
    <x v="0"/>
    <m/>
    <m/>
    <s v="Thunderbolts"/>
    <s v="Thunderbolts"/>
    <m/>
    <s v="4-Grid Character Card"/>
    <m/>
    <m/>
    <m/>
    <s v="Thunderbolts"/>
    <s v="4-Grid Character Card"/>
    <m/>
    <s v="U"/>
    <n v="13"/>
    <n v="10"/>
    <n v="130"/>
    <n v="7"/>
    <n v="5"/>
    <n v="4"/>
    <n v="6"/>
    <n v="22"/>
    <n v="22"/>
    <n v="5.5"/>
    <m/>
    <n v="2169"/>
    <n v="2169"/>
  </r>
  <r>
    <n v="2170"/>
    <m/>
    <s v="Thunderbolts - Atlas - CL - C"/>
    <s v="Thunderbolts - Atlas - CL - C"/>
    <s v="CL"/>
    <x v="1"/>
    <x v="0"/>
    <m/>
    <m/>
    <s v="Atlas"/>
    <s v="Thunderbolts"/>
    <m/>
    <s v="Atlas"/>
    <m/>
    <m/>
    <m/>
    <s v="Thunderbolts"/>
    <s v="Atlas"/>
    <m/>
    <s v="C"/>
    <n v="13"/>
    <n v="5"/>
    <n v="65"/>
    <m/>
    <m/>
    <m/>
    <m/>
    <m/>
    <m/>
    <m/>
    <m/>
    <n v="2170"/>
    <n v="2170"/>
  </r>
  <r>
    <n v="2171"/>
    <m/>
    <s v="Thunderbolts - Citizen V - CL -  - R"/>
    <s v="Thunderbolts - Citizen V - CL - OPD - R"/>
    <s v="CL"/>
    <x v="1"/>
    <x v="0"/>
    <m/>
    <m/>
    <s v="Citizen V"/>
    <s v="Thunderbolts"/>
    <m/>
    <s v="Citizen V"/>
    <m/>
    <s v="OPD"/>
    <m/>
    <s v="Thunderbolts"/>
    <s v="Citizen V (OPD)"/>
    <m/>
    <s v="R"/>
    <n v="13"/>
    <n v="15"/>
    <n v="195"/>
    <m/>
    <m/>
    <m/>
    <m/>
    <m/>
    <m/>
    <m/>
    <m/>
    <n v="2171"/>
    <n v="2171"/>
  </r>
  <r>
    <n v="2172"/>
    <m/>
    <s v="Thunderbolts - M.A.C.H.1  - CL - C"/>
    <s v="Thunderbolts - M.A.C.H.1  - CL - C"/>
    <s v="CL"/>
    <x v="1"/>
    <x v="0"/>
    <m/>
    <m/>
    <s v="M.A.C.H.1 "/>
    <s v="Thunderbolts"/>
    <m/>
    <s v="M.A.C.H.1 "/>
    <m/>
    <m/>
    <m/>
    <s v="Thunderbolts"/>
    <s v="M.A.C.H.1 "/>
    <m/>
    <s v="C"/>
    <n v="13"/>
    <n v="5"/>
    <n v="65"/>
    <m/>
    <m/>
    <m/>
    <m/>
    <m/>
    <m/>
    <m/>
    <m/>
    <n v="2172"/>
    <n v="2172"/>
  </r>
  <r>
    <n v="2173"/>
    <m/>
    <s v="Thunderbolts - Meteorite - CL -  - R"/>
    <s v="Thunderbolts - Meteorite - CL - OPD - R"/>
    <s v="CL"/>
    <x v="1"/>
    <x v="0"/>
    <m/>
    <m/>
    <s v="Meteorite"/>
    <s v="Thunderbolts"/>
    <m/>
    <s v="Meteorite"/>
    <m/>
    <s v="OPD"/>
    <m/>
    <s v="Thunderbolts"/>
    <s v="Meteorite (OPD)"/>
    <m/>
    <s v="R"/>
    <n v="13"/>
    <n v="15"/>
    <n v="195"/>
    <m/>
    <m/>
    <m/>
    <m/>
    <m/>
    <m/>
    <m/>
    <m/>
    <n v="2173"/>
    <n v="2173"/>
  </r>
  <r>
    <n v="2174"/>
    <m/>
    <s v="Thunderbolts - Songbird - CL - C"/>
    <s v="Thunderbolts - Songbird - CL - C"/>
    <s v="CL"/>
    <x v="1"/>
    <x v="0"/>
    <m/>
    <m/>
    <s v="Songbird"/>
    <s v="Thunderbolts"/>
    <m/>
    <s v="Songbird"/>
    <m/>
    <m/>
    <m/>
    <s v="Thunderbolts"/>
    <s v="Songbird"/>
    <m/>
    <s v="C"/>
    <n v="13"/>
    <n v="5"/>
    <n v="65"/>
    <m/>
    <m/>
    <m/>
    <m/>
    <m/>
    <m/>
    <m/>
    <m/>
    <n v="2174"/>
    <n v="2174"/>
  </r>
  <r>
    <n v="2175"/>
    <m/>
    <s v="Thunderbolts - Techno - CL - C"/>
    <s v="Thunderbolts - Techno - CL - C"/>
    <s v="CL"/>
    <x v="1"/>
    <x v="0"/>
    <m/>
    <m/>
    <s v="Techno"/>
    <s v="Thunderbolts"/>
    <m/>
    <s v="Techno"/>
    <m/>
    <m/>
    <m/>
    <s v="Thunderbolts"/>
    <s v="Techno"/>
    <m/>
    <s v="C"/>
    <n v="13"/>
    <n v="5"/>
    <n v="65"/>
    <m/>
    <m/>
    <m/>
    <m/>
    <m/>
    <m/>
    <m/>
    <m/>
    <n v="2175"/>
    <n v="2175"/>
  </r>
  <r>
    <n v="2176"/>
    <m/>
    <s v="Tiffany - 4-Grid Character Card - IM - R"/>
    <s v="Tiffany IM HERO - R"/>
    <s v="IM"/>
    <x v="0"/>
    <x v="0"/>
    <m/>
    <m/>
    <s v="Tiffany"/>
    <s v="Tiffany"/>
    <m/>
    <s v="4-Grid Character Card"/>
    <m/>
    <m/>
    <m/>
    <s v="Tiffany"/>
    <s v="4-Grid Character Card"/>
    <m/>
    <s v="R"/>
    <n v="16"/>
    <n v="15"/>
    <n v="240"/>
    <n v="6"/>
    <n v="6"/>
    <n v="4"/>
    <n v="4"/>
    <n v="20"/>
    <n v="20"/>
    <n v="5"/>
    <s v="Fighting Rating 8 for Defense"/>
    <n v="2176"/>
    <n v="2176"/>
  </r>
  <r>
    <n v="2177"/>
    <m/>
    <s v="Tiffany - Costume Ribbons - IM - C"/>
    <s v="Tiffany - Costume Ribbons - IM - C"/>
    <s v="IM"/>
    <x v="1"/>
    <x v="0"/>
    <m/>
    <m/>
    <s v="Tiffany"/>
    <s v="Tiffany"/>
    <m/>
    <s v="Costume Ribbons"/>
    <m/>
    <m/>
    <m/>
    <s v="Tiffany"/>
    <s v="Costume Ribbons"/>
    <m/>
    <s v="C"/>
    <n v="16"/>
    <n v="5"/>
    <n v="80"/>
    <m/>
    <m/>
    <m/>
    <m/>
    <m/>
    <m/>
    <m/>
    <m/>
    <n v="2177"/>
    <n v="2177"/>
  </r>
  <r>
    <n v="2178"/>
    <m/>
    <s v="Tiffany - Crusade - IM - OPD - R"/>
    <s v="Tiffany - Crusade - IM - OPD - R"/>
    <s v="IM"/>
    <x v="1"/>
    <x v="0"/>
    <m/>
    <m/>
    <s v="Tiffany"/>
    <s v="Tiffany"/>
    <m/>
    <s v="Crusade"/>
    <m/>
    <s v="OPD"/>
    <m/>
    <s v="Tiffany"/>
    <s v="Crusade (OPD)"/>
    <m/>
    <s v="R"/>
    <n v="16"/>
    <n v="15"/>
    <n v="240"/>
    <m/>
    <m/>
    <m/>
    <m/>
    <m/>
    <m/>
    <m/>
    <m/>
    <n v="2178"/>
    <n v="2178"/>
  </r>
  <r>
    <n v="2179"/>
    <m/>
    <s v="Tiffany - Heavenly Agent - IM -  - R"/>
    <s v="Tiffany - Heavenly Agent - IM - OPD - R"/>
    <s v="IM"/>
    <x v="1"/>
    <x v="0"/>
    <m/>
    <m/>
    <s v="Tiffany"/>
    <s v="Tiffany"/>
    <m/>
    <s v="Heavenly Agent"/>
    <m/>
    <s v="OPD"/>
    <m/>
    <s v="Tiffany"/>
    <s v="Heavenly Agent (OPD)"/>
    <m/>
    <s v="R"/>
    <n v="16"/>
    <n v="15"/>
    <n v="240"/>
    <m/>
    <m/>
    <m/>
    <m/>
    <m/>
    <m/>
    <m/>
    <m/>
    <n v="2179"/>
    <n v="2179"/>
  </r>
  <r>
    <n v="2180"/>
    <m/>
    <s v="Tiffany - Holy Order - IM - U"/>
    <s v="Tiffany - Holy Order - IM - U"/>
    <s v="IM"/>
    <x v="1"/>
    <x v="0"/>
    <m/>
    <m/>
    <s v="Tiffany"/>
    <s v="Tiffany"/>
    <m/>
    <s v="Holy Order"/>
    <m/>
    <m/>
    <m/>
    <s v="Tiffany"/>
    <s v="Holy Order"/>
    <m/>
    <s v="U"/>
    <n v="16"/>
    <n v="10"/>
    <n v="160"/>
    <m/>
    <m/>
    <m/>
    <m/>
    <m/>
    <m/>
    <m/>
    <m/>
    <n v="2180"/>
    <n v="2180"/>
  </r>
  <r>
    <n v="2181"/>
    <m/>
    <s v="Tiffany - Lance - IM - U"/>
    <s v="Tiffany - Lance - IM - U"/>
    <s v="IM"/>
    <x v="1"/>
    <x v="0"/>
    <m/>
    <m/>
    <s v="Tiffany"/>
    <s v="Tiffany"/>
    <m/>
    <s v="Lance"/>
    <m/>
    <m/>
    <m/>
    <s v="Tiffany"/>
    <s v="Lance"/>
    <m/>
    <s v="U"/>
    <n v="16"/>
    <n v="10"/>
    <n v="160"/>
    <m/>
    <m/>
    <m/>
    <m/>
    <m/>
    <m/>
    <m/>
    <m/>
    <n v="2181"/>
    <n v="2181"/>
  </r>
  <r>
    <n v="2182"/>
    <m/>
    <s v="Tiffany - Magickal Hunter - IM - C"/>
    <s v="Tiffany - Magickal Hunter - IM - C"/>
    <s v="IM"/>
    <x v="1"/>
    <x v="0"/>
    <m/>
    <m/>
    <s v="Tiffany"/>
    <s v="Tiffany"/>
    <m/>
    <s v="Magickal Hunter"/>
    <m/>
    <m/>
    <m/>
    <s v="Tiffany"/>
    <s v="Magickal Hunter"/>
    <m/>
    <s v="C"/>
    <n v="16"/>
    <n v="5"/>
    <n v="80"/>
    <m/>
    <m/>
    <m/>
    <m/>
    <m/>
    <m/>
    <m/>
    <m/>
    <n v="2182"/>
    <n v="2182"/>
  </r>
  <r>
    <n v="2183"/>
    <m/>
    <s v="Trickster - 4-Grid Character Card - JLA - R"/>
    <s v="Trickster JLA HERO - R"/>
    <s v="JLA"/>
    <x v="0"/>
    <x v="0"/>
    <m/>
    <m/>
    <s v="Trickster"/>
    <s v="Trickster"/>
    <m/>
    <s v="4-Grid Character Card"/>
    <m/>
    <m/>
    <m/>
    <s v="Trickster"/>
    <s v="4-Grid Character Card"/>
    <s v="V"/>
    <s v="R"/>
    <n v="6"/>
    <n v="15"/>
    <n v="90"/>
    <n v="6"/>
    <n v="5"/>
    <n v="1"/>
    <n v="7"/>
    <n v="19"/>
    <n v="19"/>
    <n v="4.75"/>
    <m/>
    <n v="2183"/>
    <n v="2183"/>
  </r>
  <r>
    <n v="2184"/>
    <m/>
    <s v="Trickster - Bait and Switch - JLA - U"/>
    <s v="Trickster - Bait and Switch - JLA - U"/>
    <s v="JLA"/>
    <x v="1"/>
    <x v="0"/>
    <m/>
    <m/>
    <s v="Trickster"/>
    <s v="Trickster"/>
    <m/>
    <s v="Bait and Switch"/>
    <m/>
    <m/>
    <m/>
    <s v="Trickster"/>
    <s v="Bait and Switch"/>
    <m/>
    <s v="U"/>
    <n v="6"/>
    <n v="10"/>
    <n v="60"/>
    <m/>
    <m/>
    <m/>
    <m/>
    <m/>
    <m/>
    <m/>
    <m/>
    <n v="2184"/>
    <n v="2184"/>
  </r>
  <r>
    <n v="2185"/>
    <m/>
    <s v="Trickster - Clean Getaway - JLA - U"/>
    <s v="Trickster - Clean Getaway - JLA - U"/>
    <s v="JLA"/>
    <x v="1"/>
    <x v="0"/>
    <m/>
    <m/>
    <s v="Trickster"/>
    <s v="Trickster"/>
    <m/>
    <s v="Clean Getaway"/>
    <m/>
    <m/>
    <m/>
    <s v="Trickster"/>
    <s v="Clean Getaway"/>
    <m/>
    <s v="U"/>
    <n v="6"/>
    <n v="10"/>
    <n v="60"/>
    <m/>
    <m/>
    <m/>
    <m/>
    <m/>
    <m/>
    <m/>
    <m/>
    <n v="2185"/>
    <n v="2185"/>
  </r>
  <r>
    <n v="2186"/>
    <m/>
    <s v="Trickster - Don't Mind Me… - JLA - C"/>
    <s v="Trickster - Don't Mind Me… - JLA - C"/>
    <s v="JLA"/>
    <x v="1"/>
    <x v="0"/>
    <m/>
    <m/>
    <s v="Trickster"/>
    <s v="Trickster"/>
    <m/>
    <s v="Don't Mind Me…"/>
    <m/>
    <m/>
    <m/>
    <s v="Trickster"/>
    <s v="Don't Mind Me…"/>
    <m/>
    <s v="C"/>
    <n v="6"/>
    <n v="5"/>
    <n v="30"/>
    <m/>
    <m/>
    <m/>
    <m/>
    <m/>
    <m/>
    <m/>
    <m/>
    <n v="2186"/>
    <n v="2186"/>
  </r>
  <r>
    <n v="2187"/>
    <m/>
    <s v="Trickster - Shell Game, The - JLA - OPD - VR"/>
    <s v="Trickster - Shell Game, The - JLA - OPD - VR"/>
    <s v="JLA"/>
    <x v="1"/>
    <x v="0"/>
    <m/>
    <m/>
    <s v="Trickster"/>
    <s v="Trickster"/>
    <m/>
    <s v="Shell Game, The"/>
    <m/>
    <s v="OPD"/>
    <m/>
    <s v="Trickster"/>
    <s v="Shell Game, The (OPD)"/>
    <m/>
    <s v="VR"/>
    <n v="6"/>
    <n v="20"/>
    <n v="120"/>
    <m/>
    <m/>
    <m/>
    <m/>
    <m/>
    <m/>
    <m/>
    <m/>
    <n v="2187"/>
    <n v="2187"/>
  </r>
  <r>
    <n v="2188"/>
    <m/>
    <s v="Trickster - Smooth Talker - JLA -  - VR"/>
    <s v="Trickster - Smooth Talker - JLA - OPD - VR"/>
    <s v="JLA"/>
    <x v="1"/>
    <x v="0"/>
    <m/>
    <m/>
    <s v="Trickster"/>
    <s v="Trickster"/>
    <m/>
    <s v="Smooth Talker"/>
    <m/>
    <s v="OPD"/>
    <m/>
    <s v="Trickster"/>
    <s v="Smooth Talker (OPD)"/>
    <m/>
    <s v="VR"/>
    <n v="6"/>
    <n v="20"/>
    <n v="120"/>
    <m/>
    <m/>
    <m/>
    <m/>
    <m/>
    <m/>
    <m/>
    <m/>
    <n v="2188"/>
    <n v="2188"/>
  </r>
  <r>
    <n v="2189"/>
    <m/>
    <s v="Two-Face - .45 Automatic - DC - R"/>
    <s v="Two-Face - .45 Automatic - DC - R"/>
    <s v="DC"/>
    <x v="1"/>
    <x v="0"/>
    <m/>
    <m/>
    <s v="Two-Face"/>
    <s v="Two-Face"/>
    <m/>
    <s v=".45 Automatic"/>
    <m/>
    <m/>
    <m/>
    <s v="Two-Face"/>
    <s v=".45 Automatic"/>
    <m/>
    <s v="R"/>
    <n v="3"/>
    <n v="15"/>
    <n v="45"/>
    <m/>
    <m/>
    <m/>
    <m/>
    <m/>
    <m/>
    <m/>
    <m/>
    <n v="2189"/>
    <n v="2189"/>
  </r>
  <r>
    <n v="2190"/>
    <m/>
    <s v="Two-Face - 4-Grid Character Card - DC - R"/>
    <s v="Two-Face DC HERO - R"/>
    <s v="DC"/>
    <x v="0"/>
    <x v="0"/>
    <m/>
    <m/>
    <s v="Two-Face"/>
    <s v="Two-Face"/>
    <m/>
    <s v="4-Grid Character Card"/>
    <m/>
    <m/>
    <m/>
    <s v="Two-Face"/>
    <s v="4-Grid Character Card"/>
    <s v="V"/>
    <s v="R"/>
    <n v="3"/>
    <n v="15"/>
    <n v="45"/>
    <n v="3"/>
    <n v="6"/>
    <n v="3"/>
    <n v="6"/>
    <n v="18"/>
    <n v="18"/>
    <n v="4.5"/>
    <m/>
    <n v="2190"/>
    <n v="2190"/>
  </r>
  <r>
    <n v="2191"/>
    <m/>
    <s v="Two-Face - Criminal Mastermind - DC - R"/>
    <s v="Two-Face - Criminal Mastermind - DC - R"/>
    <s v="DC"/>
    <x v="1"/>
    <x v="0"/>
    <m/>
    <m/>
    <s v="Two-Face"/>
    <s v="Two-Face"/>
    <m/>
    <s v="Criminal Mastermind"/>
    <m/>
    <m/>
    <m/>
    <s v="Two-Face"/>
    <s v="Criminal Mastermind"/>
    <m/>
    <s v="R"/>
    <n v="3"/>
    <n v="15"/>
    <n v="45"/>
    <m/>
    <m/>
    <m/>
    <m/>
    <m/>
    <m/>
    <m/>
    <m/>
    <n v="2191"/>
    <n v="2191"/>
  </r>
  <r>
    <n v="2192"/>
    <m/>
    <s v="Two-Face - Double Trouble - DC - U"/>
    <s v="Two-Face - Double Trouble - DC - U"/>
    <s v="DC"/>
    <x v="1"/>
    <x v="0"/>
    <m/>
    <m/>
    <s v="Two-Face"/>
    <s v="Two-Face"/>
    <m/>
    <s v="Double Trouble"/>
    <m/>
    <m/>
    <m/>
    <s v="Two-Face"/>
    <s v="Double Trouble"/>
    <m/>
    <s v="U"/>
    <n v="3"/>
    <n v="10"/>
    <n v="30"/>
    <m/>
    <m/>
    <m/>
    <m/>
    <m/>
    <m/>
    <m/>
    <m/>
    <n v="2192"/>
    <n v="2192"/>
  </r>
  <r>
    <n v="2193"/>
    <m/>
    <s v="Two-Face - Flip of the Coin - DC - U"/>
    <s v="Two-Face - Flip of the Coin - DC - U"/>
    <s v="DC"/>
    <x v="1"/>
    <x v="0"/>
    <m/>
    <m/>
    <s v="Two-Face"/>
    <s v="Two-Face"/>
    <m/>
    <s v="Flip of the Coin"/>
    <m/>
    <m/>
    <m/>
    <s v="Two-Face"/>
    <s v="Flip of the Coin"/>
    <m/>
    <s v="U"/>
    <n v="3"/>
    <n v="10"/>
    <n v="30"/>
    <m/>
    <m/>
    <m/>
    <m/>
    <m/>
    <m/>
    <m/>
    <m/>
    <n v="2193"/>
    <n v="2193"/>
  </r>
  <r>
    <n v="2194"/>
    <m/>
    <s v="Two-Face - Law and Disorder - JLA - OPD - VR"/>
    <s v="Two-Face - Law and Disorder - JLA - OPD - VR"/>
    <s v="JLA"/>
    <x v="1"/>
    <x v="0"/>
    <m/>
    <m/>
    <s v="Two-Face"/>
    <s v="Two-Face"/>
    <m/>
    <s v="Law and Disorder"/>
    <m/>
    <s v="OPD"/>
    <m/>
    <s v="Two-Face"/>
    <s v="Law and Disorder (OPD)"/>
    <m/>
    <s v="VR"/>
    <n v="6"/>
    <n v="20"/>
    <n v="120"/>
    <m/>
    <m/>
    <m/>
    <m/>
    <m/>
    <m/>
    <m/>
    <m/>
    <n v="2194"/>
    <n v="2194"/>
  </r>
  <r>
    <n v="2195"/>
    <m/>
    <s v="Two-Face - Tommy Gun - DC -  - VR"/>
    <s v="Two-Face - Tommy Gun - DC - OPD - VR"/>
    <s v="DC"/>
    <x v="1"/>
    <x v="0"/>
    <m/>
    <m/>
    <s v="Two-Face"/>
    <s v="Two-Face"/>
    <m/>
    <s v="Tommy Gun"/>
    <m/>
    <s v="OPD"/>
    <m/>
    <s v="Two-Face"/>
    <s v="Tommy Gun (OPD)"/>
    <m/>
    <s v="VR"/>
    <n v="3"/>
    <n v="20"/>
    <n v="60"/>
    <m/>
    <m/>
    <m/>
    <m/>
    <m/>
    <m/>
    <m/>
    <m/>
    <n v="2195"/>
    <n v="2195"/>
  </r>
  <r>
    <n v="2196"/>
    <m/>
    <s v="Two-Face: Crimeboss - 4-Grid Character Card - BH - X"/>
    <s v="Two-Face: Crimeboss BH HERO - X"/>
    <s v="BH"/>
    <x v="0"/>
    <x v="0"/>
    <m/>
    <m/>
    <s v="Two-Face: Crimeboss"/>
    <s v="Two-Face: Crimeboss"/>
    <m/>
    <s v="4-Grid Character Card"/>
    <m/>
    <m/>
    <m/>
    <s v="Two-Face: Crimeboss"/>
    <s v="4-Grid Character Card"/>
    <s v="V"/>
    <s v="X"/>
    <n v="24"/>
    <n v="25"/>
    <n v="600"/>
    <n v="6"/>
    <n v="3"/>
    <n v="3"/>
    <n v="6"/>
    <n v="18"/>
    <n v="18"/>
    <n v="4.5"/>
    <s v="&quot;Flip of the Coin&quot; from Reserv"/>
    <n v="2196"/>
    <n v="2196"/>
  </r>
  <r>
    <n v="2197"/>
    <m/>
    <s v="Typhoid Mary - 4-Grid Character Card - XM - U"/>
    <s v="Typhoid Mary XM HERO - U"/>
    <s v="XM"/>
    <x v="0"/>
    <x v="0"/>
    <m/>
    <m/>
    <s v="Typhoid Mary"/>
    <s v="Typhoid Mary"/>
    <m/>
    <s v="4-Grid Character Card"/>
    <m/>
    <m/>
    <m/>
    <s v="Typhoid Mary"/>
    <s v="4-Grid Character Card"/>
    <m/>
    <s v="U"/>
    <n v="5"/>
    <n v="10"/>
    <n v="50"/>
    <n v="5"/>
    <n v="7"/>
    <n v="3"/>
    <n v="2"/>
    <n v="17"/>
    <n v="17"/>
    <n v="4.25"/>
    <s v="Attacks w/ F Pc not shifted"/>
    <n v="2197"/>
    <n v="2197"/>
  </r>
  <r>
    <n v="2198"/>
    <m/>
    <s v="Typhoid Mary - Assassinate - XM - C"/>
    <s v="Typhoid Mary - Assassinate - XM - C"/>
    <s v="XM"/>
    <x v="1"/>
    <x v="0"/>
    <m/>
    <m/>
    <s v="Typhoid Mary"/>
    <s v="Typhoid Mary"/>
    <m/>
    <s v="Assassinate"/>
    <m/>
    <m/>
    <m/>
    <s v="Typhoid Mary"/>
    <s v="Assassinate"/>
    <m/>
    <s v="C"/>
    <n v="5"/>
    <n v="5"/>
    <n v="25"/>
    <m/>
    <m/>
    <m/>
    <m/>
    <m/>
    <m/>
    <m/>
    <m/>
    <n v="2198"/>
    <n v="2198"/>
  </r>
  <r>
    <n v="2199"/>
    <m/>
    <s v="Typhoid Mary - Bloody Mary - XM - OPD - R"/>
    <s v="Typhoid Mary - Bloody Mary - XM - OPD - R"/>
    <s v="XM"/>
    <x v="1"/>
    <x v="0"/>
    <m/>
    <m/>
    <s v="Typhoid Mary"/>
    <s v="Typhoid Mary"/>
    <m/>
    <s v="Bloody Mary"/>
    <m/>
    <s v="OPD"/>
    <m/>
    <s v="Typhoid Mary"/>
    <s v="Bloody Mary (OPD)"/>
    <m/>
    <s v="R"/>
    <n v="5"/>
    <n v="15"/>
    <n v="75"/>
    <m/>
    <m/>
    <m/>
    <m/>
    <m/>
    <m/>
    <m/>
    <m/>
    <n v="2199"/>
    <n v="2199"/>
  </r>
  <r>
    <n v="2200"/>
    <m/>
    <s v="Typhoid Mary - Dressed to Kill - XM -  - R"/>
    <s v="Typhoid Mary - Dressed to Kill - XM - OPD - R"/>
    <s v="XM"/>
    <x v="1"/>
    <x v="0"/>
    <m/>
    <m/>
    <s v="Typhoid Mary"/>
    <s v="Typhoid Mary"/>
    <m/>
    <s v="Dressed to Kill"/>
    <m/>
    <s v="OPD"/>
    <m/>
    <s v="Typhoid Mary"/>
    <s v="Dressed to Kill (OPD)"/>
    <m/>
    <s v="R"/>
    <n v="5"/>
    <n v="15"/>
    <n v="75"/>
    <m/>
    <m/>
    <m/>
    <m/>
    <m/>
    <m/>
    <m/>
    <m/>
    <n v="2200"/>
    <n v="2200"/>
  </r>
  <r>
    <n v="2201"/>
    <m/>
    <s v="Typhoid Mary - Fractured Personality - XM - C"/>
    <s v="Typhoid Mary - Fractured Personality - XM - C"/>
    <s v="XM"/>
    <x v="1"/>
    <x v="0"/>
    <m/>
    <m/>
    <s v="Typhoid Mary"/>
    <s v="Typhoid Mary"/>
    <m/>
    <s v="Fractured Personality"/>
    <m/>
    <m/>
    <m/>
    <s v="Typhoid Mary"/>
    <s v="Fractured Personality"/>
    <m/>
    <s v="C"/>
    <n v="5"/>
    <n v="5"/>
    <n v="25"/>
    <m/>
    <m/>
    <m/>
    <m/>
    <m/>
    <m/>
    <m/>
    <m/>
    <n v="2201"/>
    <n v="2201"/>
  </r>
  <r>
    <n v="2202"/>
    <m/>
    <s v="Typhoid Mary - Sociopath - XM - C"/>
    <s v="Typhoid Mary - Sociopath - XM - C"/>
    <s v="XM"/>
    <x v="1"/>
    <x v="0"/>
    <m/>
    <m/>
    <s v="Typhoid Mary"/>
    <s v="Typhoid Mary"/>
    <m/>
    <s v="Sociopath"/>
    <m/>
    <m/>
    <m/>
    <s v="Typhoid Mary"/>
    <s v="Sociopath"/>
    <m/>
    <s v="C"/>
    <n v="5"/>
    <n v="5"/>
    <n v="25"/>
    <m/>
    <m/>
    <m/>
    <m/>
    <m/>
    <m/>
    <m/>
    <m/>
    <n v="2202"/>
    <n v="2202"/>
  </r>
  <r>
    <n v="2203"/>
    <m/>
    <s v=" -  - XM - C"/>
    <s v=" -  - XM - C"/>
    <s v="XM"/>
    <x v="8"/>
    <x v="78"/>
    <m/>
    <m/>
    <s v="Lila Cheney"/>
    <m/>
    <m/>
    <m/>
    <m/>
    <m/>
    <m/>
    <s v="Universe: Ally-Any Power"/>
    <s v="6A 1E  Lila Cheney"/>
    <m/>
    <s v="C"/>
    <n v="5"/>
    <n v="5"/>
    <n v="25"/>
    <m/>
    <m/>
    <m/>
    <m/>
    <m/>
    <m/>
    <m/>
    <m/>
    <n v="2203"/>
    <n v="2203"/>
  </r>
  <r>
    <n v="2204"/>
    <m/>
    <s v=" -  - XM - C"/>
    <s v=" -  - XM - C"/>
    <s v="XM"/>
    <x v="8"/>
    <x v="78"/>
    <m/>
    <m/>
    <s v="Amos &quot;Fred&quot; Duncan"/>
    <m/>
    <m/>
    <m/>
    <m/>
    <m/>
    <m/>
    <s v="Universe: Ally-Any Power"/>
    <s v="6A 1F  Amos &quot;Fred&quot; Duncan"/>
    <m/>
    <s v="C"/>
    <n v="5"/>
    <n v="5"/>
    <n v="25"/>
    <m/>
    <m/>
    <m/>
    <m/>
    <m/>
    <m/>
    <m/>
    <m/>
    <n v="2204"/>
    <n v="2204"/>
  </r>
  <r>
    <n v="2205"/>
    <m/>
    <s v=" -  - XM - C"/>
    <s v=" -  - XM - C"/>
    <s v="XM"/>
    <x v="8"/>
    <x v="78"/>
    <m/>
    <m/>
    <s v="Trish Tilby"/>
    <m/>
    <m/>
    <m/>
    <m/>
    <m/>
    <m/>
    <s v="Universe: Ally-Any Power"/>
    <s v="6A 1I  Trish Tilby"/>
    <m/>
    <s v="C"/>
    <n v="5"/>
    <n v="5"/>
    <n v="25"/>
    <m/>
    <m/>
    <m/>
    <m/>
    <m/>
    <m/>
    <m/>
    <m/>
    <n v="2205"/>
    <n v="2205"/>
  </r>
  <r>
    <n v="2206"/>
    <m/>
    <s v=" -  - XM - C"/>
    <s v=" -  - XM - C"/>
    <s v="XM"/>
    <x v="8"/>
    <x v="78"/>
    <m/>
    <m/>
    <s v=" Chief Authier"/>
    <m/>
    <m/>
    <m/>
    <m/>
    <m/>
    <m/>
    <s v="Universe: Ally-Any Power"/>
    <s v="6A 1S  Chief Authier"/>
    <m/>
    <s v="C"/>
    <n v="5"/>
    <n v="5"/>
    <n v="25"/>
    <m/>
    <m/>
    <m/>
    <m/>
    <m/>
    <m/>
    <m/>
    <m/>
    <n v="2206"/>
    <n v="2206"/>
  </r>
  <r>
    <n v="2207"/>
    <m/>
    <s v=" -  - MN - R"/>
    <s v=" -  - MN - R"/>
    <s v="MN"/>
    <x v="8"/>
    <x v="79"/>
    <m/>
    <s v="5E 3E"/>
    <s v="Franklin Richards (Mr. Fantastic)"/>
    <m/>
    <m/>
    <m/>
    <m/>
    <m/>
    <m/>
    <s v="Universe: Ally-Energy"/>
    <s v="5E 3E  Franklin Richards (Mr. Fantastic)"/>
    <m/>
    <s v="R"/>
    <n v="4"/>
    <n v="15"/>
    <n v="60"/>
    <m/>
    <m/>
    <m/>
    <m/>
    <m/>
    <m/>
    <m/>
    <m/>
    <n v="2207"/>
    <n v="2207"/>
  </r>
  <r>
    <n v="2208"/>
    <m/>
    <s v=" -  - IM - C"/>
    <s v=" -  - IM - C"/>
    <s v="IM"/>
    <x v="8"/>
    <x v="79"/>
    <m/>
    <s v="5E 3E"/>
    <s v="T.I.M.M.I.E."/>
    <m/>
    <m/>
    <m/>
    <m/>
    <m/>
    <m/>
    <s v="Universe: Ally-Energy"/>
    <s v="5E 3E  T.I.M.M.I.E."/>
    <m/>
    <s v="C"/>
    <n v="16"/>
    <n v="5"/>
    <n v="80"/>
    <m/>
    <m/>
    <m/>
    <m/>
    <m/>
    <m/>
    <m/>
    <m/>
    <n v="2208"/>
    <n v="2208"/>
  </r>
  <r>
    <n v="2209"/>
    <m/>
    <s v=" -  - JLA - C"/>
    <s v=" -  - JLA - C"/>
    <s v="JLA"/>
    <x v="8"/>
    <x v="79"/>
    <m/>
    <s v="5E 3E (H)"/>
    <s v="Fire (Blue Beetle)"/>
    <m/>
    <m/>
    <m/>
    <m/>
    <m/>
    <m/>
    <s v="Universe: Ally-Energy"/>
    <s v="5E 3E (H)  Fire (Blue Beetle)"/>
    <m/>
    <s v="C"/>
    <n v="6"/>
    <n v="5"/>
    <n v="30"/>
    <m/>
    <m/>
    <m/>
    <m/>
    <m/>
    <m/>
    <m/>
    <m/>
    <n v="2209"/>
    <n v="2209"/>
  </r>
  <r>
    <n v="2210"/>
    <m/>
    <s v=" -  - DC - C"/>
    <s v=" -  - DC - C"/>
    <s v="DC"/>
    <x v="8"/>
    <x v="79"/>
    <m/>
    <s v="5E 3E (V)"/>
    <s v="Scarecrow (Joker)"/>
    <m/>
    <m/>
    <m/>
    <m/>
    <m/>
    <m/>
    <s v="Universe: Ally-Energy"/>
    <s v="5E 3E (V)  Scarecrow (Joker)"/>
    <m/>
    <s v="C"/>
    <n v="3"/>
    <n v="5"/>
    <n v="15"/>
    <m/>
    <m/>
    <m/>
    <m/>
    <m/>
    <m/>
    <m/>
    <m/>
    <n v="2210"/>
    <n v="2210"/>
  </r>
  <r>
    <n v="2211"/>
    <m/>
    <s v=" -  - IM - C"/>
    <s v=" -  - IM - C"/>
    <s v="IM"/>
    <x v="8"/>
    <x v="79"/>
    <m/>
    <s v="6E 1E"/>
    <s v="Cog"/>
    <m/>
    <m/>
    <m/>
    <m/>
    <m/>
    <m/>
    <s v="Universe: Ally-Energy"/>
    <s v="6E 1E  Cog"/>
    <m/>
    <s v="C"/>
    <n v="16"/>
    <n v="5"/>
    <n v="80"/>
    <m/>
    <m/>
    <m/>
    <m/>
    <m/>
    <m/>
    <m/>
    <m/>
    <n v="2211"/>
    <n v="2211"/>
  </r>
  <r>
    <n v="2212"/>
    <m/>
    <s v=" -  - MN - C"/>
    <s v=" -  - MN - C"/>
    <s v="MN"/>
    <x v="8"/>
    <x v="79"/>
    <m/>
    <s v="6E 1E"/>
    <s v="Lockheed (Shadowcat)"/>
    <m/>
    <m/>
    <m/>
    <m/>
    <m/>
    <m/>
    <s v="Universe: Ally-Energy"/>
    <s v="6E 1E  Lockheed (Shadowcat)"/>
    <m/>
    <s v="C"/>
    <n v="4"/>
    <n v="5"/>
    <n v="20"/>
    <m/>
    <m/>
    <m/>
    <m/>
    <m/>
    <m/>
    <m/>
    <m/>
    <n v="2212"/>
    <n v="2212"/>
  </r>
  <r>
    <n v="2213"/>
    <m/>
    <s v=" -  - JLA - C"/>
    <s v=" -  - JLA - C"/>
    <s v="JLA"/>
    <x v="8"/>
    <x v="79"/>
    <m/>
    <s v="6E 1E (H)"/>
    <s v="Zauriel (Martian Manhunter)"/>
    <m/>
    <m/>
    <m/>
    <m/>
    <m/>
    <m/>
    <s v="Universe: Ally-Energy"/>
    <s v="6E 1E (H)  Zauriel (Martian Manhunter)"/>
    <m/>
    <s v="C"/>
    <n v="6"/>
    <n v="5"/>
    <n v="30"/>
    <m/>
    <m/>
    <m/>
    <m/>
    <m/>
    <m/>
    <m/>
    <m/>
    <n v="2213"/>
    <n v="2213"/>
  </r>
  <r>
    <n v="2214"/>
    <m/>
    <s v=" -  - DC - C"/>
    <s v=" -  - DC - C"/>
    <s v="DC"/>
    <x v="8"/>
    <x v="79"/>
    <m/>
    <s v="6E 1E (V)"/>
    <s v="Silver Banshee (Lex Luthor)"/>
    <m/>
    <m/>
    <m/>
    <m/>
    <m/>
    <m/>
    <s v="Universe: Ally-Energy"/>
    <s v="6E 1E (V)  Silver Banshee (Lex Luthor)"/>
    <m/>
    <s v="C"/>
    <n v="3"/>
    <n v="5"/>
    <n v="15"/>
    <m/>
    <m/>
    <m/>
    <m/>
    <m/>
    <m/>
    <m/>
    <m/>
    <n v="2214"/>
    <n v="2214"/>
  </r>
  <r>
    <n v="2215"/>
    <m/>
    <s v=" -  - MN - C"/>
    <s v=" -  - MN - C"/>
    <s v="MN"/>
    <x v="8"/>
    <x v="79"/>
    <m/>
    <s v="7E 2E"/>
    <s v="Toro (Human Torch)"/>
    <m/>
    <m/>
    <m/>
    <m/>
    <m/>
    <m/>
    <s v="Universe: Ally-Energy"/>
    <s v="7E 2E  Toro (Human Torch)"/>
    <m/>
    <s v="C"/>
    <n v="4"/>
    <n v="5"/>
    <n v="20"/>
    <m/>
    <m/>
    <m/>
    <m/>
    <m/>
    <m/>
    <m/>
    <m/>
    <n v="2215"/>
    <n v="2215"/>
  </r>
  <r>
    <n v="2216"/>
    <m/>
    <s v=" -  - DC - C"/>
    <s v=" -  - DC - C"/>
    <s v="DC"/>
    <x v="8"/>
    <x v="79"/>
    <m/>
    <s v="7E 2E (V)"/>
    <s v="Mr. Mxyzptlk (Lex Luthor)"/>
    <m/>
    <m/>
    <m/>
    <m/>
    <m/>
    <m/>
    <s v="Universe: Ally-Energy"/>
    <s v="7E 2E (V)  Mr. Mxyzptlk (Lex Luthor)"/>
    <m/>
    <s v="C"/>
    <n v="3"/>
    <n v="5"/>
    <n v="15"/>
    <m/>
    <m/>
    <m/>
    <m/>
    <m/>
    <m/>
    <m/>
    <m/>
    <n v="2216"/>
    <n v="2216"/>
  </r>
  <r>
    <n v="2217"/>
    <m/>
    <s v=" -  - IQ - C"/>
    <s v=" -  - IQ - C"/>
    <s v="IQ"/>
    <x v="8"/>
    <x v="79"/>
    <m/>
    <s v="8E 3E"/>
    <s v="Moira MacTaggart (Professor X)"/>
    <m/>
    <m/>
    <m/>
    <m/>
    <m/>
    <m/>
    <s v="Universe: Ally-Energy"/>
    <s v="8E 3E  Moira MacTaggart (Professor X)"/>
    <m/>
    <s v="C"/>
    <n v="12"/>
    <n v="5"/>
    <n v="60"/>
    <m/>
    <m/>
    <m/>
    <m/>
    <m/>
    <m/>
    <m/>
    <m/>
    <n v="2217"/>
    <n v="2217"/>
  </r>
  <r>
    <n v="2218"/>
    <m/>
    <s v=" -  - JLA - C"/>
    <s v=" -  - JLA - C"/>
    <s v="JLA"/>
    <x v="8"/>
    <x v="79"/>
    <m/>
    <s v="8E 3E (H)"/>
    <s v="Firestorm (The Ray)"/>
    <m/>
    <m/>
    <m/>
    <m/>
    <m/>
    <m/>
    <s v="Universe: Ally-Energy"/>
    <s v="8E 3E (H)  Firestorm (The Ray)"/>
    <m/>
    <s v="C"/>
    <n v="6"/>
    <n v="5"/>
    <n v="30"/>
    <m/>
    <m/>
    <m/>
    <m/>
    <m/>
    <m/>
    <m/>
    <m/>
    <n v="2218"/>
    <n v="2218"/>
  </r>
  <r>
    <n v="2219"/>
    <m/>
    <s v=" -  - JLA - C"/>
    <s v=" -  - JLA - C"/>
    <s v="JLA"/>
    <x v="8"/>
    <x v="79"/>
    <m/>
    <s v="8E 3E (V)"/>
    <s v="Dr. Destiny (Brainiac)"/>
    <m/>
    <m/>
    <m/>
    <m/>
    <m/>
    <m/>
    <s v="Universe: Ally-Energy"/>
    <s v="8E 3E (V)  Dr. Destiny (Brainiac)"/>
    <m/>
    <s v="C"/>
    <n v="6"/>
    <n v="5"/>
    <n v="30"/>
    <m/>
    <m/>
    <m/>
    <m/>
    <m/>
    <m/>
    <m/>
    <m/>
    <n v="2219"/>
    <n v="2219"/>
  </r>
  <r>
    <n v="2220"/>
    <m/>
    <s v=" -  - IM - C"/>
    <s v=" -  - IM - C"/>
    <s v="IM"/>
    <x v="8"/>
    <x v="80"/>
    <m/>
    <s v="5F 3F"/>
    <s v="Link"/>
    <m/>
    <m/>
    <m/>
    <m/>
    <m/>
    <m/>
    <s v="Universe: Ally-Fighting"/>
    <s v="5F 3F  Link"/>
    <m/>
    <s v="C"/>
    <n v="16"/>
    <n v="5"/>
    <n v="80"/>
    <m/>
    <m/>
    <m/>
    <m/>
    <m/>
    <m/>
    <m/>
    <m/>
    <n v="2220"/>
    <n v="2220"/>
  </r>
  <r>
    <n v="2221"/>
    <m/>
    <s v=" -  - MN - R"/>
    <s v=" -  - MN - R"/>
    <s v="MN"/>
    <x v="8"/>
    <x v="80"/>
    <m/>
    <s v="5F 3F"/>
    <s v="Wong (Dr. Strange)"/>
    <m/>
    <m/>
    <m/>
    <m/>
    <m/>
    <m/>
    <s v="Universe: Ally-Fighting"/>
    <s v="5F 3F  Wong (Dr. Strange)"/>
    <m/>
    <s v="R"/>
    <n v="4"/>
    <n v="15"/>
    <n v="60"/>
    <m/>
    <m/>
    <m/>
    <m/>
    <m/>
    <m/>
    <m/>
    <m/>
    <n v="2221"/>
    <n v="2221"/>
  </r>
  <r>
    <n v="2222"/>
    <m/>
    <s v=" -  - DC - U"/>
    <s v=" -  - DC - U"/>
    <s v="DC"/>
    <x v="8"/>
    <x v="80"/>
    <m/>
    <s v="5F 3F (H)"/>
    <s v="Shadowdragon (Superman)"/>
    <m/>
    <m/>
    <m/>
    <m/>
    <m/>
    <m/>
    <s v="Universe: Ally-Fighting"/>
    <s v="5F 3F (H)  Shadowdragon (Superman)"/>
    <m/>
    <s v="U"/>
    <n v="3"/>
    <n v="10"/>
    <n v="30"/>
    <m/>
    <m/>
    <m/>
    <m/>
    <m/>
    <m/>
    <m/>
    <m/>
    <n v="2222"/>
    <n v="2222"/>
  </r>
  <r>
    <n v="2223"/>
    <m/>
    <s v=" -  - JLA - C"/>
    <s v=" -  - JLA - C"/>
    <s v="JLA"/>
    <x v="8"/>
    <x v="80"/>
    <m/>
    <s v="5F 3F (V)"/>
    <s v="Shadow-Thief (Lex Luthor)"/>
    <m/>
    <m/>
    <m/>
    <m/>
    <m/>
    <m/>
    <s v="Universe: Ally-Fighting"/>
    <s v="5F 3F (V)  Shadow-Thief (Lex Luthor)"/>
    <m/>
    <s v="C"/>
    <n v="6"/>
    <n v="5"/>
    <n v="30"/>
    <m/>
    <m/>
    <m/>
    <m/>
    <m/>
    <m/>
    <m/>
    <m/>
    <n v="2223"/>
    <n v="2223"/>
  </r>
  <r>
    <n v="2224"/>
    <m/>
    <s v=" -  - IQ - U"/>
    <s v=" -  - IQ - U"/>
    <s v="IQ"/>
    <x v="8"/>
    <x v="80"/>
    <m/>
    <s v="6F 1F"/>
    <s v="Edwin Jarvis (Black Widow)"/>
    <m/>
    <m/>
    <m/>
    <m/>
    <m/>
    <m/>
    <s v="Universe: Ally-Fighting"/>
    <s v="6F 1F  Edwin Jarvis (Black Widow)"/>
    <m/>
    <s v="U"/>
    <n v="12"/>
    <n v="10"/>
    <n v="120"/>
    <m/>
    <m/>
    <m/>
    <m/>
    <m/>
    <m/>
    <m/>
    <m/>
    <n v="2224"/>
    <n v="2224"/>
  </r>
  <r>
    <n v="2225"/>
    <m/>
    <s v=" -  - IM - C"/>
    <s v=" -  - IM - C"/>
    <s v="IM"/>
    <x v="8"/>
    <x v="80"/>
    <m/>
    <s v="6F 1F"/>
    <s v="Sam Burke"/>
    <m/>
    <m/>
    <m/>
    <m/>
    <m/>
    <m/>
    <s v="Universe: Ally-Fighting"/>
    <s v="6F 1F  Sam Burke"/>
    <m/>
    <s v="C"/>
    <n v="16"/>
    <n v="5"/>
    <n v="80"/>
    <m/>
    <m/>
    <m/>
    <m/>
    <m/>
    <m/>
    <m/>
    <m/>
    <n v="2225"/>
    <n v="2225"/>
  </r>
  <r>
    <n v="2226"/>
    <m/>
    <s v=" -  - JLA - C"/>
    <s v=" -  - JLA - C"/>
    <s v="JLA"/>
    <x v="8"/>
    <x v="80"/>
    <m/>
    <s v="6F 1F (V)"/>
    <s v="Gorilla Grodd (Catwoman)"/>
    <m/>
    <m/>
    <m/>
    <m/>
    <m/>
    <m/>
    <s v="Universe: Ally-Fighting"/>
    <s v="6F 1F (V)  Gorilla Grodd (Catwoman)"/>
    <m/>
    <s v="C"/>
    <n v="6"/>
    <n v="5"/>
    <n v="30"/>
    <m/>
    <m/>
    <m/>
    <m/>
    <m/>
    <m/>
    <m/>
    <m/>
    <n v="2226"/>
    <n v="2226"/>
  </r>
  <r>
    <n v="2227"/>
    <m/>
    <s v=" -  - MN - C"/>
    <s v=" -  - MN - C"/>
    <s v="MN"/>
    <x v="8"/>
    <x v="80"/>
    <m/>
    <s v="7F 2F"/>
    <s v="Yukio (Wolverine)"/>
    <m/>
    <m/>
    <m/>
    <m/>
    <m/>
    <m/>
    <s v="Universe: Ally-Fighting"/>
    <s v="7F 2F  Yukio (Wolverine)"/>
    <m/>
    <s v="C"/>
    <n v="4"/>
    <n v="5"/>
    <n v="20"/>
    <m/>
    <m/>
    <m/>
    <m/>
    <m/>
    <m/>
    <m/>
    <m/>
    <n v="2227"/>
    <n v="2227"/>
  </r>
  <r>
    <n v="2228"/>
    <m/>
    <s v=" -  - JLA - C"/>
    <s v=" -  - JLA - C"/>
    <s v="JLA"/>
    <x v="8"/>
    <x v="80"/>
    <m/>
    <s v="7F 2F (H)"/>
    <s v="Guy Gardner (Green Arrow)"/>
    <m/>
    <m/>
    <m/>
    <m/>
    <m/>
    <m/>
    <s v="Universe: Ally-Fighting"/>
    <s v="7F 2F (H)  Guy Gardner (Green Arrow)"/>
    <m/>
    <s v="C"/>
    <n v="6"/>
    <n v="5"/>
    <n v="30"/>
    <m/>
    <m/>
    <m/>
    <m/>
    <m/>
    <m/>
    <m/>
    <m/>
    <n v="2228"/>
    <n v="2228"/>
  </r>
  <r>
    <n v="2229"/>
    <m/>
    <s v=" -  - DC - C"/>
    <s v=" -  - DC - C"/>
    <s v="DC"/>
    <x v="8"/>
    <x v="80"/>
    <m/>
    <s v="7F 2F (V)"/>
    <s v="Lady Shiva (Joker)"/>
    <m/>
    <m/>
    <m/>
    <m/>
    <m/>
    <m/>
    <s v="Universe: Ally-Fighting"/>
    <s v="7F 2F (V)  Lady Shiva (Joker)"/>
    <m/>
    <s v="C"/>
    <n v="3"/>
    <n v="5"/>
    <n v="15"/>
    <m/>
    <m/>
    <m/>
    <m/>
    <m/>
    <m/>
    <m/>
    <m/>
    <n v="2229"/>
    <n v="2229"/>
  </r>
  <r>
    <n v="2230"/>
    <m/>
    <s v=" -  - IQ - C"/>
    <s v=" -  - IQ - C"/>
    <s v="IQ"/>
    <x v="8"/>
    <x v="80"/>
    <m/>
    <s v="8F 3F"/>
    <s v="Bucky Barnes (Captain America)"/>
    <m/>
    <m/>
    <m/>
    <m/>
    <m/>
    <m/>
    <s v="Universe: Ally-Fighting"/>
    <s v="8F 3F  Bucky Barnes (Captain America)"/>
    <m/>
    <s v="C"/>
    <n v="12"/>
    <n v="5"/>
    <n v="60"/>
    <m/>
    <m/>
    <m/>
    <m/>
    <m/>
    <m/>
    <m/>
    <m/>
    <n v="2230"/>
    <n v="2230"/>
  </r>
  <r>
    <n v="2231"/>
    <m/>
    <s v=" -  - JLA - C"/>
    <s v=" -  - JLA - C"/>
    <s v="JLA"/>
    <x v="8"/>
    <x v="80"/>
    <m/>
    <s v="8F 3F (H)"/>
    <s v="Requiem (Wonder Woman)"/>
    <m/>
    <m/>
    <m/>
    <m/>
    <m/>
    <m/>
    <s v="Universe: Ally-Fighting"/>
    <s v="8F 3F (H)  Requiem (Wonder Woman)"/>
    <m/>
    <s v="C"/>
    <n v="6"/>
    <n v="5"/>
    <n v="30"/>
    <m/>
    <m/>
    <m/>
    <m/>
    <m/>
    <m/>
    <m/>
    <m/>
    <n v="2231"/>
    <n v="2231"/>
  </r>
  <r>
    <n v="2232"/>
    <m/>
    <s v=" -  - JLA - C"/>
    <s v=" -  - JLA - C"/>
    <s v="JLA"/>
    <x v="8"/>
    <x v="80"/>
    <m/>
    <s v="8F 3F (V)"/>
    <s v="Cheetah (Deathstroke)"/>
    <m/>
    <m/>
    <m/>
    <m/>
    <m/>
    <m/>
    <s v="Universe: Ally-Fighting"/>
    <s v="8F 3F (V)  Cheetah (Deathstroke)"/>
    <m/>
    <s v="C"/>
    <n v="6"/>
    <n v="5"/>
    <n v="30"/>
    <m/>
    <m/>
    <m/>
    <m/>
    <m/>
    <m/>
    <m/>
    <m/>
    <n v="2232"/>
    <n v="2232"/>
  </r>
  <r>
    <n v="2233"/>
    <m/>
    <s v=" -  - IM - C"/>
    <s v=" -  - IM - C"/>
    <s v="IM"/>
    <x v="8"/>
    <x v="81"/>
    <m/>
    <s v="5I 3I"/>
    <s v="Christina Reid (ShadowHawk)"/>
    <m/>
    <m/>
    <m/>
    <m/>
    <m/>
    <m/>
    <s v="Universe: Ally-Intellect"/>
    <s v="5I 3I  Christina Reid (ShadowHawk)"/>
    <m/>
    <s v="C"/>
    <n v="16"/>
    <n v="5"/>
    <n v="80"/>
    <m/>
    <m/>
    <m/>
    <m/>
    <m/>
    <m/>
    <m/>
    <m/>
    <n v="2233"/>
    <n v="2233"/>
  </r>
  <r>
    <n v="2234"/>
    <m/>
    <s v=" -  - MN - R"/>
    <s v=" -  - MN - R"/>
    <s v="MN"/>
    <x v="8"/>
    <x v="81"/>
    <m/>
    <s v="5I 3I"/>
    <s v="J. Jonah Jameson (Spider-Man)"/>
    <m/>
    <m/>
    <m/>
    <m/>
    <m/>
    <m/>
    <s v="Universe: Ally-Intellect"/>
    <s v="5I 3I  J. Jonah Jameson (Spider-Man)"/>
    <m/>
    <s v="R"/>
    <n v="4"/>
    <n v="15"/>
    <n v="60"/>
    <m/>
    <m/>
    <m/>
    <m/>
    <m/>
    <m/>
    <m/>
    <m/>
    <n v="2234"/>
    <n v="2234"/>
  </r>
  <r>
    <n v="2235"/>
    <m/>
    <s v=" -  - DC - U"/>
    <s v=" -  - DC - U"/>
    <s v="DC"/>
    <x v="8"/>
    <x v="81"/>
    <m/>
    <s v="5I 3I (H)"/>
    <s v="Lois Lane (Superman)"/>
    <m/>
    <m/>
    <m/>
    <m/>
    <m/>
    <m/>
    <s v="Universe: Ally-Intellect"/>
    <s v="5I 3I (H)  Lois Lane (Superman)"/>
    <m/>
    <s v="U"/>
    <n v="3"/>
    <n v="10"/>
    <n v="30"/>
    <m/>
    <m/>
    <m/>
    <m/>
    <m/>
    <m/>
    <m/>
    <m/>
    <n v="2235"/>
    <n v="2235"/>
  </r>
  <r>
    <n v="2236"/>
    <m/>
    <s v=" -  - JLA - C"/>
    <s v=" -  - JLA - C"/>
    <s v="JLA"/>
    <x v="8"/>
    <x v="81"/>
    <m/>
    <s v="5I 3I (V)"/>
    <s v="Dr. Sivana (Parasite)"/>
    <m/>
    <m/>
    <m/>
    <m/>
    <m/>
    <m/>
    <s v="Universe: Ally-Intellect"/>
    <s v="5I 3I (V)  Dr. Sivana (Parasite)"/>
    <m/>
    <s v="C"/>
    <n v="6"/>
    <n v="5"/>
    <n v="30"/>
    <m/>
    <m/>
    <m/>
    <m/>
    <m/>
    <m/>
    <m/>
    <m/>
    <n v="2236"/>
    <n v="2236"/>
  </r>
  <r>
    <n v="2237"/>
    <m/>
    <s v=" -  - IM - C"/>
    <s v=" -  - IM - C"/>
    <s v="IM"/>
    <x v="8"/>
    <x v="81"/>
    <m/>
    <s v="6I 1I"/>
    <s v="Chip"/>
    <m/>
    <m/>
    <m/>
    <m/>
    <m/>
    <m/>
    <s v="Universe: Ally-Intellect"/>
    <s v="6I 1I  Chip"/>
    <m/>
    <s v="C"/>
    <n v="16"/>
    <n v="5"/>
    <n v="80"/>
    <m/>
    <m/>
    <m/>
    <m/>
    <m/>
    <m/>
    <m/>
    <m/>
    <n v="2237"/>
    <n v="2237"/>
  </r>
  <r>
    <n v="2238"/>
    <m/>
    <s v=" -  - MN - C"/>
    <s v=" -  - MN - C"/>
    <s v="MN"/>
    <x v="8"/>
    <x v="81"/>
    <m/>
    <s v="6I 1I"/>
    <s v="Franklin &quot;Foggy&quot; Nelson (Daredevil)"/>
    <m/>
    <m/>
    <m/>
    <m/>
    <m/>
    <m/>
    <s v="Universe: Ally-Intellect"/>
    <s v="6I 1I  Franklin &quot;Foggy&quot; Nelson (Daredevil)"/>
    <m/>
    <s v="C"/>
    <n v="4"/>
    <n v="5"/>
    <n v="20"/>
    <m/>
    <m/>
    <m/>
    <m/>
    <m/>
    <m/>
    <m/>
    <m/>
    <n v="2238"/>
    <n v="2238"/>
  </r>
  <r>
    <n v="2239"/>
    <m/>
    <s v=" -  - DC - C"/>
    <s v=" -  - DC - C"/>
    <s v="DC"/>
    <x v="8"/>
    <x v="81"/>
    <m/>
    <s v="6I 1I (H)"/>
    <s v="Alfred Pennyworth (Batman &amp; Robin)"/>
    <m/>
    <m/>
    <m/>
    <m/>
    <m/>
    <m/>
    <s v="Universe: Ally-Intellect"/>
    <s v="6I 1I (H)  Alfred Pennyworth (Batman &amp; Robin)"/>
    <m/>
    <s v="C"/>
    <n v="3"/>
    <n v="5"/>
    <n v="15"/>
    <m/>
    <m/>
    <m/>
    <m/>
    <m/>
    <m/>
    <m/>
    <m/>
    <n v="2239"/>
    <n v="2239"/>
  </r>
  <r>
    <n v="2240"/>
    <m/>
    <s v=" -  - MN - C"/>
    <s v=" -  - MN - C"/>
    <s v="MN"/>
    <x v="8"/>
    <x v="81"/>
    <m/>
    <s v="7I 2I"/>
    <s v="Valerie Cooper (Forge)"/>
    <m/>
    <m/>
    <m/>
    <m/>
    <m/>
    <m/>
    <s v="Universe: Ally-Intellect"/>
    <s v="7I 2I  Valerie Cooper (Forge)"/>
    <m/>
    <s v="C"/>
    <n v="4"/>
    <n v="5"/>
    <n v="20"/>
    <m/>
    <m/>
    <m/>
    <m/>
    <m/>
    <m/>
    <m/>
    <m/>
    <n v="2240"/>
    <n v="2240"/>
  </r>
  <r>
    <n v="2241"/>
    <m/>
    <s v=" -  - DC - C"/>
    <s v=" -  - DC - C"/>
    <s v="DC"/>
    <x v="8"/>
    <x v="81"/>
    <m/>
    <s v="7I 2I (H)"/>
    <s v="Oracle (Batman)"/>
    <m/>
    <m/>
    <m/>
    <m/>
    <m/>
    <m/>
    <s v="Universe: Ally-Intellect"/>
    <s v="7I 2I (H)  Oracle (Batman)"/>
    <m/>
    <s v="C"/>
    <n v="3"/>
    <n v="5"/>
    <n v="15"/>
    <m/>
    <m/>
    <m/>
    <m/>
    <m/>
    <m/>
    <m/>
    <m/>
    <n v="2241"/>
    <n v="2241"/>
  </r>
  <r>
    <n v="2242"/>
    <m/>
    <s v=" -  - IQ - C"/>
    <s v=" -  - IQ - C"/>
    <s v="IQ"/>
    <x v="8"/>
    <x v="81"/>
    <m/>
    <s v="8I 3I"/>
    <s v="Kristoff Vernard (Doctor Doom)"/>
    <m/>
    <m/>
    <m/>
    <m/>
    <m/>
    <m/>
    <s v="Universe: Ally-Intellect"/>
    <s v="8I 3I  Kristoff Vernard (Doctor Doom)"/>
    <m/>
    <s v="C"/>
    <n v="12"/>
    <n v="5"/>
    <n v="60"/>
    <m/>
    <m/>
    <m/>
    <m/>
    <m/>
    <m/>
    <m/>
    <m/>
    <n v="2242"/>
    <n v="2242"/>
  </r>
  <r>
    <n v="2243"/>
    <m/>
    <s v=" -  - IM - C"/>
    <s v=" -  - IM - C"/>
    <s v="IM"/>
    <x v="8"/>
    <x v="82"/>
    <m/>
    <s v="5S 3S"/>
    <s v="Qeelocke"/>
    <m/>
    <m/>
    <m/>
    <m/>
    <m/>
    <m/>
    <s v="Universe: Ally-Strength"/>
    <s v="5S 3S  Qeelocke"/>
    <m/>
    <s v="C"/>
    <n v="16"/>
    <n v="5"/>
    <n v="80"/>
    <m/>
    <m/>
    <m/>
    <m/>
    <m/>
    <m/>
    <m/>
    <m/>
    <n v="2243"/>
    <n v="2243"/>
  </r>
  <r>
    <n v="2244"/>
    <m/>
    <s v=" -  - MN - R"/>
    <s v=" -  - MN - R"/>
    <s v="MN"/>
    <x v="8"/>
    <x v="82"/>
    <m/>
    <s v="5S 3S"/>
    <s v="Stick (Elektra)"/>
    <m/>
    <m/>
    <m/>
    <m/>
    <m/>
    <m/>
    <s v="Universe: Ally-Strength"/>
    <s v="5S 3S  Stick (Elektra)"/>
    <m/>
    <s v="R"/>
    <n v="4"/>
    <n v="15"/>
    <n v="60"/>
    <m/>
    <m/>
    <m/>
    <m/>
    <m/>
    <m/>
    <m/>
    <m/>
    <n v="2244"/>
    <n v="2244"/>
  </r>
  <r>
    <n v="2245"/>
    <m/>
    <s v=" -  - DC - U"/>
    <s v=" -  - DC - U"/>
    <s v="DC"/>
    <x v="8"/>
    <x v="82"/>
    <m/>
    <s v="5S 3S (H)"/>
    <s v="Gangbuster (Superman)"/>
    <m/>
    <m/>
    <m/>
    <m/>
    <m/>
    <m/>
    <s v="Universe: Ally-Strength"/>
    <s v="5S 3S (H)  Gangbuster (Superman)"/>
    <m/>
    <s v="U"/>
    <n v="3"/>
    <n v="10"/>
    <n v="30"/>
    <m/>
    <m/>
    <m/>
    <m/>
    <m/>
    <m/>
    <m/>
    <m/>
    <n v="2245"/>
    <n v="2245"/>
  </r>
  <r>
    <n v="2246"/>
    <m/>
    <s v=" -  - JLA - C"/>
    <s v=" -  - JLA - C"/>
    <s v="JLA"/>
    <x v="8"/>
    <x v="82"/>
    <m/>
    <s v="5S 3S (V)"/>
    <s v="Ocean Master (Doctor Polaris)"/>
    <m/>
    <m/>
    <m/>
    <m/>
    <m/>
    <m/>
    <s v="Universe: Ally-Strength"/>
    <s v="5S 3S (V)  Ocean Master (Doctor Polaris)"/>
    <m/>
    <s v="C"/>
    <n v="6"/>
    <n v="5"/>
    <n v="30"/>
    <m/>
    <m/>
    <m/>
    <m/>
    <m/>
    <m/>
    <m/>
    <m/>
    <n v="2246"/>
    <n v="2246"/>
  </r>
  <r>
    <n v="2247"/>
    <m/>
    <s v=" -  - IQ - U"/>
    <s v=" -  - IQ - U"/>
    <s v="IQ"/>
    <x v="8"/>
    <x v="82"/>
    <m/>
    <s v="6S 1S"/>
    <s v="Mary Jane Watson-Parker (Spider-Man)"/>
    <m/>
    <m/>
    <m/>
    <m/>
    <m/>
    <m/>
    <s v="Universe: Ally-Strength"/>
    <s v="6S 1S  Mary Jane Watson-Parker (Spider-Man)"/>
    <m/>
    <s v="U"/>
    <n v="12"/>
    <n v="10"/>
    <n v="120"/>
    <m/>
    <m/>
    <m/>
    <m/>
    <m/>
    <m/>
    <m/>
    <m/>
    <n v="2247"/>
    <n v="2247"/>
  </r>
  <r>
    <n v="2248"/>
    <m/>
    <s v=" -  - IM - C"/>
    <s v=" -  - IM - C"/>
    <s v="IM"/>
    <x v="8"/>
    <x v="82"/>
    <m/>
    <s v="6S 1S"/>
    <s v="Rita Medermade"/>
    <m/>
    <m/>
    <m/>
    <m/>
    <m/>
    <m/>
    <s v="Universe: Ally-Strength"/>
    <s v="6S 1S  Rita Medermade"/>
    <m/>
    <s v="C"/>
    <n v="16"/>
    <n v="5"/>
    <n v="80"/>
    <m/>
    <m/>
    <m/>
    <m/>
    <m/>
    <m/>
    <m/>
    <m/>
    <n v="2248"/>
    <n v="2248"/>
  </r>
  <r>
    <n v="2249"/>
    <m/>
    <s v=" -  - JLA - C"/>
    <s v=" -  - JLA - C"/>
    <s v="JLA"/>
    <x v="8"/>
    <x v="82"/>
    <m/>
    <s v="6S 1S (H)"/>
    <s v="Nuklon &amp; ODCidian (Hawkman)"/>
    <m/>
    <m/>
    <m/>
    <m/>
    <m/>
    <m/>
    <s v="Universe: Ally-Strength"/>
    <s v="6S 1S (H)  Nuklon &amp; ODCidian (Hawkman)"/>
    <m/>
    <s v="C"/>
    <n v="6"/>
    <n v="5"/>
    <n v="30"/>
    <m/>
    <m/>
    <m/>
    <m/>
    <m/>
    <m/>
    <m/>
    <m/>
    <n v="2249"/>
    <n v="2249"/>
  </r>
  <r>
    <n v="2250"/>
    <m/>
    <s v=" -  - JLA - C"/>
    <s v=" -  - JLA - C"/>
    <s v="JLA"/>
    <x v="8"/>
    <x v="82"/>
    <m/>
    <s v="6S 1S (V)"/>
    <s v="Know Man (Neron)"/>
    <m/>
    <m/>
    <m/>
    <m/>
    <m/>
    <m/>
    <s v="Universe: Ally-Strength"/>
    <s v="6S 1S (V)  Know Man (Neron)"/>
    <m/>
    <s v="C"/>
    <n v="6"/>
    <n v="5"/>
    <n v="30"/>
    <m/>
    <m/>
    <m/>
    <m/>
    <m/>
    <m/>
    <m/>
    <m/>
    <n v="2250"/>
    <n v="2250"/>
  </r>
  <r>
    <n v="2251"/>
    <m/>
    <s v=" -  - MN - C"/>
    <s v=" -  - MN - C"/>
    <s v="MN"/>
    <x v="8"/>
    <x v="82"/>
    <m/>
    <s v="7S 2S"/>
    <s v="Wyatt Wingfoot (She-Hulk)"/>
    <m/>
    <m/>
    <m/>
    <m/>
    <m/>
    <m/>
    <s v="Universe: Ally-Strength"/>
    <s v="7S 2S  Wyatt Wingfoot (She-Hulk)"/>
    <m/>
    <s v="C"/>
    <n v="4"/>
    <n v="5"/>
    <n v="20"/>
    <m/>
    <m/>
    <m/>
    <m/>
    <m/>
    <m/>
    <m/>
    <m/>
    <n v="2251"/>
    <n v="2251"/>
  </r>
  <r>
    <n v="2252"/>
    <m/>
    <s v=" -  - JLA - C"/>
    <s v=" -  - JLA - C"/>
    <s v="JLA"/>
    <x v="8"/>
    <x v="82"/>
    <m/>
    <s v="7S 2S (H)"/>
    <s v="Metamorpho (Martian Manhunter)"/>
    <m/>
    <m/>
    <m/>
    <m/>
    <m/>
    <m/>
    <s v="Universe: Ally-Strength"/>
    <s v="7S 2S (H)  Metamorpho (Martian Manhunter)"/>
    <m/>
    <s v="C"/>
    <n v="6"/>
    <n v="5"/>
    <n v="30"/>
    <m/>
    <m/>
    <m/>
    <m/>
    <m/>
    <m/>
    <m/>
    <m/>
    <n v="2252"/>
    <n v="2252"/>
  </r>
  <r>
    <n v="2253"/>
    <m/>
    <s v=" -  - DC - C"/>
    <s v=" -  - DC - C"/>
    <s v="DC"/>
    <x v="8"/>
    <x v="82"/>
    <m/>
    <s v="7S 2S (V)"/>
    <s v="Black Mask (Joker)"/>
    <m/>
    <m/>
    <m/>
    <m/>
    <m/>
    <m/>
    <s v="Universe: Ally-Strength"/>
    <s v="7S 2S (V)  Black Mask (Joker)"/>
    <m/>
    <s v="C"/>
    <n v="3"/>
    <n v="5"/>
    <n v="15"/>
    <m/>
    <m/>
    <m/>
    <m/>
    <m/>
    <m/>
    <m/>
    <m/>
    <n v="2253"/>
    <n v="2253"/>
  </r>
  <r>
    <n v="2254"/>
    <m/>
    <s v=" -  - IQ - C"/>
    <s v=" -  - IQ - C"/>
    <s v="IQ"/>
    <x v="8"/>
    <x v="82"/>
    <m/>
    <s v="8S 3S"/>
    <s v="Rick Jones (Hulk)"/>
    <m/>
    <m/>
    <m/>
    <m/>
    <m/>
    <m/>
    <s v="Universe: Ally-Strength"/>
    <s v="8S 3S  Rick Jones (Hulk)"/>
    <m/>
    <s v="C"/>
    <n v="12"/>
    <n v="5"/>
    <n v="60"/>
    <m/>
    <m/>
    <m/>
    <m/>
    <m/>
    <m/>
    <m/>
    <m/>
    <n v="2254"/>
    <n v="2254"/>
  </r>
  <r>
    <n v="2255"/>
    <m/>
    <s v=" -  - JLA - C"/>
    <s v=" -  - JLA - C"/>
    <s v="JLA"/>
    <x v="8"/>
    <x v="82"/>
    <m/>
    <s v="8S 3S (V)"/>
    <s v="Black Adam (Darkseid)"/>
    <m/>
    <m/>
    <m/>
    <m/>
    <m/>
    <m/>
    <s v="Universe: Ally-Strength"/>
    <s v="8S 3S (V)  Black Adam (Darkseid)"/>
    <m/>
    <s v="C"/>
    <n v="6"/>
    <n v="5"/>
    <n v="30"/>
    <m/>
    <m/>
    <m/>
    <m/>
    <m/>
    <m/>
    <m/>
    <m/>
    <n v="2255"/>
    <n v="2255"/>
  </r>
  <r>
    <n v="2256"/>
    <m/>
    <s v=" -  - NA - X"/>
    <s v=" -  - NA - X"/>
    <s v="NA"/>
    <x v="8"/>
    <x v="83"/>
    <m/>
    <m/>
    <s v="Xavier Protocols"/>
    <m/>
    <m/>
    <m/>
    <m/>
    <m/>
    <m/>
    <s v="Universe: Basic-Intellect"/>
    <s v="Xavier Protocols"/>
    <m/>
    <s v="X"/>
    <n v="25"/>
    <n v="25"/>
    <n v="625"/>
    <m/>
    <m/>
    <m/>
    <m/>
    <m/>
    <m/>
    <m/>
    <m/>
    <n v="2256"/>
    <n v="2256"/>
  </r>
  <r>
    <n v="2257"/>
    <m/>
    <s v=" -  - IM - VR"/>
    <s v=" -  - IM - VR"/>
    <s v="IM"/>
    <x v="8"/>
    <x v="84"/>
    <m/>
    <m/>
    <s v="Power Blast (Spawn)"/>
    <m/>
    <m/>
    <m/>
    <m/>
    <m/>
    <m/>
    <s v="Universe: Basic-Any Power"/>
    <s v="Power Blast (Spawn)"/>
    <m/>
    <s v="VR"/>
    <n v="16"/>
    <n v="20"/>
    <n v="320"/>
    <m/>
    <m/>
    <m/>
    <m/>
    <m/>
    <m/>
    <m/>
    <m/>
    <n v="2257"/>
    <n v="2257"/>
  </r>
  <r>
    <n v="2258"/>
    <m/>
    <s v=" -  - OP - U"/>
    <s v=" -  - OP - U"/>
    <s v="OP"/>
    <x v="8"/>
    <x v="85"/>
    <m/>
    <m/>
    <s v="Alien Technology"/>
    <m/>
    <m/>
    <m/>
    <m/>
    <m/>
    <m/>
    <s v="Universe: Basic-Energy"/>
    <s v="Alien Technology"/>
    <m/>
    <s v="U"/>
    <n v="2"/>
    <n v="10"/>
    <n v="20"/>
    <m/>
    <m/>
    <m/>
    <m/>
    <m/>
    <m/>
    <m/>
    <m/>
    <n v="2258"/>
    <n v="2258"/>
  </r>
  <r>
    <n v="2259"/>
    <m/>
    <s v=" -  - OP - C"/>
    <s v=" -  - OP - C"/>
    <s v="OP"/>
    <x v="8"/>
    <x v="85"/>
    <m/>
    <m/>
    <s v="Divine Intervention"/>
    <m/>
    <m/>
    <m/>
    <m/>
    <m/>
    <m/>
    <s v="Universe: Basic-Energy"/>
    <s v="Divine Intervention"/>
    <m/>
    <s v="C"/>
    <n v="2"/>
    <n v="5"/>
    <n v="10"/>
    <m/>
    <m/>
    <m/>
    <m/>
    <m/>
    <m/>
    <m/>
    <m/>
    <n v="2259"/>
    <n v="2259"/>
  </r>
  <r>
    <n v="2260"/>
    <m/>
    <s v=" -  - OP - R"/>
    <s v=" -  - OP - R"/>
    <s v="OP"/>
    <x v="8"/>
    <x v="85"/>
    <m/>
    <m/>
    <s v="EM Force Line"/>
    <m/>
    <m/>
    <m/>
    <m/>
    <m/>
    <m/>
    <s v="Universe: Basic-Energy"/>
    <s v="EM Force Line"/>
    <m/>
    <s v="R"/>
    <n v="2"/>
    <n v="15"/>
    <n v="30"/>
    <m/>
    <m/>
    <m/>
    <m/>
    <m/>
    <m/>
    <m/>
    <m/>
    <n v="2260"/>
    <n v="2260"/>
  </r>
  <r>
    <n v="2261"/>
    <m/>
    <s v=" -  - OP - C"/>
    <s v=" -  - OP - C"/>
    <s v="OP"/>
    <x v="8"/>
    <x v="85"/>
    <m/>
    <m/>
    <s v="Energy Booster"/>
    <m/>
    <m/>
    <m/>
    <m/>
    <m/>
    <m/>
    <s v="Universe: Basic-Energy"/>
    <s v="Energy Booster"/>
    <m/>
    <s v="C"/>
    <n v="2"/>
    <n v="5"/>
    <n v="10"/>
    <m/>
    <m/>
    <m/>
    <m/>
    <m/>
    <m/>
    <m/>
    <m/>
    <n v="2261"/>
    <n v="2261"/>
  </r>
  <r>
    <n v="2262"/>
    <m/>
    <s v=" -  - OP - U"/>
    <s v=" -  - OP - U"/>
    <s v="OP"/>
    <x v="8"/>
    <x v="85"/>
    <m/>
    <m/>
    <s v="Energy Enhance"/>
    <m/>
    <m/>
    <m/>
    <m/>
    <m/>
    <m/>
    <s v="Universe: Basic-Energy"/>
    <s v="Energy Enhance"/>
    <m/>
    <s v="U"/>
    <n v="2"/>
    <n v="10"/>
    <n v="20"/>
    <m/>
    <m/>
    <m/>
    <m/>
    <m/>
    <m/>
    <m/>
    <m/>
    <n v="2262"/>
    <n v="2262"/>
  </r>
  <r>
    <n v="2263"/>
    <m/>
    <s v=" -  - OP - U"/>
    <s v=" -  - OP - U"/>
    <s v="OP"/>
    <x v="8"/>
    <x v="85"/>
    <m/>
    <m/>
    <s v="Energy Maximizer"/>
    <m/>
    <m/>
    <m/>
    <m/>
    <m/>
    <m/>
    <s v="Universe: Basic-Energy"/>
    <s v="Energy Maximizer"/>
    <m/>
    <s v="U"/>
    <n v="2"/>
    <n v="10"/>
    <n v="20"/>
    <m/>
    <m/>
    <m/>
    <m/>
    <m/>
    <m/>
    <m/>
    <m/>
    <n v="2263"/>
    <n v="2263"/>
  </r>
  <r>
    <n v="2264"/>
    <m/>
    <s v=" -  - OP - C"/>
    <s v=" -  - OP - C"/>
    <s v="OP"/>
    <x v="8"/>
    <x v="85"/>
    <m/>
    <m/>
    <s v="Generator"/>
    <m/>
    <m/>
    <m/>
    <m/>
    <m/>
    <m/>
    <s v="Universe: Basic-Energy"/>
    <s v="Generator"/>
    <m/>
    <s v="C"/>
    <n v="2"/>
    <n v="5"/>
    <n v="10"/>
    <m/>
    <m/>
    <m/>
    <m/>
    <m/>
    <m/>
    <m/>
    <m/>
    <n v="2264"/>
    <n v="2264"/>
  </r>
  <r>
    <n v="2265"/>
    <m/>
    <s v=" -  - DC - C"/>
    <s v=" -  - DC - C"/>
    <s v="DC"/>
    <x v="8"/>
    <x v="85"/>
    <m/>
    <m/>
    <s v="Kryptonite"/>
    <m/>
    <m/>
    <m/>
    <m/>
    <m/>
    <m/>
    <s v="Universe: Basic-Energy"/>
    <s v="Kryptonite"/>
    <m/>
    <s v="C"/>
    <n v="3"/>
    <n v="5"/>
    <n v="15"/>
    <m/>
    <m/>
    <m/>
    <m/>
    <m/>
    <m/>
    <m/>
    <m/>
    <n v="2265"/>
    <n v="2265"/>
  </r>
  <r>
    <n v="2266"/>
    <m/>
    <s v=" -  - DC - C"/>
    <s v=" -  - DC - C"/>
    <s v="DC"/>
    <x v="8"/>
    <x v="85"/>
    <m/>
    <m/>
    <s v="Laser"/>
    <m/>
    <m/>
    <m/>
    <m/>
    <m/>
    <m/>
    <s v="Universe: Basic-Energy"/>
    <s v="Laser"/>
    <m/>
    <s v="C"/>
    <n v="3"/>
    <n v="5"/>
    <n v="15"/>
    <m/>
    <m/>
    <m/>
    <m/>
    <m/>
    <m/>
    <m/>
    <m/>
    <n v="2266"/>
    <n v="2266"/>
  </r>
  <r>
    <n v="2267"/>
    <m/>
    <s v=" -  - DC - C"/>
    <s v=" -  - DC - C"/>
    <s v="DC"/>
    <x v="8"/>
    <x v="85"/>
    <m/>
    <m/>
    <s v="Magnetic"/>
    <m/>
    <m/>
    <m/>
    <m/>
    <m/>
    <m/>
    <s v="Universe: Basic-Energy"/>
    <s v="Magnetic"/>
    <m/>
    <s v="C"/>
    <n v="3"/>
    <n v="5"/>
    <n v="15"/>
    <m/>
    <m/>
    <m/>
    <m/>
    <m/>
    <m/>
    <m/>
    <m/>
    <n v="2267"/>
    <n v="2267"/>
  </r>
  <r>
    <n v="2268"/>
    <m/>
    <s v=" -  - DC - C"/>
    <s v=" -  - DC - C"/>
    <s v="DC"/>
    <x v="8"/>
    <x v="85"/>
    <m/>
    <m/>
    <s v="Mental"/>
    <m/>
    <m/>
    <m/>
    <m/>
    <m/>
    <m/>
    <s v="Universe: Basic-Energy"/>
    <s v="Mental"/>
    <m/>
    <s v="C"/>
    <n v="3"/>
    <n v="5"/>
    <n v="15"/>
    <m/>
    <m/>
    <m/>
    <m/>
    <m/>
    <m/>
    <m/>
    <m/>
    <n v="2268"/>
    <n v="2268"/>
  </r>
  <r>
    <n v="2269"/>
    <m/>
    <s v=" -  - DC - C"/>
    <s v=" -  - DC - C"/>
    <s v="DC"/>
    <x v="8"/>
    <x v="85"/>
    <m/>
    <m/>
    <s v="Microwave"/>
    <m/>
    <m/>
    <m/>
    <m/>
    <m/>
    <m/>
    <s v="Universe: Basic-Energy"/>
    <s v="Microwave"/>
    <m/>
    <s v="C"/>
    <n v="3"/>
    <n v="5"/>
    <n v="15"/>
    <m/>
    <m/>
    <m/>
    <m/>
    <m/>
    <m/>
    <m/>
    <m/>
    <n v="2269"/>
    <n v="2269"/>
  </r>
  <r>
    <n v="2270"/>
    <m/>
    <s v=" -  - DC - U"/>
    <s v=" -  - DC - U"/>
    <s v="DC"/>
    <x v="8"/>
    <x v="85"/>
    <m/>
    <m/>
    <s v="Nuclear"/>
    <m/>
    <m/>
    <m/>
    <m/>
    <m/>
    <m/>
    <s v="Universe: Basic-Energy"/>
    <s v="Nuclear"/>
    <m/>
    <s v="U"/>
    <n v="3"/>
    <n v="10"/>
    <n v="30"/>
    <m/>
    <m/>
    <m/>
    <m/>
    <m/>
    <m/>
    <m/>
    <m/>
    <n v="2270"/>
    <n v="2270"/>
  </r>
  <r>
    <n v="2271"/>
    <m/>
    <s v=" -  - DC - C"/>
    <s v=" -  - DC - C"/>
    <s v="DC"/>
    <x v="8"/>
    <x v="85"/>
    <m/>
    <m/>
    <s v="Photon"/>
    <m/>
    <m/>
    <m/>
    <m/>
    <m/>
    <m/>
    <s v="Universe: Basic-Energy"/>
    <s v="Photon"/>
    <m/>
    <s v="C"/>
    <n v="3"/>
    <n v="5"/>
    <n v="15"/>
    <m/>
    <m/>
    <m/>
    <m/>
    <m/>
    <m/>
    <m/>
    <m/>
    <n v="2271"/>
    <n v="2271"/>
  </r>
  <r>
    <n v="2272"/>
    <m/>
    <s v=" -  - OP - U"/>
    <s v=" -  - OP - U"/>
    <s v="OP"/>
    <x v="8"/>
    <x v="85"/>
    <m/>
    <m/>
    <s v="Power Cosmic"/>
    <m/>
    <m/>
    <m/>
    <m/>
    <m/>
    <m/>
    <s v="Universe: Basic-Energy"/>
    <s v="Power Cosmic"/>
    <m/>
    <s v="U"/>
    <n v="2"/>
    <n v="10"/>
    <n v="20"/>
    <m/>
    <m/>
    <m/>
    <m/>
    <m/>
    <m/>
    <m/>
    <m/>
    <n v="2272"/>
    <n v="2272"/>
  </r>
  <r>
    <n v="2273"/>
    <m/>
    <s v=" -  - OP - U"/>
    <s v=" -  - OP - U"/>
    <s v="OP"/>
    <x v="8"/>
    <x v="85"/>
    <m/>
    <m/>
    <s v="Power Lines"/>
    <m/>
    <m/>
    <m/>
    <m/>
    <m/>
    <m/>
    <s v="Universe: Basic-Energy"/>
    <s v="Power Lines"/>
    <m/>
    <s v="U"/>
    <n v="2"/>
    <n v="10"/>
    <n v="20"/>
    <m/>
    <m/>
    <m/>
    <m/>
    <m/>
    <m/>
    <m/>
    <m/>
    <n v="2273"/>
    <n v="2273"/>
  </r>
  <r>
    <n v="2274"/>
    <m/>
    <s v=" -  - DC - U"/>
    <s v=" -  - DC - U"/>
    <s v="DC"/>
    <x v="8"/>
    <x v="85"/>
    <m/>
    <m/>
    <s v="Quantum"/>
    <m/>
    <m/>
    <m/>
    <m/>
    <m/>
    <m/>
    <s v="Universe: Basic-Energy"/>
    <s v="Quantum"/>
    <m/>
    <s v="U"/>
    <n v="3"/>
    <n v="10"/>
    <n v="30"/>
    <m/>
    <m/>
    <m/>
    <m/>
    <m/>
    <m/>
    <m/>
    <m/>
    <n v="2274"/>
    <n v="2274"/>
  </r>
  <r>
    <n v="2275"/>
    <m/>
    <s v=" -  - DC - U"/>
    <s v=" -  - DC - U"/>
    <s v="DC"/>
    <x v="8"/>
    <x v="85"/>
    <m/>
    <m/>
    <s v="Temporal"/>
    <m/>
    <m/>
    <m/>
    <m/>
    <m/>
    <m/>
    <s v="Universe: Basic-Energy"/>
    <s v="Temporal"/>
    <m/>
    <s v="U"/>
    <n v="3"/>
    <n v="10"/>
    <n v="30"/>
    <m/>
    <m/>
    <m/>
    <m/>
    <m/>
    <m/>
    <m/>
    <m/>
    <n v="2275"/>
    <n v="2275"/>
  </r>
  <r>
    <n v="2276"/>
    <m/>
    <s v=" -  - DC - U"/>
    <s v=" -  - DC - U"/>
    <s v="DC"/>
    <x v="8"/>
    <x v="86"/>
    <m/>
    <m/>
    <s v="Back Flip"/>
    <m/>
    <m/>
    <m/>
    <m/>
    <m/>
    <m/>
    <s v="Universe: Basic-Fighting"/>
    <s v="Back Flip"/>
    <m/>
    <s v="U"/>
    <n v="3"/>
    <n v="10"/>
    <n v="30"/>
    <m/>
    <m/>
    <m/>
    <m/>
    <m/>
    <m/>
    <m/>
    <m/>
    <n v="2276"/>
    <n v="2276"/>
  </r>
  <r>
    <n v="2277"/>
    <m/>
    <s v=" -  - OP - C"/>
    <s v=" -  - OP - C"/>
    <s v="OP"/>
    <x v="8"/>
    <x v="86"/>
    <m/>
    <m/>
    <s v="Booster Shot"/>
    <m/>
    <m/>
    <m/>
    <m/>
    <m/>
    <m/>
    <s v="Universe: Basic-Fighting"/>
    <s v="Booster Shot"/>
    <m/>
    <s v="C"/>
    <n v="2"/>
    <n v="5"/>
    <n v="10"/>
    <m/>
    <m/>
    <m/>
    <m/>
    <m/>
    <m/>
    <m/>
    <m/>
    <n v="2277"/>
    <n v="2277"/>
  </r>
  <r>
    <n v="2278"/>
    <m/>
    <s v=" -  - OP - U"/>
    <s v=" -  - OP - U"/>
    <s v="OP"/>
    <x v="8"/>
    <x v="86"/>
    <m/>
    <m/>
    <s v="Chain"/>
    <m/>
    <m/>
    <m/>
    <m/>
    <m/>
    <m/>
    <s v="Universe: Basic-Fighting"/>
    <s v="Chain"/>
    <m/>
    <s v="U"/>
    <n v="2"/>
    <n v="10"/>
    <n v="20"/>
    <m/>
    <m/>
    <m/>
    <m/>
    <m/>
    <m/>
    <m/>
    <m/>
    <n v="2278"/>
    <n v="2278"/>
  </r>
  <r>
    <n v="2279"/>
    <m/>
    <s v=" -  - OP - U"/>
    <s v=" -  - OP - U"/>
    <s v="OP"/>
    <x v="8"/>
    <x v="86"/>
    <m/>
    <m/>
    <s v="Crossbow"/>
    <m/>
    <m/>
    <m/>
    <m/>
    <m/>
    <m/>
    <s v="Universe: Basic-Fighting"/>
    <s v="Crossbow"/>
    <m/>
    <s v="U"/>
    <n v="2"/>
    <n v="10"/>
    <n v="20"/>
    <m/>
    <m/>
    <m/>
    <m/>
    <m/>
    <m/>
    <m/>
    <m/>
    <n v="2279"/>
    <n v="2279"/>
  </r>
  <r>
    <n v="2280"/>
    <m/>
    <s v=" -  - DC - U"/>
    <s v=" -  - DC - U"/>
    <s v="DC"/>
    <x v="8"/>
    <x v="86"/>
    <m/>
    <m/>
    <s v="Dive for cover"/>
    <m/>
    <m/>
    <m/>
    <m/>
    <m/>
    <m/>
    <s v="Universe: Basic-Fighting"/>
    <s v="Dive for cover"/>
    <m/>
    <s v="U"/>
    <n v="3"/>
    <n v="10"/>
    <n v="30"/>
    <m/>
    <m/>
    <m/>
    <m/>
    <m/>
    <m/>
    <m/>
    <m/>
    <n v="2280"/>
    <n v="2280"/>
  </r>
  <r>
    <n v="2281"/>
    <m/>
    <s v=" -  - DC - C"/>
    <s v=" -  - DC - C"/>
    <s v="DC"/>
    <x v="8"/>
    <x v="86"/>
    <m/>
    <m/>
    <s v="Dodge"/>
    <m/>
    <m/>
    <m/>
    <m/>
    <m/>
    <m/>
    <s v="Universe: Basic-Fighting"/>
    <s v="Dodge"/>
    <m/>
    <s v="C"/>
    <n v="3"/>
    <n v="5"/>
    <n v="15"/>
    <m/>
    <m/>
    <m/>
    <m/>
    <m/>
    <m/>
    <m/>
    <m/>
    <n v="2281"/>
    <n v="2281"/>
  </r>
  <r>
    <n v="2282"/>
    <m/>
    <s v=" -  - DC - C"/>
    <s v=" -  - DC - C"/>
    <s v="DC"/>
    <x v="8"/>
    <x v="86"/>
    <m/>
    <m/>
    <s v="Flying Kick"/>
    <m/>
    <m/>
    <m/>
    <m/>
    <m/>
    <m/>
    <s v="Universe: Basic-Fighting"/>
    <s v="Flying Kick"/>
    <m/>
    <s v="C"/>
    <n v="3"/>
    <n v="5"/>
    <n v="15"/>
    <m/>
    <m/>
    <m/>
    <m/>
    <m/>
    <m/>
    <m/>
    <m/>
    <n v="2282"/>
    <n v="2282"/>
  </r>
  <r>
    <n v="2283"/>
    <m/>
    <s v=" -  - OP - U"/>
    <s v=" -  - OP - U"/>
    <s v="OP"/>
    <x v="8"/>
    <x v="86"/>
    <m/>
    <m/>
    <s v="Hand Grenade"/>
    <m/>
    <m/>
    <m/>
    <m/>
    <m/>
    <m/>
    <s v="Universe: Basic-Fighting"/>
    <s v="Hand Grenade"/>
    <m/>
    <s v="U"/>
    <n v="2"/>
    <n v="10"/>
    <n v="20"/>
    <m/>
    <m/>
    <m/>
    <m/>
    <m/>
    <m/>
    <m/>
    <m/>
    <n v="2283"/>
    <n v="2283"/>
  </r>
  <r>
    <n v="2284"/>
    <m/>
    <s v=" -  - OP - R"/>
    <s v=" -  - OP - R"/>
    <s v="OP"/>
    <x v="8"/>
    <x v="86"/>
    <m/>
    <m/>
    <s v="Laser Pistol"/>
    <m/>
    <m/>
    <m/>
    <m/>
    <m/>
    <m/>
    <s v="Universe: Basic-Fighting"/>
    <s v="Laser Pistol"/>
    <m/>
    <s v="R"/>
    <n v="2"/>
    <n v="15"/>
    <n v="30"/>
    <m/>
    <m/>
    <m/>
    <m/>
    <m/>
    <m/>
    <m/>
    <m/>
    <n v="2284"/>
    <n v="2284"/>
  </r>
  <r>
    <n v="2285"/>
    <m/>
    <s v=" -  - DC - C"/>
    <s v=" -  - DC - C"/>
    <s v="DC"/>
    <x v="8"/>
    <x v="86"/>
    <m/>
    <m/>
    <s v="Leap Aside"/>
    <m/>
    <m/>
    <m/>
    <m/>
    <m/>
    <m/>
    <s v="Universe: Basic-Fighting"/>
    <s v="Leap Aside"/>
    <m/>
    <s v="C"/>
    <n v="3"/>
    <n v="5"/>
    <n v="15"/>
    <m/>
    <m/>
    <m/>
    <m/>
    <m/>
    <m/>
    <m/>
    <m/>
    <n v="2285"/>
    <n v="2285"/>
  </r>
  <r>
    <n v="2286"/>
    <m/>
    <s v=" -  - DC - C"/>
    <s v=" -  - DC - C"/>
    <s v="DC"/>
    <x v="8"/>
    <x v="86"/>
    <m/>
    <m/>
    <s v="Lunge"/>
    <m/>
    <m/>
    <m/>
    <m/>
    <m/>
    <m/>
    <s v="Universe: Basic-Fighting"/>
    <s v="Lunge"/>
    <m/>
    <s v="C"/>
    <n v="3"/>
    <n v="5"/>
    <n v="15"/>
    <m/>
    <m/>
    <m/>
    <m/>
    <m/>
    <m/>
    <m/>
    <m/>
    <n v="2286"/>
    <n v="2286"/>
  </r>
  <r>
    <n v="2287"/>
    <m/>
    <s v=" -  - OP - R"/>
    <s v=" -  - OP - R"/>
    <s v="OP"/>
    <x v="8"/>
    <x v="86"/>
    <m/>
    <m/>
    <s v="Machine Gun"/>
    <m/>
    <m/>
    <m/>
    <m/>
    <m/>
    <m/>
    <s v="Universe: Basic-Fighting"/>
    <s v="Machine Gun"/>
    <m/>
    <s v="R"/>
    <n v="2"/>
    <n v="15"/>
    <n v="30"/>
    <m/>
    <m/>
    <m/>
    <m/>
    <m/>
    <m/>
    <m/>
    <m/>
    <n v="2287"/>
    <n v="2287"/>
  </r>
  <r>
    <n v="2288"/>
    <m/>
    <s v=" -  - OP - C"/>
    <s v=" -  - OP - C"/>
    <s v="OP"/>
    <x v="8"/>
    <x v="86"/>
    <m/>
    <m/>
    <s v="Rocket Launcher"/>
    <m/>
    <m/>
    <m/>
    <m/>
    <m/>
    <m/>
    <s v="Universe: Basic-Fighting"/>
    <s v="Rocket Launcher"/>
    <m/>
    <s v="C"/>
    <n v="2"/>
    <n v="5"/>
    <n v="10"/>
    <m/>
    <m/>
    <m/>
    <m/>
    <m/>
    <m/>
    <m/>
    <m/>
    <n v="2288"/>
    <n v="2288"/>
  </r>
  <r>
    <n v="2289"/>
    <m/>
    <s v=" -  - DC - C"/>
    <s v=" -  - DC - C"/>
    <s v="DC"/>
    <x v="8"/>
    <x v="86"/>
    <m/>
    <m/>
    <s v="Spinning Kick"/>
    <m/>
    <m/>
    <m/>
    <m/>
    <m/>
    <m/>
    <s v="Universe: Basic-Fighting"/>
    <s v="Spinning Kick"/>
    <m/>
    <s v="C"/>
    <n v="3"/>
    <n v="5"/>
    <n v="15"/>
    <m/>
    <m/>
    <m/>
    <m/>
    <m/>
    <m/>
    <m/>
    <m/>
    <n v="2289"/>
    <n v="2289"/>
  </r>
  <r>
    <n v="2290"/>
    <m/>
    <s v=" -  - DC - C"/>
    <s v=" -  - DC - C"/>
    <s v="DC"/>
    <x v="8"/>
    <x v="86"/>
    <m/>
    <m/>
    <s v="Sweep"/>
    <m/>
    <m/>
    <m/>
    <m/>
    <m/>
    <m/>
    <s v="Universe: Basic-Fighting"/>
    <s v="Sweep"/>
    <m/>
    <s v="C"/>
    <n v="3"/>
    <n v="5"/>
    <n v="15"/>
    <m/>
    <m/>
    <m/>
    <m/>
    <m/>
    <m/>
    <m/>
    <m/>
    <n v="2290"/>
    <n v="2290"/>
  </r>
  <r>
    <n v="2291"/>
    <m/>
    <s v=" -  - OP - U"/>
    <s v=" -  - OP - U"/>
    <s v="OP"/>
    <x v="8"/>
    <x v="86"/>
    <m/>
    <m/>
    <s v="Sword"/>
    <m/>
    <m/>
    <m/>
    <m/>
    <m/>
    <m/>
    <s v="Universe: Basic-Fighting"/>
    <s v="Sword"/>
    <m/>
    <s v="U"/>
    <n v="2"/>
    <n v="10"/>
    <n v="20"/>
    <m/>
    <m/>
    <m/>
    <m/>
    <m/>
    <m/>
    <m/>
    <m/>
    <n v="2291"/>
    <n v="2291"/>
  </r>
  <r>
    <n v="2292"/>
    <m/>
    <s v=" -  - DC - U"/>
    <s v=" -  - DC - U"/>
    <s v="DC"/>
    <x v="8"/>
    <x v="86"/>
    <m/>
    <m/>
    <s v="Throw"/>
    <m/>
    <m/>
    <m/>
    <m/>
    <m/>
    <m/>
    <s v="Universe: Basic-Fighting"/>
    <s v="Throw"/>
    <m/>
    <s v="U"/>
    <n v="3"/>
    <n v="10"/>
    <n v="30"/>
    <m/>
    <m/>
    <m/>
    <m/>
    <m/>
    <m/>
    <m/>
    <m/>
    <n v="2292"/>
    <n v="2292"/>
  </r>
  <r>
    <n v="2293"/>
    <m/>
    <s v=" -  - OP - C"/>
    <s v=" -  - OP - C"/>
    <s v="OP"/>
    <x v="8"/>
    <x v="86"/>
    <m/>
    <m/>
    <s v="Throwing Blades"/>
    <m/>
    <m/>
    <m/>
    <m/>
    <m/>
    <m/>
    <s v="Universe: Basic-Fighting"/>
    <s v="Throwing Blades"/>
    <m/>
    <s v="C"/>
    <n v="2"/>
    <n v="5"/>
    <n v="10"/>
    <m/>
    <m/>
    <m/>
    <m/>
    <m/>
    <m/>
    <m/>
    <m/>
    <n v="2293"/>
    <n v="2293"/>
  </r>
  <r>
    <n v="2294"/>
    <m/>
    <s v=" -  - DC - C"/>
    <s v=" -  - DC - C"/>
    <s v="DC"/>
    <x v="8"/>
    <x v="83"/>
    <m/>
    <m/>
    <s v="Advance Warning"/>
    <m/>
    <m/>
    <m/>
    <m/>
    <m/>
    <m/>
    <s v="Universe: Basic-Intellect"/>
    <s v="Advance Warning"/>
    <m/>
    <s v="C"/>
    <n v="3"/>
    <n v="5"/>
    <n v="15"/>
    <m/>
    <m/>
    <m/>
    <m/>
    <m/>
    <m/>
    <m/>
    <m/>
    <n v="2294"/>
    <n v="2294"/>
  </r>
  <r>
    <n v="2295"/>
    <m/>
    <s v=" -  - DC - C"/>
    <s v=" -  - DC - C"/>
    <s v="DC"/>
    <x v="8"/>
    <x v="83"/>
    <m/>
    <m/>
    <s v="Ambush"/>
    <m/>
    <m/>
    <m/>
    <m/>
    <m/>
    <m/>
    <s v="Universe: Basic-Intellect"/>
    <s v="Ambush"/>
    <m/>
    <s v="C"/>
    <n v="3"/>
    <n v="5"/>
    <n v="15"/>
    <m/>
    <m/>
    <m/>
    <m/>
    <m/>
    <m/>
    <m/>
    <m/>
    <n v="2295"/>
    <n v="2295"/>
  </r>
  <r>
    <n v="2296"/>
    <m/>
    <s v=" -  - DC - U"/>
    <s v=" -  - DC - U"/>
    <s v="DC"/>
    <x v="8"/>
    <x v="83"/>
    <m/>
    <m/>
    <s v="Blackout"/>
    <m/>
    <m/>
    <m/>
    <m/>
    <m/>
    <m/>
    <s v="Universe: Basic-Intellect"/>
    <s v="Blackout"/>
    <m/>
    <s v="U"/>
    <n v="3"/>
    <n v="10"/>
    <n v="30"/>
    <m/>
    <m/>
    <m/>
    <m/>
    <m/>
    <m/>
    <m/>
    <m/>
    <n v="2296"/>
    <n v="2296"/>
  </r>
  <r>
    <n v="2297"/>
    <m/>
    <s v=" -  - DC - C"/>
    <s v=" -  - DC - C"/>
    <s v="DC"/>
    <x v="8"/>
    <x v="83"/>
    <m/>
    <m/>
    <s v="Blindside"/>
    <m/>
    <m/>
    <m/>
    <m/>
    <m/>
    <m/>
    <s v="Universe: Basic-Intellect"/>
    <s v="Blindside"/>
    <m/>
    <s v="C"/>
    <n v="3"/>
    <n v="5"/>
    <n v="15"/>
    <m/>
    <m/>
    <m/>
    <m/>
    <m/>
    <m/>
    <m/>
    <m/>
    <n v="2297"/>
    <n v="2297"/>
  </r>
  <r>
    <n v="2298"/>
    <m/>
    <s v=" -  - DC - U"/>
    <s v=" -  - DC - U"/>
    <s v="DC"/>
    <x v="8"/>
    <x v="83"/>
    <m/>
    <m/>
    <s v="Bluff"/>
    <m/>
    <m/>
    <m/>
    <m/>
    <m/>
    <m/>
    <s v="Universe: Basic-Intellect"/>
    <s v="Bluff"/>
    <m/>
    <s v="U"/>
    <n v="3"/>
    <n v="10"/>
    <n v="30"/>
    <m/>
    <m/>
    <m/>
    <m/>
    <m/>
    <m/>
    <m/>
    <m/>
    <n v="2298"/>
    <n v="2298"/>
  </r>
  <r>
    <n v="2299"/>
    <m/>
    <s v=" -  - DC - C"/>
    <s v=" -  - DC - C"/>
    <s v="DC"/>
    <x v="8"/>
    <x v="83"/>
    <m/>
    <m/>
    <s v="Clever Escape"/>
    <m/>
    <m/>
    <m/>
    <m/>
    <m/>
    <m/>
    <s v="Universe: Basic-Intellect"/>
    <s v="Clever Escape"/>
    <m/>
    <s v="C"/>
    <n v="3"/>
    <n v="5"/>
    <n v="15"/>
    <m/>
    <m/>
    <m/>
    <m/>
    <m/>
    <m/>
    <m/>
    <m/>
    <n v="2299"/>
    <n v="2299"/>
  </r>
  <r>
    <n v="2300"/>
    <m/>
    <s v=" -  - DC - C"/>
    <s v=" -  - DC - C"/>
    <s v="DC"/>
    <x v="8"/>
    <x v="83"/>
    <m/>
    <m/>
    <s v="Diversion"/>
    <m/>
    <m/>
    <m/>
    <m/>
    <m/>
    <m/>
    <s v="Universe: Basic-Intellect"/>
    <s v="Diversion"/>
    <m/>
    <s v="C"/>
    <n v="3"/>
    <n v="5"/>
    <n v="15"/>
    <m/>
    <m/>
    <m/>
    <m/>
    <m/>
    <m/>
    <m/>
    <m/>
    <n v="2300"/>
    <n v="2300"/>
  </r>
  <r>
    <n v="2301"/>
    <m/>
    <s v=" -  - DC - U"/>
    <s v=" -  - DC - U"/>
    <s v="DC"/>
    <x v="8"/>
    <x v="83"/>
    <m/>
    <m/>
    <s v="Home Turf"/>
    <m/>
    <m/>
    <m/>
    <m/>
    <m/>
    <m/>
    <s v="Universe: Basic-Intellect"/>
    <s v="Home Turf"/>
    <m/>
    <s v="U"/>
    <n v="3"/>
    <n v="10"/>
    <n v="30"/>
    <m/>
    <m/>
    <m/>
    <m/>
    <m/>
    <m/>
    <m/>
    <m/>
    <n v="2301"/>
    <n v="2301"/>
  </r>
  <r>
    <n v="2302"/>
    <m/>
    <s v=" -  - DC - C"/>
    <s v=" -  - DC - C"/>
    <s v="DC"/>
    <x v="8"/>
    <x v="83"/>
    <m/>
    <m/>
    <s v="Sabotage"/>
    <m/>
    <m/>
    <m/>
    <m/>
    <m/>
    <m/>
    <s v="Universe: Basic-Intellect"/>
    <s v="Sabotage"/>
    <m/>
    <s v="C"/>
    <n v="3"/>
    <n v="5"/>
    <n v="15"/>
    <m/>
    <m/>
    <m/>
    <m/>
    <m/>
    <m/>
    <m/>
    <m/>
    <n v="2302"/>
    <n v="2302"/>
  </r>
  <r>
    <n v="2303"/>
    <m/>
    <s v=" -  - DC - C"/>
    <s v=" -  - DC - C"/>
    <s v="DC"/>
    <x v="8"/>
    <x v="87"/>
    <m/>
    <m/>
    <s v="Body Slam"/>
    <m/>
    <m/>
    <m/>
    <m/>
    <m/>
    <m/>
    <s v="Universe: Basic-Strength"/>
    <s v="Body Slam"/>
    <m/>
    <s v="C"/>
    <n v="3"/>
    <n v="5"/>
    <n v="15"/>
    <m/>
    <m/>
    <m/>
    <m/>
    <m/>
    <m/>
    <m/>
    <m/>
    <n v="2303"/>
    <n v="2303"/>
  </r>
  <r>
    <n v="2304"/>
    <m/>
    <s v=" -  - DC - C"/>
    <s v=" -  - DC - C"/>
    <s v="DC"/>
    <x v="8"/>
    <x v="87"/>
    <m/>
    <m/>
    <s v="Choke Hold"/>
    <m/>
    <m/>
    <m/>
    <m/>
    <m/>
    <m/>
    <s v="Universe: Basic-Strength"/>
    <s v="Choke Hold"/>
    <m/>
    <s v="C"/>
    <n v="3"/>
    <n v="5"/>
    <n v="15"/>
    <m/>
    <m/>
    <m/>
    <m/>
    <m/>
    <m/>
    <m/>
    <m/>
    <n v="2304"/>
    <n v="2304"/>
  </r>
  <r>
    <n v="2305"/>
    <m/>
    <s v=" -  - OP - R"/>
    <s v=" -  - OP - R"/>
    <s v="OP"/>
    <x v="8"/>
    <x v="87"/>
    <m/>
    <m/>
    <s v="City Bus"/>
    <m/>
    <m/>
    <m/>
    <m/>
    <m/>
    <m/>
    <s v="Universe: Basic-Strength"/>
    <s v="City Bus"/>
    <m/>
    <s v="R"/>
    <n v="2"/>
    <n v="15"/>
    <n v="30"/>
    <m/>
    <m/>
    <m/>
    <m/>
    <m/>
    <m/>
    <m/>
    <m/>
    <n v="2305"/>
    <n v="2305"/>
  </r>
  <r>
    <n v="2306"/>
    <m/>
    <s v=" -  - DC - U"/>
    <s v=" -  - DC - U"/>
    <s v="DC"/>
    <x v="8"/>
    <x v="87"/>
    <m/>
    <m/>
    <s v="Combination Maneuver"/>
    <m/>
    <m/>
    <m/>
    <m/>
    <m/>
    <m/>
    <s v="Universe: Basic-Strength"/>
    <s v="Combination Maneuver"/>
    <m/>
    <s v="U"/>
    <n v="3"/>
    <n v="10"/>
    <n v="30"/>
    <m/>
    <m/>
    <m/>
    <m/>
    <m/>
    <m/>
    <m/>
    <m/>
    <n v="2306"/>
    <n v="2306"/>
  </r>
  <r>
    <n v="2307"/>
    <m/>
    <s v=" -  - DC - U"/>
    <s v=" -  - DC - U"/>
    <s v="DC"/>
    <x v="8"/>
    <x v="87"/>
    <m/>
    <m/>
    <s v="Crippling Blow"/>
    <m/>
    <m/>
    <m/>
    <m/>
    <m/>
    <m/>
    <s v="Universe: Basic-Strength"/>
    <s v="Crippling Blow"/>
    <m/>
    <s v="U"/>
    <n v="3"/>
    <n v="10"/>
    <n v="30"/>
    <m/>
    <m/>
    <m/>
    <m/>
    <m/>
    <m/>
    <m/>
    <m/>
    <n v="2307"/>
    <n v="2307"/>
  </r>
  <r>
    <n v="2308"/>
    <m/>
    <s v=" -  - OP - C"/>
    <s v=" -  - OP - C"/>
    <s v="OP"/>
    <x v="8"/>
    <x v="87"/>
    <m/>
    <m/>
    <s v="Dumpster"/>
    <m/>
    <m/>
    <m/>
    <m/>
    <m/>
    <m/>
    <s v="Universe: Basic-Strength"/>
    <s v="Dumpster"/>
    <m/>
    <s v="C"/>
    <n v="2"/>
    <n v="5"/>
    <n v="10"/>
    <m/>
    <m/>
    <m/>
    <m/>
    <m/>
    <m/>
    <m/>
    <m/>
    <n v="2308"/>
    <n v="2308"/>
  </r>
  <r>
    <n v="2309"/>
    <m/>
    <s v=" -  - OP - C"/>
    <s v=" -  - OP - C"/>
    <s v="OP"/>
    <x v="8"/>
    <x v="87"/>
    <m/>
    <m/>
    <s v="Girder"/>
    <m/>
    <m/>
    <m/>
    <m/>
    <m/>
    <m/>
    <s v="Universe: Basic-Strength"/>
    <s v="Girder"/>
    <m/>
    <s v="C"/>
    <n v="2"/>
    <n v="5"/>
    <n v="10"/>
    <m/>
    <m/>
    <m/>
    <m/>
    <m/>
    <m/>
    <m/>
    <m/>
    <n v="2309"/>
    <n v="2309"/>
  </r>
  <r>
    <n v="2310"/>
    <m/>
    <s v=" -  - DC - C"/>
    <s v=" -  - DC - C"/>
    <s v="DC"/>
    <x v="8"/>
    <x v="87"/>
    <m/>
    <m/>
    <s v="Haymaker"/>
    <m/>
    <m/>
    <m/>
    <m/>
    <m/>
    <m/>
    <s v="Universe: Basic-Strength"/>
    <s v="Haymaker"/>
    <m/>
    <s v="C"/>
    <n v="3"/>
    <n v="5"/>
    <n v="15"/>
    <m/>
    <m/>
    <m/>
    <m/>
    <m/>
    <m/>
    <m/>
    <m/>
    <n v="2310"/>
    <n v="2310"/>
  </r>
  <r>
    <n v="2311"/>
    <m/>
    <s v=" -  - OP - C"/>
    <s v=" -  - OP - C"/>
    <s v="OP"/>
    <x v="8"/>
    <x v="87"/>
    <m/>
    <m/>
    <s v="Hot Dog Cart"/>
    <m/>
    <m/>
    <m/>
    <m/>
    <m/>
    <m/>
    <s v="Universe: Basic-Strength"/>
    <s v="Hot Dog Cart"/>
    <m/>
    <s v="C"/>
    <n v="2"/>
    <n v="5"/>
    <n v="10"/>
    <m/>
    <m/>
    <m/>
    <m/>
    <m/>
    <m/>
    <m/>
    <m/>
    <n v="2311"/>
    <n v="2311"/>
  </r>
  <r>
    <n v="2312"/>
    <m/>
    <s v=" -  - OP - C"/>
    <s v=" -  - OP - C"/>
    <s v="OP"/>
    <x v="8"/>
    <x v="87"/>
    <m/>
    <m/>
    <s v="Hunk of Asphalt"/>
    <m/>
    <m/>
    <m/>
    <m/>
    <m/>
    <m/>
    <s v="Universe: Basic-Strength"/>
    <s v="Hunk of Asphalt"/>
    <m/>
    <s v="C"/>
    <n v="2"/>
    <n v="5"/>
    <n v="10"/>
    <m/>
    <m/>
    <m/>
    <m/>
    <m/>
    <m/>
    <m/>
    <m/>
    <n v="2312"/>
    <n v="2312"/>
  </r>
  <r>
    <n v="2313"/>
    <m/>
    <s v=" -  - DC - C"/>
    <s v=" -  - DC - C"/>
    <s v="DC"/>
    <x v="8"/>
    <x v="87"/>
    <m/>
    <m/>
    <s v="Knife Hand"/>
    <m/>
    <m/>
    <m/>
    <m/>
    <m/>
    <m/>
    <s v="Universe: Basic-Strength"/>
    <s v="Knife Hand"/>
    <m/>
    <s v="C"/>
    <n v="3"/>
    <n v="5"/>
    <n v="15"/>
    <m/>
    <m/>
    <m/>
    <m/>
    <m/>
    <m/>
    <m/>
    <m/>
    <n v="2313"/>
    <n v="2313"/>
  </r>
  <r>
    <n v="2314"/>
    <m/>
    <s v=" -  - OP - U"/>
    <s v=" -  - OP - U"/>
    <s v="OP"/>
    <x v="8"/>
    <x v="87"/>
    <m/>
    <m/>
    <s v="Lamp Post"/>
    <m/>
    <m/>
    <m/>
    <m/>
    <m/>
    <m/>
    <s v="Universe: Basic-Strength"/>
    <s v="Lamp Post"/>
    <m/>
    <s v="U"/>
    <n v="2"/>
    <n v="10"/>
    <n v="20"/>
    <m/>
    <m/>
    <m/>
    <m/>
    <m/>
    <m/>
    <m/>
    <m/>
    <n v="2314"/>
    <n v="2314"/>
  </r>
  <r>
    <n v="2315"/>
    <m/>
    <s v=" -  - OP - U"/>
    <s v=" -  - OP - U"/>
    <s v="OP"/>
    <x v="8"/>
    <x v="87"/>
    <m/>
    <m/>
    <s v="Manhole Cover"/>
    <m/>
    <m/>
    <m/>
    <m/>
    <m/>
    <m/>
    <s v="Universe: Basic-Strength"/>
    <s v="Manhole Cover"/>
    <m/>
    <s v="U"/>
    <n v="2"/>
    <n v="10"/>
    <n v="20"/>
    <m/>
    <m/>
    <m/>
    <m/>
    <m/>
    <m/>
    <m/>
    <m/>
    <n v="2315"/>
    <n v="2315"/>
  </r>
  <r>
    <n v="2316"/>
    <m/>
    <s v=" -  - DC - U"/>
    <s v=" -  - DC - U"/>
    <s v="DC"/>
    <x v="8"/>
    <x v="87"/>
    <m/>
    <m/>
    <s v="Nerve Pinch"/>
    <m/>
    <m/>
    <m/>
    <m/>
    <m/>
    <m/>
    <s v="Universe: Basic-Strength"/>
    <s v="Nerve Pinch"/>
    <m/>
    <s v="U"/>
    <n v="3"/>
    <n v="10"/>
    <n v="30"/>
    <m/>
    <m/>
    <m/>
    <m/>
    <m/>
    <m/>
    <m/>
    <m/>
    <n v="2316"/>
    <n v="2316"/>
  </r>
  <r>
    <n v="2317"/>
    <m/>
    <s v=" -  - DC - C"/>
    <s v=" -  - DC - C"/>
    <s v="DC"/>
    <x v="8"/>
    <x v="87"/>
    <m/>
    <m/>
    <s v="Takedown"/>
    <m/>
    <m/>
    <m/>
    <m/>
    <m/>
    <m/>
    <s v="Universe: Basic-Strength"/>
    <s v="Takedown"/>
    <m/>
    <s v="C"/>
    <n v="3"/>
    <n v="5"/>
    <n v="15"/>
    <m/>
    <m/>
    <m/>
    <m/>
    <m/>
    <m/>
    <m/>
    <m/>
    <n v="2317"/>
    <n v="2317"/>
  </r>
  <r>
    <n v="2318"/>
    <m/>
    <s v=" -  - OP - R"/>
    <s v=" -  - OP - R"/>
    <s v="OP"/>
    <x v="8"/>
    <x v="87"/>
    <m/>
    <m/>
    <s v="Taxi Cab"/>
    <m/>
    <m/>
    <m/>
    <m/>
    <m/>
    <m/>
    <s v="Universe: Basic-Strength"/>
    <s v="Taxi Cab"/>
    <m/>
    <s v="R"/>
    <n v="2"/>
    <n v="15"/>
    <n v="30"/>
    <m/>
    <m/>
    <m/>
    <m/>
    <m/>
    <m/>
    <m/>
    <m/>
    <n v="2318"/>
    <n v="2318"/>
  </r>
  <r>
    <n v="2319"/>
    <m/>
    <s v=" -  - OP - U"/>
    <s v=" -  - OP - U"/>
    <s v="OP"/>
    <x v="8"/>
    <x v="87"/>
    <m/>
    <m/>
    <s v="Tree"/>
    <m/>
    <m/>
    <m/>
    <m/>
    <m/>
    <m/>
    <s v="Universe: Basic-Strength"/>
    <s v="Tree"/>
    <m/>
    <s v="U"/>
    <n v="2"/>
    <n v="10"/>
    <n v="20"/>
    <m/>
    <m/>
    <m/>
    <m/>
    <m/>
    <m/>
    <m/>
    <m/>
    <n v="2319"/>
    <n v="2319"/>
  </r>
  <r>
    <n v="2320"/>
    <m/>
    <s v=" -  - DC - C"/>
    <s v=" -  - DC - C"/>
    <s v="DC"/>
    <x v="8"/>
    <x v="87"/>
    <m/>
    <m/>
    <s v="Uppercut"/>
    <m/>
    <m/>
    <m/>
    <m/>
    <m/>
    <m/>
    <s v="Universe: Basic-Strength"/>
    <s v="Uppercut"/>
    <m/>
    <s v="C"/>
    <n v="3"/>
    <n v="5"/>
    <n v="15"/>
    <m/>
    <m/>
    <m/>
    <m/>
    <m/>
    <m/>
    <m/>
    <m/>
    <n v="2320"/>
    <n v="2320"/>
  </r>
  <r>
    <n v="2321"/>
    <m/>
    <s v=" -  - MAG - R"/>
    <s v=" -  - MAG - R"/>
    <s v="MAG"/>
    <x v="8"/>
    <x v="88"/>
    <m/>
    <m/>
    <s v="Captain Universe"/>
    <m/>
    <m/>
    <m/>
    <m/>
    <m/>
    <m/>
    <s v="Universe: Special"/>
    <s v="Captain Universe"/>
    <m/>
    <s v="R"/>
    <n v="19"/>
    <n v="15"/>
    <n v="285"/>
    <m/>
    <m/>
    <m/>
    <m/>
    <m/>
    <m/>
    <m/>
    <m/>
    <n v="2321"/>
    <n v="2321"/>
  </r>
  <r>
    <n v="2322"/>
    <m/>
    <s v=" -  - MN - C"/>
    <s v=" -  - MN - C"/>
    <s v="MN"/>
    <x v="8"/>
    <x v="89"/>
    <m/>
    <s v="6E FI +1+2"/>
    <s v="Firestar, Nova &amp; Namorita"/>
    <m/>
    <m/>
    <m/>
    <m/>
    <m/>
    <m/>
    <s v="Universe: Teamwork-Energy"/>
    <s v="6E FI +1+2  Firestar, Nova &amp; Namorita"/>
    <m/>
    <s v="C"/>
    <n v="4"/>
    <n v="5"/>
    <n v="20"/>
    <m/>
    <m/>
    <m/>
    <m/>
    <m/>
    <m/>
    <m/>
    <m/>
    <n v="2322"/>
    <n v="2322"/>
  </r>
  <r>
    <n v="2323"/>
    <m/>
    <s v=" -  - DC - U"/>
    <s v=" -  - DC - U"/>
    <s v="DC"/>
    <x v="8"/>
    <x v="89"/>
    <m/>
    <s v="6E FI +1+2"/>
    <s v="Steel, Superboy &amp; Eradicator"/>
    <m/>
    <m/>
    <m/>
    <m/>
    <m/>
    <m/>
    <s v="Universe: Teamwork-Energy"/>
    <s v="6E FI +1+2  Steel, Superboy &amp; Eradicator"/>
    <m/>
    <s v="U"/>
    <n v="3"/>
    <n v="10"/>
    <n v="30"/>
    <m/>
    <m/>
    <m/>
    <m/>
    <m/>
    <m/>
    <m/>
    <m/>
    <n v="2323"/>
    <n v="2323"/>
  </r>
  <r>
    <n v="2324"/>
    <m/>
    <s v=" -  - PS - R"/>
    <s v=" -  - PS - R"/>
    <s v="PS"/>
    <x v="8"/>
    <x v="89"/>
    <m/>
    <s v="6E FS +1+2"/>
    <s v="Iceman, Colossus and Bishop"/>
    <m/>
    <m/>
    <m/>
    <m/>
    <m/>
    <m/>
    <s v="Universe: Teamwork-Energy"/>
    <s v="6E FS +1+2  Iceman, Colossus and Bishop"/>
    <m/>
    <s v="R"/>
    <n v="7"/>
    <n v="15"/>
    <n v="105"/>
    <m/>
    <m/>
    <m/>
    <m/>
    <m/>
    <m/>
    <m/>
    <m/>
    <n v="2324"/>
    <n v="2324"/>
  </r>
  <r>
    <n v="2325"/>
    <m/>
    <s v=" -  - OP - C"/>
    <s v=" -  - OP - C"/>
    <s v="OP"/>
    <x v="8"/>
    <x v="89"/>
    <m/>
    <s v="6E FS +1+2"/>
    <s v="Magneto, Juggernaut and Sabretooth"/>
    <m/>
    <m/>
    <m/>
    <m/>
    <m/>
    <m/>
    <s v="Universe: Teamwork-Energy"/>
    <s v="6E FS +1+2  Magneto, Juggernaut and Sabretooth"/>
    <m/>
    <s v="C"/>
    <n v="2"/>
    <n v="5"/>
    <n v="10"/>
    <m/>
    <m/>
    <m/>
    <m/>
    <m/>
    <m/>
    <m/>
    <m/>
    <n v="2325"/>
    <n v="2325"/>
  </r>
  <r>
    <n v="2326"/>
    <m/>
    <s v=" -  - MN - C"/>
    <s v=" -  - MN - C"/>
    <s v="MN"/>
    <x v="8"/>
    <x v="89"/>
    <m/>
    <s v="6E SI +1+2"/>
    <s v="Black Bolt, Gorgon &amp; Medusa"/>
    <m/>
    <m/>
    <m/>
    <m/>
    <m/>
    <m/>
    <s v="Universe: Teamwork-Energy"/>
    <s v="6E SI +1+2  Black Bolt, Gorgon &amp; Medusa"/>
    <m/>
    <s v="C"/>
    <n v="4"/>
    <n v="5"/>
    <n v="20"/>
    <m/>
    <m/>
    <m/>
    <m/>
    <m/>
    <m/>
    <m/>
    <m/>
    <n v="2326"/>
    <n v="2326"/>
  </r>
  <r>
    <n v="2327"/>
    <m/>
    <s v=" -  - IM - C"/>
    <s v=" -  - IM - C"/>
    <s v="IM"/>
    <x v="8"/>
    <x v="89"/>
    <m/>
    <s v="6E SI +1+2"/>
    <s v="Spawn  (+1I TO 2ND TEAMMATE=&gt;+2I)"/>
    <m/>
    <m/>
    <m/>
    <m/>
    <m/>
    <m/>
    <s v="Universe: Teamwork-Energy"/>
    <s v="6E SI +1+2  Spawn  (+1I TO 2ND TEAMMATE=&gt;+2I)"/>
    <m/>
    <s v="C"/>
    <n v="16"/>
    <n v="5"/>
    <n v="80"/>
    <m/>
    <m/>
    <m/>
    <m/>
    <m/>
    <m/>
    <m/>
    <m/>
    <n v="2327"/>
    <n v="2327"/>
  </r>
  <r>
    <n v="2328"/>
    <m/>
    <s v=" -  - IQ - C"/>
    <s v=" -  - IQ - C"/>
    <s v="IQ"/>
    <x v="8"/>
    <x v="89"/>
    <m/>
    <s v="7E FI +2+2"/>
    <s v="Cyclops, Jean Grey &amp; Cable"/>
    <m/>
    <m/>
    <m/>
    <m/>
    <m/>
    <m/>
    <s v="Universe: Teamwork-Energy"/>
    <s v="7E FI +2+2  Cyclops, Jean Grey &amp; Cable"/>
    <m/>
    <s v="C"/>
    <n v="12"/>
    <n v="5"/>
    <n v="60"/>
    <m/>
    <m/>
    <m/>
    <m/>
    <m/>
    <m/>
    <m/>
    <m/>
    <n v="2328"/>
    <n v="2328"/>
  </r>
  <r>
    <n v="2329"/>
    <m/>
    <s v=" -  - PS - R"/>
    <s v=" -  - PS - R"/>
    <s v="PS"/>
    <x v="8"/>
    <x v="89"/>
    <m/>
    <s v="7E FS +2+2"/>
    <s v="Dr. Strange, Ghost Rider, Daredevil"/>
    <m/>
    <m/>
    <m/>
    <m/>
    <m/>
    <m/>
    <s v="Universe: Teamwork-Energy"/>
    <s v="7E FS +2+2  Dr. Strange, Ghost Rider, Daredevil"/>
    <m/>
    <s v="R"/>
    <n v="7"/>
    <n v="15"/>
    <n v="105"/>
    <m/>
    <m/>
    <m/>
    <m/>
    <m/>
    <m/>
    <m/>
    <m/>
    <n v="2329"/>
    <n v="2329"/>
  </r>
  <r>
    <n v="2330"/>
    <m/>
    <s v=" -  - OP - R"/>
    <s v=" -  - OP - R"/>
    <s v="OP"/>
    <x v="8"/>
    <x v="89"/>
    <m/>
    <s v="7E FS +2+2"/>
    <s v="Magneto, Juggernaut and Sabretooth"/>
    <m/>
    <m/>
    <m/>
    <m/>
    <m/>
    <m/>
    <s v="Universe: Teamwork-Energy"/>
    <s v="7E FS +2+2  Magneto, Juggernaut and Sabretooth"/>
    <m/>
    <s v="R"/>
    <n v="2"/>
    <n v="15"/>
    <n v="30"/>
    <m/>
    <m/>
    <m/>
    <m/>
    <m/>
    <m/>
    <m/>
    <m/>
    <n v="2330"/>
    <n v="2330"/>
  </r>
  <r>
    <n v="2331"/>
    <m/>
    <s v=" -  - MN - C"/>
    <s v=" -  - MN - C"/>
    <s v="MN"/>
    <x v="8"/>
    <x v="89"/>
    <m/>
    <s v="7E SI +2+2"/>
    <s v="Li'l Dazzler, Li'l Colossus &amp; Li'l Cyclops"/>
    <m/>
    <m/>
    <m/>
    <m/>
    <m/>
    <m/>
    <s v="Universe: Teamwork-Energy"/>
    <s v="7E SI +2+2  Li'l Dazzler, Li'l Colossus &amp; Li'l Cyclops"/>
    <m/>
    <s v="C"/>
    <n v="4"/>
    <n v="5"/>
    <n v="20"/>
    <m/>
    <m/>
    <m/>
    <m/>
    <m/>
    <m/>
    <m/>
    <m/>
    <n v="2331"/>
    <n v="2331"/>
  </r>
  <r>
    <n v="2332"/>
    <m/>
    <s v=" -  - DC - R"/>
    <s v=" -  - DC - R"/>
    <s v="DC"/>
    <x v="8"/>
    <x v="89"/>
    <m/>
    <s v="7E SI +2+2"/>
    <s v="Superman, Supergirl &amp; Metropolis S.C.U."/>
    <m/>
    <m/>
    <m/>
    <m/>
    <m/>
    <m/>
    <s v="Universe: Teamwork-Energy"/>
    <s v="7E SI +2+2  Superman, Supergirl &amp; Metropolis S.C.U."/>
    <m/>
    <s v="R"/>
    <n v="3"/>
    <n v="15"/>
    <n v="45"/>
    <m/>
    <m/>
    <m/>
    <m/>
    <m/>
    <m/>
    <m/>
    <m/>
    <n v="2332"/>
    <n v="2332"/>
  </r>
  <r>
    <n v="2333"/>
    <m/>
    <s v=" -  - IQ - C"/>
    <s v=" -  - IQ - C"/>
    <s v="IQ"/>
    <x v="8"/>
    <x v="89"/>
    <m/>
    <s v="8E FI +2+3"/>
    <s v="Professor X, White Queen &amp; Banshee"/>
    <m/>
    <m/>
    <m/>
    <m/>
    <m/>
    <m/>
    <s v="Universe: Teamwork-Energy"/>
    <s v="8E FI +2+3  Professor X, White Queen &amp; Banshee"/>
    <m/>
    <s v="C"/>
    <n v="12"/>
    <n v="5"/>
    <n v="60"/>
    <m/>
    <m/>
    <m/>
    <m/>
    <m/>
    <m/>
    <m/>
    <m/>
    <n v="2333"/>
    <n v="2333"/>
  </r>
  <r>
    <n v="2334"/>
    <m/>
    <s v=" -  - OP - R"/>
    <s v=" -  - OP - R"/>
    <s v="OP"/>
    <x v="8"/>
    <x v="89"/>
    <m/>
    <s v="8E FS +1+3"/>
    <s v="Magneto, Juggernaut and Sabretooth"/>
    <m/>
    <m/>
    <m/>
    <m/>
    <m/>
    <m/>
    <s v="Universe: Teamwork-Energy"/>
    <s v="8E FS +1+3  Magneto, Juggernaut and Sabretooth"/>
    <m/>
    <s v="R"/>
    <n v="2"/>
    <n v="15"/>
    <n v="30"/>
    <m/>
    <m/>
    <m/>
    <m/>
    <m/>
    <m/>
    <m/>
    <m/>
    <n v="2334"/>
    <n v="2334"/>
  </r>
  <r>
    <n v="2335"/>
    <m/>
    <s v=" -  - DC - U"/>
    <s v=" -  - DC - U"/>
    <s v="DC"/>
    <x v="8"/>
    <x v="89"/>
    <m/>
    <s v="8E FS +2+3"/>
    <s v="Lex Luthor, Brainiac &amp; Hazard"/>
    <m/>
    <m/>
    <m/>
    <m/>
    <m/>
    <m/>
    <s v="Universe: Teamwork-Energy"/>
    <s v="8E FS +2+3  Lex Luthor, Brainiac &amp; Hazard"/>
    <m/>
    <s v="U"/>
    <n v="3"/>
    <n v="10"/>
    <n v="30"/>
    <m/>
    <m/>
    <m/>
    <m/>
    <m/>
    <m/>
    <m/>
    <m/>
    <n v="2335"/>
    <n v="2335"/>
  </r>
  <r>
    <n v="2336"/>
    <m/>
    <s v=" -  - IQ - C"/>
    <s v=" -  - IQ - C"/>
    <s v="IQ"/>
    <x v="8"/>
    <x v="89"/>
    <m/>
    <s v="8E SI +2+3"/>
    <s v="Magneto, Quicksilver &amp; Scarlet Witch"/>
    <m/>
    <m/>
    <m/>
    <m/>
    <m/>
    <m/>
    <s v="Universe: Teamwork-Energy"/>
    <s v="8E SI +2+3  Magneto, Quicksilver &amp; Scarlet Witch"/>
    <m/>
    <s v="C"/>
    <n v="12"/>
    <n v="5"/>
    <n v="60"/>
    <m/>
    <m/>
    <m/>
    <m/>
    <m/>
    <m/>
    <m/>
    <m/>
    <n v="2336"/>
    <n v="2336"/>
  </r>
  <r>
    <n v="2337"/>
    <m/>
    <s v=" -  - DC - U"/>
    <s v=" -  - DC - U"/>
    <s v="DC"/>
    <x v="8"/>
    <x v="90"/>
    <m/>
    <s v="6F EI +1+2"/>
    <s v="Catwoman, Joker &amp; Poison Ivy"/>
    <m/>
    <m/>
    <m/>
    <m/>
    <m/>
    <m/>
    <s v="Universe: Teamwork-Fighting"/>
    <s v="6F EI +1+2  Catwoman, Joker &amp; Poison Ivy"/>
    <m/>
    <s v="U"/>
    <n v="3"/>
    <n v="10"/>
    <n v="30"/>
    <m/>
    <m/>
    <m/>
    <m/>
    <m/>
    <m/>
    <m/>
    <m/>
    <n v="2337"/>
    <n v="2337"/>
  </r>
  <r>
    <n v="2338"/>
    <m/>
    <s v=" -  - MN - C"/>
    <s v=" -  - MN - C"/>
    <s v="MN"/>
    <x v="8"/>
    <x v="90"/>
    <m/>
    <s v="6F EI +1+2"/>
    <s v="Serpent Society"/>
    <m/>
    <m/>
    <m/>
    <m/>
    <m/>
    <m/>
    <s v="Universe: Teamwork-Fighting"/>
    <s v="6F EI +1+2  Serpent Society"/>
    <m/>
    <s v="C"/>
    <n v="4"/>
    <n v="5"/>
    <n v="20"/>
    <m/>
    <m/>
    <m/>
    <m/>
    <m/>
    <m/>
    <m/>
    <m/>
    <n v="2338"/>
    <n v="2338"/>
  </r>
  <r>
    <n v="2339"/>
    <m/>
    <s v=" -  - IM - C"/>
    <s v=" -  - IM - C"/>
    <s v="IM"/>
    <x v="8"/>
    <x v="90"/>
    <m/>
    <s v="6F ES +1+2"/>
    <s v="CyberForce"/>
    <m/>
    <m/>
    <m/>
    <m/>
    <m/>
    <m/>
    <s v="Universe: Teamwork-Fighting"/>
    <s v="6F ES +1+2  CyberForce"/>
    <m/>
    <s v="C"/>
    <n v="16"/>
    <n v="5"/>
    <n v="80"/>
    <m/>
    <m/>
    <m/>
    <m/>
    <m/>
    <m/>
    <m/>
    <m/>
    <n v="2339"/>
    <n v="2339"/>
  </r>
  <r>
    <n v="2340"/>
    <m/>
    <s v=" -  - PS - R"/>
    <s v=" -  - PS - R"/>
    <s v="PS"/>
    <x v="8"/>
    <x v="90"/>
    <m/>
    <s v="6F ES +1+2"/>
    <s v="Psylocke, Rogue and Storm"/>
    <m/>
    <m/>
    <m/>
    <m/>
    <m/>
    <m/>
    <s v="Universe: Teamwork-Fighting"/>
    <s v="6F ES +1+2  Psylocke, Rogue and Storm"/>
    <m/>
    <s v="R"/>
    <n v="7"/>
    <n v="15"/>
    <n v="105"/>
    <m/>
    <m/>
    <m/>
    <m/>
    <m/>
    <m/>
    <m/>
    <m/>
    <n v="2340"/>
    <n v="2340"/>
  </r>
  <r>
    <n v="2341"/>
    <m/>
    <s v=" -  - OP - C"/>
    <s v=" -  - OP - C"/>
    <s v="OP"/>
    <x v="8"/>
    <x v="90"/>
    <m/>
    <s v="6F ES +1+2"/>
    <s v="Wolverine, Cyclops and Beast"/>
    <m/>
    <m/>
    <m/>
    <m/>
    <m/>
    <m/>
    <s v="Universe: Teamwork-Fighting"/>
    <s v="6F ES +1+2  Wolverine, Cyclops and Beast"/>
    <m/>
    <s v="C"/>
    <n v="2"/>
    <n v="5"/>
    <n v="10"/>
    <m/>
    <m/>
    <m/>
    <m/>
    <m/>
    <m/>
    <m/>
    <m/>
    <n v="2341"/>
    <n v="2341"/>
  </r>
  <r>
    <n v="2342"/>
    <m/>
    <s v=" -  - IQ - C"/>
    <s v=" -  - IQ - C"/>
    <s v="IQ"/>
    <x v="8"/>
    <x v="90"/>
    <m/>
    <s v="6F SI +1+2"/>
    <s v="Mystique, Forge &amp; Strong Guy"/>
    <m/>
    <m/>
    <m/>
    <m/>
    <m/>
    <m/>
    <s v="Universe: Teamwork-Fighting"/>
    <s v="6F SI +1+2  Mystique, Forge &amp; Strong Guy"/>
    <m/>
    <s v="C"/>
    <n v="12"/>
    <n v="5"/>
    <n v="60"/>
    <m/>
    <m/>
    <m/>
    <m/>
    <m/>
    <m/>
    <m/>
    <m/>
    <n v="2342"/>
    <n v="2342"/>
  </r>
  <r>
    <n v="2343"/>
    <m/>
    <s v=" -  - MN - C"/>
    <s v=" -  - MN - C"/>
    <s v="MN"/>
    <x v="8"/>
    <x v="90"/>
    <m/>
    <s v="7F EI +2+2"/>
    <s v="The Hand"/>
    <m/>
    <m/>
    <m/>
    <m/>
    <m/>
    <m/>
    <s v="Universe: Teamwork-Fighting"/>
    <s v="7F EI +2+2  The Hand"/>
    <m/>
    <s v="C"/>
    <n v="4"/>
    <n v="5"/>
    <n v="20"/>
    <m/>
    <m/>
    <m/>
    <m/>
    <m/>
    <m/>
    <m/>
    <m/>
    <n v="2343"/>
    <n v="2343"/>
  </r>
  <r>
    <n v="2344"/>
    <m/>
    <s v=" -  - PS - R"/>
    <s v=" -  - PS - R"/>
    <s v="PS"/>
    <x v="8"/>
    <x v="90"/>
    <m/>
    <s v="7F ES +2+2"/>
    <s v="Black Cat, Spider-Man and Scarlet Spider"/>
    <m/>
    <m/>
    <m/>
    <m/>
    <m/>
    <m/>
    <s v="Universe: Teamwork-Fighting"/>
    <s v="7F ES +2+2  Black Cat, Spider-Man and Scarlet Spider"/>
    <m/>
    <s v="R"/>
    <n v="7"/>
    <n v="15"/>
    <n v="105"/>
    <m/>
    <m/>
    <m/>
    <m/>
    <m/>
    <m/>
    <m/>
    <m/>
    <n v="2344"/>
    <n v="2344"/>
  </r>
  <r>
    <n v="2345"/>
    <m/>
    <s v=" -  - OP - R"/>
    <s v=" -  - OP - R"/>
    <s v="OP"/>
    <x v="8"/>
    <x v="90"/>
    <m/>
    <s v="7F ES +2+2"/>
    <s v="Wolverine, Cyclops and Beast"/>
    <m/>
    <m/>
    <m/>
    <m/>
    <m/>
    <m/>
    <s v="Universe: Teamwork-Fighting"/>
    <s v="7F ES +2+2  Wolverine, Cyclops and Beast"/>
    <m/>
    <s v="R"/>
    <n v="2"/>
    <n v="15"/>
    <n v="30"/>
    <m/>
    <m/>
    <m/>
    <m/>
    <m/>
    <m/>
    <m/>
    <m/>
    <n v="2345"/>
    <n v="2345"/>
  </r>
  <r>
    <n v="2346"/>
    <m/>
    <s v=" -  - DC - R"/>
    <s v=" -  - DC - R"/>
    <s v="DC"/>
    <x v="8"/>
    <x v="90"/>
    <m/>
    <s v="7F SI +2+2"/>
    <s v="Batman, Robin &amp; Comm. Gordon"/>
    <m/>
    <m/>
    <m/>
    <m/>
    <m/>
    <m/>
    <s v="Universe: Teamwork-Fighting"/>
    <s v="7F SI +2+2  Batman, Robin &amp; Comm. Gordon"/>
    <m/>
    <s v="R"/>
    <n v="3"/>
    <n v="15"/>
    <n v="45"/>
    <m/>
    <m/>
    <m/>
    <m/>
    <m/>
    <m/>
    <m/>
    <m/>
    <n v="2346"/>
    <n v="2346"/>
  </r>
  <r>
    <n v="2347"/>
    <m/>
    <s v=" -  - MN - C"/>
    <s v=" -  - MN - C"/>
    <s v="MN"/>
    <x v="8"/>
    <x v="90"/>
    <m/>
    <s v="7F SI +2+2"/>
    <s v="Starjammers"/>
    <m/>
    <m/>
    <m/>
    <m/>
    <m/>
    <m/>
    <s v="Universe: Teamwork-Fighting"/>
    <s v="7F SI +2+2  Starjammers"/>
    <m/>
    <s v="C"/>
    <n v="4"/>
    <n v="5"/>
    <n v="20"/>
    <m/>
    <m/>
    <m/>
    <m/>
    <m/>
    <m/>
    <m/>
    <m/>
    <n v="2347"/>
    <n v="2347"/>
  </r>
  <r>
    <n v="2348"/>
    <m/>
    <s v=" -  - IQ - C"/>
    <s v=" -  - IQ - C"/>
    <s v="IQ"/>
    <x v="8"/>
    <x v="90"/>
    <m/>
    <s v="8F EI +2+3"/>
    <s v="Captain America, Iron Man &amp; Thor"/>
    <m/>
    <m/>
    <m/>
    <m/>
    <m/>
    <m/>
    <s v="Universe: Teamwork-Fighting"/>
    <s v="8F EI +2+3  Captain America, Iron Man &amp; Thor"/>
    <m/>
    <s v="C"/>
    <n v="12"/>
    <n v="5"/>
    <n v="60"/>
    <m/>
    <m/>
    <m/>
    <m/>
    <m/>
    <m/>
    <m/>
    <m/>
    <n v="2348"/>
    <n v="2348"/>
  </r>
  <r>
    <n v="2349"/>
    <m/>
    <s v=" -  - OP - R"/>
    <s v=" -  - OP - R"/>
    <s v="OP"/>
    <x v="8"/>
    <x v="90"/>
    <m/>
    <s v="8F ES +1+3"/>
    <s v="Wolverine, Cyclops and Beast"/>
    <m/>
    <m/>
    <m/>
    <m/>
    <m/>
    <m/>
    <s v="Universe: Teamwork-Fighting"/>
    <s v="8F ES +1+3   Wolverine, Cyclops and Beast"/>
    <m/>
    <s v="R"/>
    <n v="2"/>
    <n v="15"/>
    <n v="30"/>
    <m/>
    <m/>
    <m/>
    <m/>
    <m/>
    <m/>
    <m/>
    <m/>
    <n v="2349"/>
    <n v="2349"/>
  </r>
  <r>
    <n v="2350"/>
    <m/>
    <s v=" -  - DC - U"/>
    <s v=" -  - DC - U"/>
    <s v="DC"/>
    <x v="8"/>
    <x v="90"/>
    <m/>
    <s v="8F ES +2+3"/>
    <s v="Nightwing, Azrael &amp; Thorn"/>
    <m/>
    <m/>
    <m/>
    <m/>
    <m/>
    <m/>
    <s v="Universe: Teamwork-Fighting"/>
    <s v="8F ES +2+3   Nightwing, Azrael &amp; Thorn"/>
    <m/>
    <s v="U"/>
    <n v="3"/>
    <n v="10"/>
    <n v="30"/>
    <m/>
    <m/>
    <m/>
    <m/>
    <m/>
    <m/>
    <m/>
    <m/>
    <n v="2350"/>
    <n v="2350"/>
  </r>
  <r>
    <n v="2351"/>
    <m/>
    <s v=" -  - IQ - C"/>
    <s v=" -  - IQ - C"/>
    <s v="IQ"/>
    <x v="8"/>
    <x v="90"/>
    <m/>
    <s v="8F SI +2+3"/>
    <s v="Maverick, Wolverine &amp; Sabretooth"/>
    <m/>
    <m/>
    <m/>
    <m/>
    <m/>
    <m/>
    <s v="Universe: Teamwork-Fighting"/>
    <s v="8F SI +2+3  Maverick, Wolverine &amp; Sabretooth"/>
    <m/>
    <s v="C"/>
    <n v="12"/>
    <n v="5"/>
    <n v="60"/>
    <m/>
    <m/>
    <m/>
    <m/>
    <m/>
    <m/>
    <m/>
    <m/>
    <n v="2351"/>
    <n v="2351"/>
  </r>
  <r>
    <n v="2352"/>
    <m/>
    <s v=" -  - MN - C"/>
    <s v=" -  - MN - C"/>
    <s v="MN"/>
    <x v="8"/>
    <x v="91"/>
    <m/>
    <s v="6I EF +1+2"/>
    <s v="Adam Warlock, Gamorra &amp; Pip"/>
    <m/>
    <m/>
    <m/>
    <m/>
    <m/>
    <m/>
    <s v="Universe: Teamwork-Intellect"/>
    <s v="6I EF +1+2  Adam Warlock, Gamorra &amp; Pip"/>
    <m/>
    <s v="C"/>
    <n v="4"/>
    <n v="5"/>
    <n v="20"/>
    <m/>
    <m/>
    <m/>
    <m/>
    <m/>
    <m/>
    <m/>
    <m/>
    <n v="2352"/>
    <n v="2352"/>
  </r>
  <r>
    <n v="2353"/>
    <m/>
    <s v=" -  - IM - C"/>
    <s v=" -  - IM - C"/>
    <s v="IM"/>
    <x v="8"/>
    <x v="91"/>
    <m/>
    <s v="6I EF +1+2"/>
    <s v="Freak Force"/>
    <m/>
    <m/>
    <m/>
    <m/>
    <m/>
    <m/>
    <s v="Universe: Teamwork-Intellect"/>
    <s v="6I EF +1+2  Freak Force"/>
    <m/>
    <s v="C"/>
    <n v="16"/>
    <n v="5"/>
    <n v="80"/>
    <m/>
    <m/>
    <m/>
    <m/>
    <m/>
    <m/>
    <m/>
    <m/>
    <n v="2353"/>
    <n v="2353"/>
  </r>
  <r>
    <n v="2354"/>
    <m/>
    <s v=" -  - IQ - C"/>
    <s v=" -  - IQ - C"/>
    <s v="IQ"/>
    <x v="8"/>
    <x v="91"/>
    <m/>
    <s v="6I ES +1+2"/>
    <s v="Shadowcat, Nightcrawler &amp; Colossus"/>
    <m/>
    <m/>
    <m/>
    <m/>
    <m/>
    <m/>
    <s v="Universe: Teamwork-Intellect"/>
    <s v="6I ES +1+2  Shadowcat, Nightcrawler &amp; Colossus"/>
    <m/>
    <s v="C"/>
    <n v="12"/>
    <n v="5"/>
    <n v="60"/>
    <m/>
    <m/>
    <m/>
    <m/>
    <m/>
    <m/>
    <m/>
    <m/>
    <n v="2354"/>
    <n v="2354"/>
  </r>
  <r>
    <n v="2355"/>
    <m/>
    <s v=" -  - MN - C"/>
    <s v=" -  - MN - C"/>
    <s v="MN"/>
    <x v="8"/>
    <x v="91"/>
    <m/>
    <s v="6I FS +1+2"/>
    <s v="Guardian, Puck &amp; Sasquatch"/>
    <m/>
    <m/>
    <m/>
    <m/>
    <m/>
    <m/>
    <s v="Universe: Teamwork-Intellect"/>
    <s v="6I FS +1+2  Guardian, Puck &amp; Sasquatch"/>
    <m/>
    <s v="C"/>
    <n v="4"/>
    <n v="5"/>
    <n v="20"/>
    <m/>
    <m/>
    <m/>
    <m/>
    <m/>
    <m/>
    <m/>
    <m/>
    <n v="2355"/>
    <n v="2355"/>
  </r>
  <r>
    <n v="2356"/>
    <m/>
    <s v=" -  - DC - U"/>
    <s v=" -  - DC - U"/>
    <s v="DC"/>
    <x v="8"/>
    <x v="91"/>
    <m/>
    <s v="6I FS +1+2"/>
    <s v="Penguin, Riddler &amp; Two-Face"/>
    <m/>
    <m/>
    <m/>
    <m/>
    <m/>
    <m/>
    <s v="Universe: Teamwork-Intellect"/>
    <s v="6I FS +1+2  Penguin, Riddler &amp; Two-Face"/>
    <m/>
    <s v="U"/>
    <n v="3"/>
    <n v="10"/>
    <n v="30"/>
    <m/>
    <m/>
    <m/>
    <m/>
    <m/>
    <m/>
    <m/>
    <m/>
    <n v="2356"/>
    <n v="2356"/>
  </r>
  <r>
    <n v="2357"/>
    <m/>
    <s v=" -  - DC - R"/>
    <s v=" -  - DC - R"/>
    <s v="DC"/>
    <x v="8"/>
    <x v="91"/>
    <m/>
    <s v="7I EF +2+2"/>
    <s v="Robin, Huntress, Batman"/>
    <m/>
    <m/>
    <m/>
    <m/>
    <m/>
    <m/>
    <s v="Universe: Teamwork-Intellect"/>
    <s v="7I EF +2+2  Robin, Huntress, Batman"/>
    <m/>
    <s v="R"/>
    <n v="3"/>
    <n v="15"/>
    <n v="45"/>
    <m/>
    <m/>
    <m/>
    <m/>
    <m/>
    <m/>
    <m/>
    <m/>
    <n v="2357"/>
    <n v="2357"/>
  </r>
  <r>
    <n v="2358"/>
    <m/>
    <s v=" -  - MN - C"/>
    <s v=" -  - MN - C"/>
    <s v="MN"/>
    <x v="8"/>
    <x v="91"/>
    <m/>
    <s v="7I EF +2+2"/>
    <s v="Sebastian Shaw, Trevor Fitzroy &amp; Selene"/>
    <m/>
    <m/>
    <m/>
    <m/>
    <m/>
    <m/>
    <s v="Universe: Teamwork-Intellect"/>
    <s v="7I EF +2+2  Sebastian Shaw, Trevor Fitzroy &amp; Selene"/>
    <m/>
    <s v="C"/>
    <n v="4"/>
    <n v="5"/>
    <n v="20"/>
    <m/>
    <m/>
    <m/>
    <m/>
    <m/>
    <m/>
    <m/>
    <m/>
    <n v="2358"/>
    <n v="2358"/>
  </r>
  <r>
    <n v="2359"/>
    <m/>
    <s v=" -  - MN - C"/>
    <s v=" -  - MN - C"/>
    <s v="MN"/>
    <x v="8"/>
    <x v="91"/>
    <m/>
    <s v="7I ES +2+2"/>
    <s v="Supreme Intelligence, Ronan &amp; Kree"/>
    <m/>
    <m/>
    <m/>
    <m/>
    <m/>
    <m/>
    <s v="Universe: Teamwork-Intellect"/>
    <s v="7I ES +2+2  Supreme Intelligence, Ronan &amp; Kree"/>
    <m/>
    <s v="C"/>
    <n v="4"/>
    <n v="5"/>
    <n v="20"/>
    <m/>
    <m/>
    <m/>
    <m/>
    <m/>
    <m/>
    <m/>
    <m/>
    <n v="2359"/>
    <n v="2359"/>
  </r>
  <r>
    <n v="2360"/>
    <m/>
    <s v=" -  - IQ - C"/>
    <s v=" -  - IQ - C"/>
    <s v="IQ"/>
    <x v="8"/>
    <x v="91"/>
    <m/>
    <s v="7I FS +2+2"/>
    <s v="Henry Pym, Vision &amp; Black Widow"/>
    <m/>
    <m/>
    <m/>
    <m/>
    <m/>
    <m/>
    <s v="Universe: Teamwork-Intellect"/>
    <s v="7I FS +2+2  Henry Pym, Vision &amp; Black Widow"/>
    <m/>
    <s v="C"/>
    <n v="12"/>
    <n v="5"/>
    <n v="60"/>
    <m/>
    <m/>
    <m/>
    <m/>
    <m/>
    <m/>
    <m/>
    <m/>
    <n v="2360"/>
    <n v="2360"/>
  </r>
  <r>
    <n v="2361"/>
    <m/>
    <s v=" -  - MN - C"/>
    <s v=" -  - MN - C"/>
    <s v="MN"/>
    <x v="8"/>
    <x v="91"/>
    <m/>
    <s v="8I EF +2+3"/>
    <s v="Lilandra, Gladiator &amp; Deathbird"/>
    <m/>
    <m/>
    <m/>
    <m/>
    <m/>
    <m/>
    <s v="Universe: Teamwork-Intellect"/>
    <s v="8I EF +2+3  Lilandra, Gladiator &amp; Deathbird"/>
    <m/>
    <s v="C"/>
    <n v="4"/>
    <n v="5"/>
    <n v="20"/>
    <m/>
    <m/>
    <m/>
    <m/>
    <m/>
    <m/>
    <m/>
    <m/>
    <n v="2361"/>
    <n v="2361"/>
  </r>
  <r>
    <n v="2362"/>
    <m/>
    <s v=" -  - MN - C"/>
    <s v=" -  - MN - C"/>
    <s v="MN"/>
    <x v="8"/>
    <x v="91"/>
    <m/>
    <s v="8I ES +2+3"/>
    <s v="Docotor Doom, Namor &amp; Magneto"/>
    <m/>
    <m/>
    <m/>
    <m/>
    <m/>
    <m/>
    <s v="Universe: Teamwork-Intellect"/>
    <s v="8I ES +2+3  Docotor Doom, Namor &amp; Magneto"/>
    <m/>
    <s v="C"/>
    <n v="4"/>
    <n v="5"/>
    <n v="20"/>
    <m/>
    <m/>
    <m/>
    <m/>
    <m/>
    <m/>
    <m/>
    <m/>
    <n v="2362"/>
    <n v="2362"/>
  </r>
  <r>
    <n v="2363"/>
    <m/>
    <s v=" -  - DC - U"/>
    <s v=" -  - DC - U"/>
    <s v="DC"/>
    <x v="8"/>
    <x v="91"/>
    <m/>
    <s v="8I ES +2+3"/>
    <s v="Lex Luthor, Ra's Al Ghul &amp; Bane"/>
    <m/>
    <m/>
    <m/>
    <m/>
    <m/>
    <m/>
    <s v="Universe: Teamwork-Intellect"/>
    <s v="8I ES +2+3  Lex Luthor, Ra's Al Ghul &amp; Bane"/>
    <m/>
    <s v="U"/>
    <n v="3"/>
    <n v="10"/>
    <n v="30"/>
    <m/>
    <m/>
    <m/>
    <m/>
    <m/>
    <m/>
    <m/>
    <m/>
    <n v="2363"/>
    <n v="2363"/>
  </r>
  <r>
    <n v="2364"/>
    <m/>
    <s v=" -  - IQ - C"/>
    <s v=" -  - IQ - C"/>
    <s v="IQ"/>
    <x v="8"/>
    <x v="91"/>
    <m/>
    <s v="8I FS +2+3"/>
    <s v="Mr. Sinister, Apocalypse &amp; Dark Beast"/>
    <m/>
    <m/>
    <m/>
    <m/>
    <m/>
    <m/>
    <s v="Universe: Teamwork-Intellect"/>
    <s v="8I FS +2+3  Mr. Sinister, Apocalypse &amp; Dark Beast"/>
    <m/>
    <s v="C"/>
    <n v="12"/>
    <n v="5"/>
    <n v="60"/>
    <m/>
    <m/>
    <m/>
    <m/>
    <m/>
    <m/>
    <m/>
    <m/>
    <n v="2364"/>
    <n v="2364"/>
  </r>
  <r>
    <n v="2365"/>
    <m/>
    <s v=" -  - PS - U"/>
    <s v=" -  - PS - U"/>
    <s v="PS"/>
    <x v="8"/>
    <x v="92"/>
    <m/>
    <s v="6S EF +1+2"/>
    <s v="Rhino, Doctor Octopus and Mysterio"/>
    <m/>
    <m/>
    <m/>
    <m/>
    <m/>
    <m/>
    <s v="Universe: Teamwork-Strength"/>
    <s v="6S EF +1+2  Rhino, Doctor Octopus and Mysterio"/>
    <m/>
    <s v="U"/>
    <n v="7"/>
    <n v="10"/>
    <n v="70"/>
    <m/>
    <m/>
    <m/>
    <m/>
    <m/>
    <m/>
    <m/>
    <m/>
    <n v="2365"/>
    <n v="2365"/>
  </r>
  <r>
    <n v="2366"/>
    <m/>
    <s v=" -  - OP - C"/>
    <s v=" -  - OP - C"/>
    <s v="OP"/>
    <x v="8"/>
    <x v="92"/>
    <m/>
    <s v="6S EF +1+2"/>
    <s v="Thing, Mr. Fantastic and Human Torch"/>
    <m/>
    <m/>
    <m/>
    <m/>
    <m/>
    <m/>
    <s v="Universe: Teamwork-Strength"/>
    <s v="6S EF +1+2  Thing, Mr. Fantastic and Human Torch"/>
    <m/>
    <s v="C"/>
    <n v="2"/>
    <n v="5"/>
    <n v="10"/>
    <m/>
    <m/>
    <m/>
    <m/>
    <m/>
    <m/>
    <m/>
    <m/>
    <n v="2366"/>
    <n v="2366"/>
  </r>
  <r>
    <n v="2367"/>
    <m/>
    <s v=" -  - MN - C"/>
    <s v=" -  - MN - C"/>
    <s v="MN"/>
    <x v="8"/>
    <x v="92"/>
    <m/>
    <s v="6S EI +1+2"/>
    <s v="Doppelganger, Shriek, Demogoblin"/>
    <m/>
    <m/>
    <m/>
    <m/>
    <m/>
    <m/>
    <s v="Universe: Teamwork-Strength"/>
    <s v="6S EI +1+2  Doppelganger, Shriek, Demogoblin"/>
    <m/>
    <s v="C"/>
    <n v="4"/>
    <n v="5"/>
    <n v="20"/>
    <m/>
    <m/>
    <m/>
    <m/>
    <m/>
    <m/>
    <m/>
    <m/>
    <n v="2367"/>
    <n v="2367"/>
  </r>
  <r>
    <n v="2368"/>
    <m/>
    <s v=" -  - MN - C"/>
    <s v=" -  - MN - C"/>
    <s v="MN"/>
    <x v="8"/>
    <x v="92"/>
    <m/>
    <s v="6S FI +1+2"/>
    <s v="Blockbuster, Harpoon &amp; Mr. Sinister"/>
    <m/>
    <m/>
    <m/>
    <m/>
    <m/>
    <m/>
    <s v="Universe: Teamwork-Strength"/>
    <s v="6S FI +1+2  Blockbuster, Harpoon &amp; Mr. Sinister"/>
    <m/>
    <s v="C"/>
    <n v="4"/>
    <n v="5"/>
    <n v="20"/>
    <m/>
    <m/>
    <m/>
    <m/>
    <m/>
    <m/>
    <m/>
    <m/>
    <n v="2368"/>
    <n v="2368"/>
  </r>
  <r>
    <n v="2369"/>
    <m/>
    <s v=" -  - IM - C"/>
    <s v=" -  - IM - C"/>
    <s v="IM"/>
    <x v="8"/>
    <x v="92"/>
    <m/>
    <s v="6S FI +1+2"/>
    <s v="Gen 13"/>
    <m/>
    <m/>
    <m/>
    <m/>
    <m/>
    <m/>
    <s v="Universe: Teamwork-Strength"/>
    <s v="6S FI +1+2  Gen 13"/>
    <m/>
    <s v="C"/>
    <n v="16"/>
    <n v="5"/>
    <n v="80"/>
    <m/>
    <m/>
    <m/>
    <m/>
    <m/>
    <m/>
    <m/>
    <m/>
    <n v="2369"/>
    <n v="2369"/>
  </r>
  <r>
    <n v="2370"/>
    <m/>
    <s v=" -  - DC - U"/>
    <s v=" -  - DC - U"/>
    <s v="DC"/>
    <x v="8"/>
    <x v="92"/>
    <m/>
    <s v="6S FI +1+2"/>
    <s v="Nightwing, Robin, Supergirl"/>
    <m/>
    <m/>
    <m/>
    <m/>
    <m/>
    <m/>
    <s v="Universe: Teamwork-Strength"/>
    <s v="6S FI +1+2  Nightwing, Robin, Supergirl"/>
    <m/>
    <s v="U"/>
    <n v="3"/>
    <n v="10"/>
    <n v="30"/>
    <m/>
    <m/>
    <m/>
    <m/>
    <m/>
    <m/>
    <m/>
    <m/>
    <n v="2370"/>
    <n v="2370"/>
  </r>
  <r>
    <n v="2371"/>
    <m/>
    <s v=" -  - PS - R"/>
    <s v=" -  - PS - R"/>
    <s v="PS"/>
    <x v="8"/>
    <x v="92"/>
    <m/>
    <s v="7S EF +2+2"/>
    <s v="Namor, Capt. America and Human Torch"/>
    <m/>
    <m/>
    <m/>
    <m/>
    <m/>
    <m/>
    <s v="Universe: Teamwork-Strength"/>
    <s v="7S EF +2+2  Namor, Capt. America and Human Torch"/>
    <m/>
    <s v="R"/>
    <n v="7"/>
    <n v="15"/>
    <n v="105"/>
    <m/>
    <m/>
    <m/>
    <m/>
    <m/>
    <m/>
    <m/>
    <m/>
    <n v="2371"/>
    <n v="2371"/>
  </r>
  <r>
    <n v="2372"/>
    <m/>
    <s v=" -  - OP - R"/>
    <s v=" -  - OP - R"/>
    <s v="OP"/>
    <x v="8"/>
    <x v="92"/>
    <m/>
    <s v="7S EF +2+2"/>
    <s v="Thing, Mr. Fantastic and Human Torch"/>
    <m/>
    <m/>
    <m/>
    <m/>
    <m/>
    <m/>
    <s v="Universe: Teamwork-Strength"/>
    <s v="7S EF +2+2  Thing, Mr. Fantastic and Human Torch"/>
    <m/>
    <s v="R"/>
    <n v="2"/>
    <n v="15"/>
    <n v="30"/>
    <m/>
    <m/>
    <m/>
    <m/>
    <m/>
    <m/>
    <m/>
    <m/>
    <n v="2372"/>
    <n v="2372"/>
  </r>
  <r>
    <n v="2373"/>
    <m/>
    <s v=" -  - DC - R"/>
    <s v=" -  - DC - R"/>
    <s v="DC"/>
    <x v="8"/>
    <x v="92"/>
    <m/>
    <s v="7S EI +2+2"/>
    <s v="Batman &amp; Superman"/>
    <m/>
    <m/>
    <m/>
    <m/>
    <m/>
    <m/>
    <s v="Universe: Teamwork-Strength"/>
    <s v="7S EI +2+2  Batman &amp; Superman"/>
    <m/>
    <s v="R"/>
    <n v="3"/>
    <n v="15"/>
    <n v="45"/>
    <m/>
    <m/>
    <m/>
    <m/>
    <m/>
    <m/>
    <m/>
    <m/>
    <n v="2373"/>
    <n v="2373"/>
  </r>
  <r>
    <n v="2374"/>
    <m/>
    <s v=" -  - MN - C"/>
    <s v=" -  - MN - C"/>
    <s v="MN"/>
    <x v="8"/>
    <x v="92"/>
    <m/>
    <s v="7S EI +2+2"/>
    <s v="Sunder, Erg &amp; Masque"/>
    <m/>
    <m/>
    <m/>
    <m/>
    <m/>
    <m/>
    <s v="Universe: Teamwork-Strength"/>
    <s v="7S EI +2+2  Sunder, Erg &amp; Masque"/>
    <m/>
    <s v="C"/>
    <n v="4"/>
    <n v="5"/>
    <n v="20"/>
    <m/>
    <m/>
    <m/>
    <m/>
    <m/>
    <m/>
    <m/>
    <m/>
    <n v="2374"/>
    <n v="2374"/>
  </r>
  <r>
    <n v="2375"/>
    <m/>
    <s v=" -  - IQ - C"/>
    <s v=" -  - IQ - C"/>
    <s v="IQ"/>
    <x v="8"/>
    <x v="92"/>
    <m/>
    <s v="7S FI +2+2"/>
    <s v="War Machine, Hawkeye &amp; Spider-Woman"/>
    <m/>
    <m/>
    <m/>
    <m/>
    <m/>
    <m/>
    <s v="Universe: Teamwork-Strength"/>
    <s v="7S FI +2+2  War Machine, Hawkeye &amp; Spider-Woman"/>
    <m/>
    <s v="C"/>
    <n v="12"/>
    <n v="5"/>
    <n v="60"/>
    <m/>
    <m/>
    <m/>
    <m/>
    <m/>
    <m/>
    <m/>
    <m/>
    <n v="2375"/>
    <n v="2375"/>
  </r>
  <r>
    <n v="2376"/>
    <m/>
    <s v=" -  - OP - R"/>
    <s v=" -  - OP - R"/>
    <s v="OP"/>
    <x v="8"/>
    <x v="92"/>
    <m/>
    <s v="8S EF +1+3"/>
    <s v="Thing, Mr. Fantastic and Human Torch"/>
    <m/>
    <m/>
    <m/>
    <m/>
    <m/>
    <m/>
    <s v="Universe: Teamwork-Strength"/>
    <s v="8S EF +1+3  Thing, Mr. Fantastic and Human Torch"/>
    <m/>
    <s v="R"/>
    <n v="2"/>
    <n v="15"/>
    <n v="30"/>
    <m/>
    <m/>
    <m/>
    <m/>
    <m/>
    <m/>
    <m/>
    <m/>
    <n v="2376"/>
    <n v="2376"/>
  </r>
  <r>
    <n v="2377"/>
    <m/>
    <s v=" -  - DC - U"/>
    <s v=" -  - DC - U"/>
    <s v="DC"/>
    <x v="8"/>
    <x v="92"/>
    <m/>
    <s v="8S EF +2+3"/>
    <s v="Parasite, Metallo, Cyborg"/>
    <m/>
    <m/>
    <m/>
    <m/>
    <m/>
    <m/>
    <s v="Universe: Teamwork-Strength"/>
    <s v="8S EF +2+3  Parasite, Metallo, Cyborg"/>
    <m/>
    <s v="U"/>
    <n v="3"/>
    <n v="10"/>
    <n v="30"/>
    <m/>
    <m/>
    <m/>
    <m/>
    <m/>
    <m/>
    <m/>
    <m/>
    <n v="2377"/>
    <n v="2377"/>
  </r>
  <r>
    <n v="2378"/>
    <m/>
    <s v=" -  - IQ - C"/>
    <s v=" -  - IQ - C"/>
    <s v="IQ"/>
    <x v="8"/>
    <x v="92"/>
    <m/>
    <s v="8S EI +2+3"/>
    <s v="Galactus, Silver Surfer &amp; Adam Warlock"/>
    <m/>
    <m/>
    <m/>
    <m/>
    <m/>
    <m/>
    <s v="Universe: Teamwork-Strength"/>
    <s v="8S EI +2+3  Galactus, Silver Surfer &amp; Adam Warlock"/>
    <m/>
    <s v="C"/>
    <n v="12"/>
    <n v="5"/>
    <n v="60"/>
    <m/>
    <m/>
    <m/>
    <m/>
    <m/>
    <m/>
    <m/>
    <m/>
    <n v="2378"/>
    <n v="2378"/>
  </r>
  <r>
    <n v="2379"/>
    <m/>
    <s v=" -  - MN - C"/>
    <s v=" -  - MN - C"/>
    <s v="MN"/>
    <x v="8"/>
    <x v="92"/>
    <m/>
    <s v="8S FI +2+3"/>
    <s v="Juggernaut, Deadpool &amp; Black Tom"/>
    <m/>
    <m/>
    <m/>
    <m/>
    <m/>
    <m/>
    <s v="Universe: Teamwork-Strength"/>
    <s v="8S FI +2+3  Juggernaut, Deadpool &amp; Black Tom"/>
    <m/>
    <s v="C"/>
    <n v="4"/>
    <n v="5"/>
    <n v="20"/>
    <m/>
    <m/>
    <m/>
    <m/>
    <m/>
    <m/>
    <m/>
    <m/>
    <n v="2379"/>
    <n v="2379"/>
  </r>
  <r>
    <n v="2380"/>
    <m/>
    <s v=" -  - OP - C"/>
    <s v=" -  - OP - C"/>
    <s v="OP"/>
    <x v="8"/>
    <x v="93"/>
    <m/>
    <s v="5EF +3"/>
    <s v="Black Cat"/>
    <m/>
    <m/>
    <m/>
    <m/>
    <m/>
    <m/>
    <s v="Universe: Training +3"/>
    <s v="5EF +3  Black Cat"/>
    <m/>
    <s v="C"/>
    <n v="2"/>
    <n v="5"/>
    <n v="10"/>
    <m/>
    <m/>
    <m/>
    <m/>
    <m/>
    <m/>
    <m/>
    <m/>
    <n v="2380"/>
    <n v="2380"/>
  </r>
  <r>
    <n v="2381"/>
    <m/>
    <s v=" -  - DC - C"/>
    <s v=" -  - DC - C"/>
    <s v="DC"/>
    <x v="8"/>
    <x v="93"/>
    <m/>
    <s v="5EF +3"/>
    <s v="Steel"/>
    <m/>
    <m/>
    <m/>
    <m/>
    <m/>
    <m/>
    <s v="Universe: Training +3"/>
    <s v="5EF +3  Steel"/>
    <m/>
    <s v="C"/>
    <n v="3"/>
    <n v="5"/>
    <n v="15"/>
    <m/>
    <m/>
    <m/>
    <m/>
    <m/>
    <m/>
    <m/>
    <m/>
    <n v="2381"/>
    <n v="2381"/>
  </r>
  <r>
    <n v="2382"/>
    <m/>
    <s v=" -  - DC - C"/>
    <s v=" -  - DC - C"/>
    <s v="DC"/>
    <x v="8"/>
    <x v="93"/>
    <m/>
    <s v="5EI +3"/>
    <s v="Doomsday"/>
    <m/>
    <m/>
    <m/>
    <m/>
    <m/>
    <m/>
    <s v="Universe: Training +3"/>
    <s v="5EI +3  Doomsday"/>
    <m/>
    <s v="C"/>
    <n v="3"/>
    <n v="5"/>
    <n v="15"/>
    <m/>
    <m/>
    <m/>
    <m/>
    <m/>
    <m/>
    <m/>
    <m/>
    <n v="2382"/>
    <n v="2382"/>
  </r>
  <r>
    <n v="2383"/>
    <m/>
    <s v=" -  - DC - C"/>
    <s v=" -  - DC - C"/>
    <s v="DC"/>
    <x v="8"/>
    <x v="93"/>
    <m/>
    <s v="5ES +3"/>
    <s v="Batman"/>
    <m/>
    <m/>
    <m/>
    <m/>
    <m/>
    <m/>
    <s v="Universe: Training +3"/>
    <s v="5ES +3  Batman"/>
    <m/>
    <s v="C"/>
    <n v="3"/>
    <n v="5"/>
    <n v="15"/>
    <m/>
    <m/>
    <m/>
    <m/>
    <m/>
    <m/>
    <m/>
    <m/>
    <n v="2383"/>
    <n v="2383"/>
  </r>
  <r>
    <n v="2384"/>
    <m/>
    <s v=" -  - OP - C"/>
    <s v=" -  - OP - C"/>
    <s v="OP"/>
    <x v="8"/>
    <x v="93"/>
    <m/>
    <s v="5ES +3"/>
    <s v="Century"/>
    <m/>
    <m/>
    <m/>
    <m/>
    <m/>
    <m/>
    <s v="Universe: Training +3"/>
    <s v="5ES +3  Century"/>
    <m/>
    <s v="C"/>
    <n v="2"/>
    <n v="5"/>
    <n v="10"/>
    <m/>
    <m/>
    <m/>
    <m/>
    <m/>
    <m/>
    <m/>
    <m/>
    <n v="2384"/>
    <n v="2384"/>
  </r>
  <r>
    <n v="2385"/>
    <m/>
    <s v=" -  - DC - C"/>
    <s v=" -  - DC - C"/>
    <s v="DC"/>
    <x v="8"/>
    <x v="93"/>
    <m/>
    <s v="5FI +3"/>
    <s v="Superman"/>
    <m/>
    <m/>
    <m/>
    <m/>
    <m/>
    <m/>
    <s v="Universe: Training +3"/>
    <s v="5FI +3  Superman"/>
    <m/>
    <s v="C"/>
    <n v="3"/>
    <n v="5"/>
    <n v="15"/>
    <m/>
    <m/>
    <m/>
    <m/>
    <m/>
    <m/>
    <m/>
    <m/>
    <n v="2385"/>
    <n v="2385"/>
  </r>
  <r>
    <n v="2386"/>
    <m/>
    <s v=" -  - OP - C"/>
    <s v=" -  - OP - C"/>
    <s v="OP"/>
    <x v="8"/>
    <x v="93"/>
    <m/>
    <s v="5FS +3"/>
    <s v="Human Torch"/>
    <m/>
    <m/>
    <m/>
    <m/>
    <m/>
    <m/>
    <s v="Universe: Training +3"/>
    <s v="5FS +3  Human Torch "/>
    <m/>
    <s v="C"/>
    <n v="2"/>
    <n v="5"/>
    <n v="10"/>
    <m/>
    <m/>
    <m/>
    <m/>
    <m/>
    <m/>
    <m/>
    <m/>
    <n v="2386"/>
    <n v="2386"/>
  </r>
  <r>
    <n v="2387"/>
    <m/>
    <s v=" -  - DC - C"/>
    <s v=" -  - DC - C"/>
    <s v="DC"/>
    <x v="8"/>
    <x v="93"/>
    <m/>
    <s v="5FS +3"/>
    <s v="Riddler"/>
    <m/>
    <m/>
    <m/>
    <m/>
    <m/>
    <m/>
    <s v="Universe: Training +3"/>
    <s v="5FS +3  Riddler"/>
    <m/>
    <s v="C"/>
    <n v="3"/>
    <n v="5"/>
    <n v="15"/>
    <m/>
    <m/>
    <m/>
    <m/>
    <m/>
    <m/>
    <m/>
    <m/>
    <n v="2387"/>
    <n v="2387"/>
  </r>
  <r>
    <n v="2388"/>
    <m/>
    <s v=" -  - DC - C"/>
    <s v=" -  - DC - C"/>
    <s v="DC"/>
    <x v="8"/>
    <x v="93"/>
    <m/>
    <s v="5SI +3"/>
    <s v="Azrael"/>
    <m/>
    <m/>
    <m/>
    <m/>
    <m/>
    <m/>
    <s v="Universe: Training +3"/>
    <s v="5SI +3  Azrael"/>
    <m/>
    <s v="C"/>
    <n v="3"/>
    <n v="5"/>
    <n v="15"/>
    <m/>
    <m/>
    <m/>
    <m/>
    <m/>
    <m/>
    <m/>
    <m/>
    <n v="2388"/>
    <n v="2388"/>
  </r>
  <r>
    <n v="2389"/>
    <m/>
    <s v=" -  - DC - U"/>
    <s v=" -  - DC - U"/>
    <s v="DC"/>
    <x v="8"/>
    <x v="94"/>
    <m/>
    <s v="5EF +4"/>
    <s v="Joker"/>
    <m/>
    <m/>
    <m/>
    <m/>
    <m/>
    <m/>
    <s v="Universe: Training +4"/>
    <s v="5EF +4  Joker"/>
    <m/>
    <s v="U"/>
    <n v="3"/>
    <n v="10"/>
    <n v="30"/>
    <m/>
    <m/>
    <m/>
    <m/>
    <m/>
    <m/>
    <m/>
    <m/>
    <n v="2389"/>
    <n v="2389"/>
  </r>
  <r>
    <n v="2390"/>
    <m/>
    <s v=" -  - OP - C"/>
    <s v=" -  - OP - C"/>
    <s v="OP"/>
    <x v="8"/>
    <x v="94"/>
    <m/>
    <s v="5EF +4"/>
    <s v="Sauron"/>
    <m/>
    <m/>
    <m/>
    <m/>
    <m/>
    <m/>
    <s v="Universe: Training +4"/>
    <s v="5EF +4  Sauron"/>
    <m/>
    <s v="C"/>
    <n v="2"/>
    <n v="5"/>
    <n v="10"/>
    <m/>
    <m/>
    <m/>
    <m/>
    <m/>
    <m/>
    <m/>
    <m/>
    <n v="2390"/>
    <n v="2390"/>
  </r>
  <r>
    <n v="2391"/>
    <m/>
    <s v=" -  - DC - U"/>
    <s v=" -  - DC - U"/>
    <s v="DC"/>
    <x v="8"/>
    <x v="94"/>
    <m/>
    <s v="5EI +4"/>
    <s v="Killer Croc"/>
    <m/>
    <m/>
    <m/>
    <m/>
    <m/>
    <m/>
    <s v="Universe: Training +4"/>
    <s v="5EI +4  Killer Croc"/>
    <m/>
    <s v="U"/>
    <n v="3"/>
    <n v="10"/>
    <n v="30"/>
    <m/>
    <m/>
    <m/>
    <m/>
    <m/>
    <m/>
    <m/>
    <m/>
    <n v="2391"/>
    <n v="2391"/>
  </r>
  <r>
    <n v="2392"/>
    <m/>
    <s v=" -  - OP - C"/>
    <s v=" -  - OP - C"/>
    <s v="OP"/>
    <x v="8"/>
    <x v="94"/>
    <m/>
    <s v="5ES +4"/>
    <s v="Archangel"/>
    <m/>
    <m/>
    <m/>
    <m/>
    <m/>
    <m/>
    <s v="Universe: Training +4"/>
    <s v="5ES +4  Archangel "/>
    <m/>
    <s v="C"/>
    <n v="2"/>
    <n v="5"/>
    <n v="10"/>
    <m/>
    <m/>
    <m/>
    <m/>
    <m/>
    <m/>
    <m/>
    <m/>
    <n v="2392"/>
    <n v="2392"/>
  </r>
  <r>
    <n v="2393"/>
    <m/>
    <s v=" -  - DC - U"/>
    <s v=" -  - DC - U"/>
    <s v="DC"/>
    <x v="8"/>
    <x v="94"/>
    <m/>
    <s v="5ES +4"/>
    <s v="Batman"/>
    <m/>
    <m/>
    <m/>
    <m/>
    <m/>
    <m/>
    <s v="Universe: Training +4"/>
    <s v="5ES +4  Batman"/>
    <m/>
    <s v="U"/>
    <n v="3"/>
    <n v="10"/>
    <n v="30"/>
    <m/>
    <m/>
    <m/>
    <m/>
    <m/>
    <m/>
    <m/>
    <m/>
    <n v="2393"/>
    <n v="2393"/>
  </r>
  <r>
    <n v="2394"/>
    <m/>
    <s v=" -  - DC - U"/>
    <s v=" -  - DC - U"/>
    <s v="DC"/>
    <x v="8"/>
    <x v="94"/>
    <m/>
    <s v="5FI +4"/>
    <s v="Superman"/>
    <m/>
    <m/>
    <m/>
    <m/>
    <m/>
    <m/>
    <s v="Universe: Training +4"/>
    <s v="5FI +4  Superman"/>
    <m/>
    <s v="U"/>
    <n v="3"/>
    <n v="10"/>
    <n v="30"/>
    <m/>
    <m/>
    <m/>
    <m/>
    <m/>
    <m/>
    <m/>
    <m/>
    <n v="2394"/>
    <n v="2394"/>
  </r>
  <r>
    <n v="2395"/>
    <m/>
    <s v=" -  - DC - U"/>
    <s v=" -  - DC - U"/>
    <s v="DC"/>
    <x v="8"/>
    <x v="94"/>
    <m/>
    <s v="5FS +4"/>
    <s v="Brainiac"/>
    <m/>
    <m/>
    <m/>
    <m/>
    <m/>
    <m/>
    <s v="Universe: Training +4"/>
    <s v="5FS +4  Brainiac"/>
    <m/>
    <s v="U"/>
    <n v="3"/>
    <n v="10"/>
    <n v="30"/>
    <m/>
    <m/>
    <m/>
    <m/>
    <m/>
    <m/>
    <m/>
    <m/>
    <n v="2395"/>
    <n v="2395"/>
  </r>
  <r>
    <n v="2396"/>
    <m/>
    <s v=" -  - OP - C"/>
    <s v=" -  - OP - C"/>
    <s v="OP"/>
    <x v="8"/>
    <x v="94"/>
    <m/>
    <s v="5FS +4"/>
    <s v="Jubilee"/>
    <m/>
    <m/>
    <m/>
    <m/>
    <m/>
    <m/>
    <s v="Universe: Training +4"/>
    <s v="5FS +4  Jubilee"/>
    <m/>
    <s v="C"/>
    <n v="2"/>
    <n v="5"/>
    <n v="10"/>
    <m/>
    <m/>
    <m/>
    <m/>
    <m/>
    <m/>
    <m/>
    <m/>
    <n v="2396"/>
    <n v="2396"/>
  </r>
  <r>
    <n v="2397"/>
    <m/>
    <s v=" -  - DC - U"/>
    <s v=" -  - DC - U"/>
    <s v="DC"/>
    <x v="8"/>
    <x v="94"/>
    <m/>
    <s v="5SI +4"/>
    <s v="Thorn"/>
    <m/>
    <m/>
    <m/>
    <m/>
    <m/>
    <m/>
    <s v="Universe: Training +4"/>
    <s v="5SI +4  Thorn"/>
    <m/>
    <s v="U"/>
    <n v="3"/>
    <n v="10"/>
    <n v="30"/>
    <m/>
    <m/>
    <m/>
    <m/>
    <m/>
    <m/>
    <m/>
    <m/>
    <n v="2397"/>
    <n v="2397"/>
  </r>
  <r>
    <n v="2398"/>
    <m/>
    <s v="Velocity - 4-Grid Character Card - IM - U"/>
    <s v="Velocity IM HERO - U"/>
    <s v="IM"/>
    <x v="0"/>
    <x v="0"/>
    <m/>
    <m/>
    <s v="Velocity"/>
    <s v="Velocity"/>
    <m/>
    <s v="4-Grid Character Card"/>
    <m/>
    <m/>
    <m/>
    <s v="Velocity"/>
    <s v="4-Grid Character Card"/>
    <m/>
    <s v="U"/>
    <n v="16"/>
    <n v="10"/>
    <n v="160"/>
    <n v="6"/>
    <n v="5"/>
    <n v="2"/>
    <n v="3"/>
    <n v="16"/>
    <n v="16"/>
    <n v="4"/>
    <s v="Attack w/Powercards in Reserve"/>
    <n v="2398"/>
    <n v="2398"/>
  </r>
  <r>
    <n v="2399"/>
    <m/>
    <s v="Velocity - Cyberforce - IM - C"/>
    <s v="Velocity - Cyberforce - IM - C"/>
    <s v="IM"/>
    <x v="1"/>
    <x v="0"/>
    <m/>
    <m/>
    <s v="Velocity"/>
    <s v="Velocity"/>
    <m/>
    <s v="Cyberforce"/>
    <m/>
    <m/>
    <m/>
    <s v="Velocity"/>
    <s v="Cyberforce"/>
    <m/>
    <s v="C"/>
    <n v="16"/>
    <n v="5"/>
    <n v="80"/>
    <m/>
    <m/>
    <m/>
    <m/>
    <m/>
    <m/>
    <m/>
    <m/>
    <n v="2399"/>
    <n v="2399"/>
  </r>
  <r>
    <n v="2400"/>
    <m/>
    <s v="Velocity - High-Speed Reflexes - IM - C"/>
    <s v="Velocity - High-Speed Reflexes - IM - C"/>
    <s v="IM"/>
    <x v="1"/>
    <x v="0"/>
    <m/>
    <m/>
    <s v="Velocity"/>
    <s v="Velocity"/>
    <m/>
    <s v="High-Speed Reflexes"/>
    <m/>
    <m/>
    <m/>
    <s v="Velocity"/>
    <s v="High-Speed Reflexes"/>
    <m/>
    <s v="C"/>
    <n v="16"/>
    <n v="5"/>
    <n v="80"/>
    <m/>
    <m/>
    <m/>
    <m/>
    <m/>
    <m/>
    <m/>
    <m/>
    <n v="2400"/>
    <n v="2400"/>
  </r>
  <r>
    <n v="2401"/>
    <m/>
    <s v="Velocity - Internal Hardware - IM - R"/>
    <s v="Velocity - Internal Hardware - IM - R"/>
    <s v="IM"/>
    <x v="1"/>
    <x v="0"/>
    <m/>
    <m/>
    <s v="Velocity"/>
    <s v="Velocity"/>
    <m/>
    <s v="Internal Hardware"/>
    <m/>
    <m/>
    <m/>
    <s v="Velocity"/>
    <s v="Internal Hardware"/>
    <m/>
    <s v="R"/>
    <n v="16"/>
    <n v="15"/>
    <n v="240"/>
    <m/>
    <m/>
    <m/>
    <m/>
    <m/>
    <m/>
    <m/>
    <m/>
    <n v="2401"/>
    <n v="2401"/>
  </r>
  <r>
    <n v="2402"/>
    <m/>
    <s v="Velocity - Protective Skin - IM - U"/>
    <s v="Velocity - Protective Skin - IM - U"/>
    <s v="IM"/>
    <x v="1"/>
    <x v="0"/>
    <m/>
    <m/>
    <s v="Velocity"/>
    <s v="Velocity"/>
    <m/>
    <s v="Protective Skin"/>
    <m/>
    <m/>
    <m/>
    <s v="Velocity"/>
    <s v="Protective Skin"/>
    <m/>
    <s v="U"/>
    <n v="16"/>
    <n v="10"/>
    <n v="160"/>
    <m/>
    <m/>
    <m/>
    <m/>
    <m/>
    <m/>
    <m/>
    <m/>
    <n v="2402"/>
    <n v="2402"/>
  </r>
  <r>
    <n v="2403"/>
    <m/>
    <s v="Velocity - Quick Thinking - IM -  - R"/>
    <s v="Velocity - Quick Thinking - IM - OPD - R"/>
    <s v="IM"/>
    <x v="1"/>
    <x v="0"/>
    <m/>
    <m/>
    <s v="Velocity"/>
    <s v="Velocity"/>
    <m/>
    <s v="Quick Thinking"/>
    <m/>
    <s v="OPD"/>
    <m/>
    <s v="Velocity"/>
    <s v="Quick Thinking (OPD)"/>
    <m/>
    <s v="R"/>
    <n v="16"/>
    <n v="15"/>
    <n v="240"/>
    <m/>
    <m/>
    <m/>
    <m/>
    <m/>
    <m/>
    <m/>
    <m/>
    <n v="2403"/>
    <n v="2403"/>
  </r>
  <r>
    <n v="2404"/>
    <m/>
    <s v="Velocity - Speedthrough - IM - R"/>
    <s v="Velocity - Speedthrough - IM - R"/>
    <s v="IM"/>
    <x v="1"/>
    <x v="0"/>
    <m/>
    <m/>
    <s v="Velocity"/>
    <s v="Velocity"/>
    <m/>
    <s v="Speedthrough"/>
    <m/>
    <m/>
    <m/>
    <s v="Velocity"/>
    <s v="Speedthrough"/>
    <m/>
    <s v="R"/>
    <n v="16"/>
    <n v="15"/>
    <n v="240"/>
    <m/>
    <m/>
    <m/>
    <m/>
    <m/>
    <m/>
    <m/>
    <m/>
    <n v="2404"/>
    <n v="2404"/>
  </r>
  <r>
    <n v="2405"/>
    <m/>
    <s v="Venom - 3-Grid Character Card - OP - R"/>
    <s v="Venom OP HERO - R"/>
    <s v="OP"/>
    <x v="0"/>
    <x v="0"/>
    <m/>
    <m/>
    <s v="Venom"/>
    <s v="Venom"/>
    <m/>
    <s v="3-Grid Character Card"/>
    <m/>
    <m/>
    <m/>
    <s v="Venom"/>
    <s v="3-Grid Character Card"/>
    <m/>
    <s v="R"/>
    <n v="2"/>
    <n v="15"/>
    <n v="30"/>
    <n v="6"/>
    <n v="6"/>
    <n v="7"/>
    <m/>
    <n v="19"/>
    <n v="19"/>
    <n v="6.333333333333333"/>
    <m/>
    <n v="2405"/>
    <n v="2405"/>
  </r>
  <r>
    <n v="2406"/>
    <m/>
    <s v="Venom - 4-Grid Character Card - IQ - R"/>
    <s v="Venom IQ HERO - R"/>
    <s v="IQ"/>
    <x v="0"/>
    <x v="0"/>
    <m/>
    <m/>
    <s v="Venom"/>
    <s v="Venom"/>
    <m/>
    <s v="4-Grid Character Card"/>
    <m/>
    <m/>
    <m/>
    <s v="Venom"/>
    <s v="4-Grid Character Card"/>
    <m/>
    <s v="R"/>
    <n v="12"/>
    <n v="15"/>
    <n v="180"/>
    <n v="5"/>
    <n v="6"/>
    <n v="7"/>
    <n v="2"/>
    <n v="20"/>
    <n v="20"/>
    <n v="5"/>
    <m/>
    <n v="2406"/>
    <n v="2406"/>
  </r>
  <r>
    <n v="2407"/>
    <m/>
    <s v="Venom - Alien Symbiote - PS - R"/>
    <s v="Venom - Alien Symbiote - PS - R"/>
    <s v="PS"/>
    <x v="1"/>
    <x v="0"/>
    <m/>
    <m/>
    <s v="Venom"/>
    <s v="Venom"/>
    <m/>
    <s v="Alien Symbiote"/>
    <m/>
    <m/>
    <m/>
    <s v="Venom"/>
    <s v="Alien Symbiote"/>
    <m/>
    <s v="R"/>
    <n v="7"/>
    <n v="15"/>
    <n v="105"/>
    <m/>
    <m/>
    <m/>
    <m/>
    <m/>
    <m/>
    <m/>
    <m/>
    <n v="2407"/>
    <n v="2407"/>
  </r>
  <r>
    <n v="2408"/>
    <m/>
    <s v="Venom - Alien Webbing - OP - C"/>
    <s v="Venom - Alien Webbing - OP - C"/>
    <s v="OP"/>
    <x v="1"/>
    <x v="0"/>
    <m/>
    <m/>
    <s v="Venom"/>
    <s v="Venom"/>
    <m/>
    <s v="Alien Webbing"/>
    <m/>
    <m/>
    <m/>
    <s v="Venom"/>
    <s v="Alien Webbing"/>
    <m/>
    <s v="C"/>
    <n v="2"/>
    <n v="5"/>
    <n v="10"/>
    <m/>
    <m/>
    <m/>
    <m/>
    <m/>
    <m/>
    <m/>
    <m/>
    <n v="2408"/>
    <n v="2408"/>
  </r>
  <r>
    <n v="2409"/>
    <m/>
    <s v="Venom - Creepy Crawler - OP - U"/>
    <s v="Venom - Creepy Crawler - OP - U"/>
    <s v="OP"/>
    <x v="1"/>
    <x v="0"/>
    <m/>
    <m/>
    <s v="Venom"/>
    <s v="Venom"/>
    <m/>
    <s v="Creepy Crawler"/>
    <m/>
    <m/>
    <m/>
    <s v="Venom"/>
    <s v="Creepy Crawler"/>
    <m/>
    <s v="U"/>
    <n v="2"/>
    <n v="10"/>
    <n v="20"/>
    <m/>
    <m/>
    <m/>
    <m/>
    <m/>
    <m/>
    <m/>
    <m/>
    <n v="2409"/>
    <n v="2409"/>
  </r>
  <r>
    <n v="2410"/>
    <m/>
    <s v="Venom - Eddie Brock: Reporter - IQ - C"/>
    <s v="Venom - Eddie Brock: Reporter - IQ - C"/>
    <s v="IQ"/>
    <x v="1"/>
    <x v="0"/>
    <m/>
    <m/>
    <s v="Venom"/>
    <s v="Venom"/>
    <m/>
    <s v="Eddie Brock: Reporter"/>
    <m/>
    <m/>
    <m/>
    <s v="Venom"/>
    <s v="Eddie Brock: Reporter"/>
    <m/>
    <s v="C"/>
    <n v="12"/>
    <n v="5"/>
    <n v="60"/>
    <m/>
    <m/>
    <m/>
    <m/>
    <m/>
    <m/>
    <m/>
    <m/>
    <n v="2410"/>
    <n v="2410"/>
  </r>
  <r>
    <n v="2411"/>
    <m/>
    <s v="Venom - Healing Bond - IQ - U"/>
    <s v="Venom - Healing Bond - IQ - U"/>
    <s v="IQ"/>
    <x v="1"/>
    <x v="0"/>
    <m/>
    <m/>
    <s v="Venom"/>
    <s v="Venom"/>
    <m/>
    <s v="Healing Bond"/>
    <m/>
    <m/>
    <m/>
    <s v="Venom"/>
    <s v="Healing Bond"/>
    <m/>
    <s v="U"/>
    <n v="12"/>
    <n v="10"/>
    <n v="120"/>
    <m/>
    <m/>
    <m/>
    <m/>
    <m/>
    <m/>
    <m/>
    <m/>
    <n v="2411"/>
    <n v="2411"/>
  </r>
  <r>
    <n v="2412"/>
    <m/>
    <s v="Venom - Letal Protector - HF - X"/>
    <s v="Venom - Letal Protector - HF - X"/>
    <s v="HF"/>
    <x v="1"/>
    <x v="0"/>
    <m/>
    <m/>
    <s v="Venom"/>
    <s v="Venom"/>
    <m/>
    <s v="Letal Protector"/>
    <m/>
    <m/>
    <m/>
    <s v="Venom"/>
    <s v="Letal Protector"/>
    <m/>
    <s v="X"/>
    <n v="15"/>
    <n v="25"/>
    <n v="375"/>
    <m/>
    <m/>
    <m/>
    <m/>
    <m/>
    <m/>
    <m/>
    <m/>
    <n v="2412"/>
    <n v="2412"/>
  </r>
  <r>
    <n v="2413"/>
    <m/>
    <s v="Venom - Panic Attack - OP -  - R"/>
    <s v="Venom - Panic Attack - OP - OPD - R"/>
    <s v="OP"/>
    <x v="1"/>
    <x v="0"/>
    <m/>
    <m/>
    <s v="Venom"/>
    <s v="Venom"/>
    <m/>
    <s v="Panic Attack"/>
    <m/>
    <s v="OPD"/>
    <m/>
    <s v="Venom"/>
    <s v="Panic Attack (OPD)"/>
    <m/>
    <s v="R"/>
    <n v="2"/>
    <n v="15"/>
    <n v="30"/>
    <m/>
    <m/>
    <m/>
    <m/>
    <m/>
    <m/>
    <m/>
    <m/>
    <n v="2413"/>
    <n v="2413"/>
  </r>
  <r>
    <n v="2414"/>
    <m/>
    <s v="Venom - Rampage - OP - U"/>
    <s v="Venom - Rampage - OP - U"/>
    <s v="OP"/>
    <x v="1"/>
    <x v="0"/>
    <m/>
    <m/>
    <s v="Venom"/>
    <s v="Venom"/>
    <m/>
    <s v="Rampage"/>
    <m/>
    <m/>
    <m/>
    <s v="Venom"/>
    <s v="Rampage"/>
    <m/>
    <s v="U"/>
    <n v="2"/>
    <n v="10"/>
    <n v="20"/>
    <m/>
    <m/>
    <m/>
    <m/>
    <m/>
    <m/>
    <m/>
    <m/>
    <n v="2414"/>
    <n v="2414"/>
  </r>
  <r>
    <n v="2415"/>
    <m/>
    <s v="Venom - Symbiotic Snare - OP -  - R"/>
    <s v="Venom - Symbiotic Snare - OP - OPD - R"/>
    <s v="OP"/>
    <x v="1"/>
    <x v="0"/>
    <m/>
    <m/>
    <s v="Venom"/>
    <s v="Venom"/>
    <m/>
    <s v="Symbiotic Snare"/>
    <m/>
    <s v="OPD"/>
    <m/>
    <s v="Venom"/>
    <s v="Symbiotic Snare (OPD)"/>
    <m/>
    <s v="R"/>
    <n v="2"/>
    <n v="15"/>
    <n v="30"/>
    <m/>
    <m/>
    <m/>
    <m/>
    <m/>
    <m/>
    <m/>
    <m/>
    <n v="2415"/>
    <n v="2415"/>
  </r>
  <r>
    <n v="2416"/>
    <m/>
    <s v="Violator - 4-Grid Character Card - IM - R"/>
    <s v="Violator IM HERO - R"/>
    <s v="IM"/>
    <x v="0"/>
    <x v="0"/>
    <m/>
    <m/>
    <s v="Violator"/>
    <s v="Violator"/>
    <m/>
    <s v="4-Grid Character Card"/>
    <m/>
    <m/>
    <m/>
    <s v="Violator"/>
    <s v="4-Grid Character Card"/>
    <m/>
    <s v="R"/>
    <n v="16"/>
    <n v="15"/>
    <n v="240"/>
    <n v="4"/>
    <n v="6"/>
    <n v="7"/>
    <n v="2"/>
    <n v="19"/>
    <n v="19"/>
    <n v="4.75"/>
    <m/>
    <n v="2416"/>
    <n v="2416"/>
  </r>
  <r>
    <n v="2417"/>
    <m/>
    <s v="Violator - Clown Morph - IM - U"/>
    <s v="Violator - Clown Morph - IM - U"/>
    <s v="IM"/>
    <x v="1"/>
    <x v="0"/>
    <m/>
    <m/>
    <s v="Violator"/>
    <s v="Violator"/>
    <m/>
    <s v="Clown Morph"/>
    <m/>
    <m/>
    <m/>
    <s v="Violator"/>
    <s v="Clown Morph"/>
    <m/>
    <s v="U"/>
    <n v="16"/>
    <n v="10"/>
    <n v="160"/>
    <m/>
    <m/>
    <m/>
    <m/>
    <m/>
    <m/>
    <m/>
    <m/>
    <n v="2417"/>
    <n v="2417"/>
  </r>
  <r>
    <n v="2418"/>
    <m/>
    <s v="Violator - Connive - IM - C"/>
    <s v="Violator - Connive - IM - C"/>
    <s v="IM"/>
    <x v="1"/>
    <x v="0"/>
    <m/>
    <m/>
    <s v="Violator"/>
    <s v="Violator"/>
    <m/>
    <s v="Connive"/>
    <m/>
    <m/>
    <m/>
    <s v="Violator"/>
    <s v="Connive"/>
    <m/>
    <s v="C"/>
    <n v="16"/>
    <n v="5"/>
    <n v="80"/>
    <m/>
    <m/>
    <m/>
    <m/>
    <m/>
    <m/>
    <m/>
    <m/>
    <n v="2418"/>
    <n v="2418"/>
  </r>
  <r>
    <n v="2419"/>
    <m/>
    <s v="Violator - Darkland's Army - IM -  - VR"/>
    <s v="Violator - Darkland's Army - IM - OPD - VR"/>
    <s v="IM"/>
    <x v="1"/>
    <x v="0"/>
    <m/>
    <m/>
    <s v="Violator"/>
    <s v="Violator"/>
    <m/>
    <s v="Darkland's Army"/>
    <m/>
    <s v="OPD"/>
    <m/>
    <s v="Violator"/>
    <s v="Darkland's Army (OPD)"/>
    <m/>
    <s v="VR"/>
    <n v="16"/>
    <n v="20"/>
    <n v="320"/>
    <m/>
    <m/>
    <m/>
    <m/>
    <m/>
    <m/>
    <m/>
    <m/>
    <n v="2419"/>
    <n v="2419"/>
  </r>
  <r>
    <n v="2420"/>
    <m/>
    <s v="Violator - Demonic Powers - IM - C"/>
    <s v="Violator - Demonic Powers - IM - C"/>
    <s v="IM"/>
    <x v="1"/>
    <x v="0"/>
    <m/>
    <m/>
    <s v="Violator"/>
    <s v="Violator"/>
    <m/>
    <s v="Demonic Powers"/>
    <m/>
    <m/>
    <m/>
    <s v="Violator"/>
    <s v="Demonic Powers"/>
    <m/>
    <s v="C"/>
    <n v="16"/>
    <n v="5"/>
    <n v="80"/>
    <m/>
    <m/>
    <m/>
    <m/>
    <m/>
    <m/>
    <m/>
    <m/>
    <n v="2420"/>
    <n v="2420"/>
  </r>
  <r>
    <n v="2421"/>
    <m/>
    <s v="Violator - Devil's Advocate - IM - C"/>
    <s v="Violator - Devil's Advocate - IM - C"/>
    <s v="IM"/>
    <x v="1"/>
    <x v="0"/>
    <m/>
    <m/>
    <s v="Violator"/>
    <s v="Violator"/>
    <m/>
    <s v="Devil's Advocate"/>
    <m/>
    <m/>
    <m/>
    <s v="Violator"/>
    <s v="Devil's Advocate"/>
    <m/>
    <s v="C"/>
    <n v="16"/>
    <n v="5"/>
    <n v="80"/>
    <m/>
    <m/>
    <m/>
    <m/>
    <m/>
    <m/>
    <m/>
    <m/>
    <n v="2421"/>
    <n v="2421"/>
  </r>
  <r>
    <n v="2422"/>
    <m/>
    <s v="Violator - Heart Attack - IM -  - R"/>
    <s v="Violator - Heart Attack - IM - OPD - R"/>
    <s v="IM"/>
    <x v="1"/>
    <x v="0"/>
    <m/>
    <m/>
    <s v="Violator"/>
    <s v="Violator"/>
    <m/>
    <s v="Heart Attack"/>
    <m/>
    <s v="OPD"/>
    <m/>
    <s v="Violator"/>
    <s v="Heart Attack (OPD)"/>
    <m/>
    <s v="R"/>
    <n v="16"/>
    <n v="15"/>
    <n v="240"/>
    <m/>
    <m/>
    <m/>
    <m/>
    <m/>
    <m/>
    <m/>
    <m/>
    <n v="2422"/>
    <n v="2422"/>
  </r>
  <r>
    <n v="2423"/>
    <m/>
    <s v="Vision - 3-Grid Character Card - MC - U"/>
    <s v="Vision MC HERO - U"/>
    <s v="MC"/>
    <x v="0"/>
    <x v="0"/>
    <m/>
    <m/>
    <s v="Vision"/>
    <s v="Vision"/>
    <m/>
    <s v="3-Grid Character Card"/>
    <m/>
    <m/>
    <m/>
    <s v="Vision"/>
    <s v="3-Grid Character Card"/>
    <m/>
    <s v="U"/>
    <n v="1"/>
    <n v="10"/>
    <n v="10"/>
    <n v="5"/>
    <n v="5"/>
    <n v="6"/>
    <m/>
    <n v="16"/>
    <n v="16"/>
    <n v="5.333333333333333"/>
    <m/>
    <n v="2423"/>
    <n v="2423"/>
  </r>
  <r>
    <n v="2424"/>
    <m/>
    <s v="Vision - 4-Grid Character Card - IQ - R"/>
    <s v="Vision IQ HERO - R"/>
    <s v="IQ"/>
    <x v="0"/>
    <x v="0"/>
    <m/>
    <m/>
    <s v="Vision"/>
    <s v="Vision"/>
    <m/>
    <s v="4-Grid Character Card"/>
    <m/>
    <m/>
    <m/>
    <s v="Vision"/>
    <s v="4-Grid Character Card"/>
    <m/>
    <s v="R"/>
    <n v="12"/>
    <n v="15"/>
    <n v="180"/>
    <n v="5"/>
    <n v="4"/>
    <n v="6"/>
    <n v="6"/>
    <n v="21"/>
    <n v="21"/>
    <n v="5.25"/>
    <s v="&quot;Android Endurance&quot; from Resrv"/>
    <n v="2424"/>
    <n v="2424"/>
  </r>
  <r>
    <n v="2425"/>
    <m/>
    <s v="Vision - Analytical Expert - MC - U"/>
    <s v="Vision - Analytical Expert - MC - U"/>
    <s v="MC"/>
    <x v="1"/>
    <x v="0"/>
    <m/>
    <m/>
    <s v="Vision"/>
    <s v="Vision"/>
    <m/>
    <s v="Analytical Expert"/>
    <m/>
    <m/>
    <m/>
    <s v="Vision"/>
    <s v="Analytical Expert"/>
    <m/>
    <s v="U"/>
    <n v="1"/>
    <n v="10"/>
    <n v="10"/>
    <m/>
    <m/>
    <m/>
    <m/>
    <m/>
    <m/>
    <m/>
    <m/>
    <n v="2425"/>
    <n v="2425"/>
  </r>
  <r>
    <n v="2426"/>
    <m/>
    <s v="Vision - Android Avenger - IQ - C"/>
    <s v="Vision - Android Avenger - IQ - C"/>
    <s v="IQ"/>
    <x v="1"/>
    <x v="0"/>
    <m/>
    <m/>
    <s v="Vision"/>
    <s v="Vision"/>
    <m/>
    <s v="Android Avenger"/>
    <m/>
    <m/>
    <m/>
    <s v="Vision"/>
    <s v="Android Avenger"/>
    <m/>
    <s v="C"/>
    <n v="12"/>
    <n v="5"/>
    <n v="60"/>
    <m/>
    <m/>
    <m/>
    <m/>
    <m/>
    <m/>
    <m/>
    <m/>
    <n v="2426"/>
    <n v="2426"/>
  </r>
  <r>
    <n v="2427"/>
    <m/>
    <s v="Vision - Android Endurance - MC -  - U"/>
    <s v="Vision - Android Endurance - MC - OPD - U"/>
    <s v="MC"/>
    <x v="1"/>
    <x v="0"/>
    <m/>
    <m/>
    <s v="Vision"/>
    <s v="Vision"/>
    <m/>
    <s v="Android Endurance"/>
    <m/>
    <s v="OPD"/>
    <m/>
    <s v="Vision"/>
    <s v="Android Endurance (OPD)"/>
    <m/>
    <s v="U"/>
    <n v="1"/>
    <n v="10"/>
    <n v="10"/>
    <m/>
    <m/>
    <m/>
    <m/>
    <m/>
    <m/>
    <m/>
    <m/>
    <n v="2427"/>
    <n v="2427"/>
  </r>
  <r>
    <n v="2428"/>
    <m/>
    <s v="Vision - Calculated Attack - IQ - C"/>
    <s v="Vision - Calculated Attack - IQ - C"/>
    <s v="IQ"/>
    <x v="1"/>
    <x v="0"/>
    <m/>
    <m/>
    <s v="Vision"/>
    <s v="Vision"/>
    <m/>
    <s v="Calculated Attack"/>
    <m/>
    <m/>
    <m/>
    <s v="Vision"/>
    <s v="Calculated Attack"/>
    <m/>
    <s v="C"/>
    <n v="12"/>
    <n v="5"/>
    <n v="60"/>
    <m/>
    <m/>
    <m/>
    <m/>
    <m/>
    <m/>
    <m/>
    <m/>
    <n v="2428"/>
    <n v="2428"/>
  </r>
  <r>
    <n v="2429"/>
    <m/>
    <s v="Vision - Double Density - MC - U"/>
    <s v="Vision - Double Density - MC - U"/>
    <s v="MC"/>
    <x v="1"/>
    <x v="0"/>
    <m/>
    <m/>
    <s v="Vision"/>
    <s v="Vision"/>
    <m/>
    <s v="Double Density"/>
    <m/>
    <m/>
    <m/>
    <s v="Vision"/>
    <s v="Double Density"/>
    <m/>
    <s v="U"/>
    <n v="1"/>
    <n v="10"/>
    <n v="10"/>
    <m/>
    <m/>
    <m/>
    <m/>
    <m/>
    <m/>
    <m/>
    <m/>
    <n v="2429"/>
    <n v="2429"/>
  </r>
  <r>
    <n v="2430"/>
    <m/>
    <s v="Vision - Intangible Strike - MC -  - R"/>
    <s v="Vision - Intangible Strike - MC - OPD - R"/>
    <s v="MC"/>
    <x v="1"/>
    <x v="0"/>
    <m/>
    <m/>
    <s v="Vision"/>
    <s v="Vision"/>
    <m/>
    <s v="Intangible Strike"/>
    <m/>
    <s v="OPD"/>
    <m/>
    <s v="Vision"/>
    <s v="Intangible Strike (OPD)"/>
    <m/>
    <s v="R"/>
    <n v="1"/>
    <n v="15"/>
    <n v="15"/>
    <m/>
    <m/>
    <m/>
    <m/>
    <m/>
    <m/>
    <m/>
    <m/>
    <n v="2430"/>
    <n v="2430"/>
  </r>
  <r>
    <n v="2431"/>
    <m/>
    <s v="Vision - Optic Energy - MC - C"/>
    <s v="Vision - Optic Energy - MC - C"/>
    <s v="MC"/>
    <x v="1"/>
    <x v="0"/>
    <m/>
    <m/>
    <s v="Vision"/>
    <s v="Vision"/>
    <m/>
    <s v="Optic Energy"/>
    <m/>
    <m/>
    <m/>
    <s v="Vision"/>
    <s v="Optic Energy"/>
    <m/>
    <s v="C"/>
    <n v="1"/>
    <n v="5"/>
    <n v="5"/>
    <m/>
    <m/>
    <m/>
    <m/>
    <m/>
    <m/>
    <m/>
    <m/>
    <n v="2431"/>
    <n v="2431"/>
  </r>
  <r>
    <n v="2432"/>
    <m/>
    <s v="Vision - Phase Form - MC - U"/>
    <s v="Vision - Phase Form - MC - U"/>
    <s v="MC"/>
    <x v="1"/>
    <x v="0"/>
    <m/>
    <m/>
    <s v="Vision"/>
    <s v="Vision"/>
    <m/>
    <s v="Phase Form"/>
    <m/>
    <m/>
    <m/>
    <s v="Vision"/>
    <s v="Phase Form"/>
    <m/>
    <s v="U"/>
    <n v="1"/>
    <n v="10"/>
    <n v="10"/>
    <m/>
    <m/>
    <m/>
    <m/>
    <m/>
    <m/>
    <m/>
    <m/>
    <n v="2432"/>
    <n v="2432"/>
  </r>
  <r>
    <n v="2433"/>
    <m/>
    <s v="Voodoo - Dangerous Dancer - IM - OPD - R"/>
    <s v="Voodoo - Dangerous Dancer - IM - OPD - R"/>
    <s v="IM"/>
    <x v="1"/>
    <x v="0"/>
    <m/>
    <m/>
    <s v="Voodoo"/>
    <s v="Voodoo"/>
    <m/>
    <s v="Dangerous Dancer"/>
    <m/>
    <s v="OPD"/>
    <m/>
    <s v="Voodoo"/>
    <s v="Dangerous Dancer (OPD)"/>
    <m/>
    <s v="R"/>
    <n v="16"/>
    <n v="15"/>
    <n v="240"/>
    <m/>
    <m/>
    <m/>
    <m/>
    <m/>
    <m/>
    <m/>
    <m/>
    <n v="2433"/>
    <n v="2433"/>
  </r>
  <r>
    <n v="2434"/>
    <m/>
    <s v="Voodoo - True Vision - IM -  - R"/>
    <s v="Voodoo - True Vision - IM - OPD - R"/>
    <s v="IM"/>
    <x v="1"/>
    <x v="0"/>
    <m/>
    <m/>
    <s v="Voodoo"/>
    <s v="Voodoo"/>
    <m/>
    <s v="True Vision"/>
    <m/>
    <s v="OPD"/>
    <m/>
    <s v="Voodoo"/>
    <s v="True Vision (OPD)"/>
    <m/>
    <s v="R"/>
    <n v="16"/>
    <n v="15"/>
    <n v="240"/>
    <m/>
    <m/>
    <m/>
    <m/>
    <m/>
    <m/>
    <m/>
    <m/>
    <n v="2434"/>
    <n v="2434"/>
  </r>
  <r>
    <n v="2435"/>
    <m/>
    <s v="Voodoo - WildC.A.T. - IM - U"/>
    <s v="Voodoo - WildC.A.T. - IM - U"/>
    <s v="IM"/>
    <x v="1"/>
    <x v="0"/>
    <m/>
    <m/>
    <s v="Voodoo"/>
    <s v="Voodoo"/>
    <m/>
    <s v="WildC.A.T."/>
    <m/>
    <m/>
    <m/>
    <s v="Voodoo"/>
    <s v="WildC.A.T."/>
    <m/>
    <s v="U"/>
    <n v="16"/>
    <n v="10"/>
    <n v="160"/>
    <m/>
    <m/>
    <m/>
    <m/>
    <m/>
    <m/>
    <m/>
    <m/>
    <n v="2435"/>
    <n v="2435"/>
  </r>
  <r>
    <n v="2436"/>
    <m/>
    <s v="Voodoo, Daemonite - 4-Grid Character Card - MW - VR"/>
    <s v="Voodoo, Daemonite MW HERO - VR"/>
    <s v="MW"/>
    <x v="0"/>
    <x v="0"/>
    <m/>
    <m/>
    <s v="Voodoo, Daemonite"/>
    <s v="Voodoo, Daemonite"/>
    <m/>
    <s v="4-Grid Character Card"/>
    <m/>
    <m/>
    <m/>
    <s v="Voodoo, Daemonite"/>
    <s v="4-Grid Character Card"/>
    <m/>
    <s v="VR"/>
    <n v="8"/>
    <n v="20"/>
    <n v="160"/>
    <n v="3"/>
    <n v="6"/>
    <n v="7"/>
    <n v="2"/>
    <n v="18"/>
    <n v="18"/>
    <n v="4.5"/>
    <s v="&quot;Android Endurance&quot; from Resrv"/>
    <n v="2436"/>
    <n v="2436"/>
  </r>
  <r>
    <n v="2437"/>
    <m/>
    <s v="War Machine - 3-Grid Character Card - OP - C"/>
    <s v="War Machine OP HERO - C"/>
    <s v="OP"/>
    <x v="0"/>
    <x v="0"/>
    <m/>
    <m/>
    <s v="War Machine"/>
    <s v="War Machine"/>
    <m/>
    <s v="3-Grid Character Card"/>
    <m/>
    <m/>
    <m/>
    <s v="War Machine"/>
    <s v="3-Grid Character Card"/>
    <m/>
    <s v="C"/>
    <n v="2"/>
    <n v="5"/>
    <n v="10"/>
    <n v="4"/>
    <n v="3"/>
    <n v="7"/>
    <m/>
    <n v="14"/>
    <n v="14"/>
    <n v="4.666666666666667"/>
    <m/>
    <n v="2437"/>
    <n v="2437"/>
  </r>
  <r>
    <n v="2438"/>
    <m/>
    <s v="War Machine - 4-Grid Character Card - IQ - R"/>
    <s v="War Machine IQ HERO - R"/>
    <s v="IQ"/>
    <x v="0"/>
    <x v="0"/>
    <m/>
    <m/>
    <s v="War Machine"/>
    <s v="War Machine"/>
    <m/>
    <s v="4-Grid Character Card"/>
    <m/>
    <m/>
    <m/>
    <s v="War Machine"/>
    <s v="4-Grid Character Card"/>
    <m/>
    <s v="R"/>
    <n v="12"/>
    <n v="15"/>
    <n v="180"/>
    <n v="5"/>
    <n v="4"/>
    <n v="7"/>
    <n v="3"/>
    <n v="19"/>
    <n v="19"/>
    <n v="4.75"/>
    <m/>
    <n v="2438"/>
    <n v="2438"/>
  </r>
  <r>
    <n v="2439"/>
    <m/>
    <s v="War Machine - Battle Computer - OP -  - R"/>
    <s v="War Machine - Battle Computer - OP - OPD - R"/>
    <s v="OP"/>
    <x v="1"/>
    <x v="0"/>
    <m/>
    <m/>
    <s v="War Machine"/>
    <s v="War Machine"/>
    <m/>
    <s v="Battle Computer"/>
    <m/>
    <s v="OPD"/>
    <m/>
    <s v="War Machine"/>
    <s v="Battle Computer (OPD)"/>
    <m/>
    <s v="R"/>
    <n v="2"/>
    <n v="15"/>
    <n v="30"/>
    <m/>
    <m/>
    <m/>
    <m/>
    <m/>
    <m/>
    <m/>
    <m/>
    <n v="2439"/>
    <n v="2439"/>
  </r>
  <r>
    <n v="2440"/>
    <m/>
    <s v="War Machine - Energy Shield - OP - C"/>
    <s v="War Machine - Energy Shield - OP - C"/>
    <s v="OP"/>
    <x v="1"/>
    <x v="0"/>
    <m/>
    <m/>
    <s v="War Machine"/>
    <s v="War Machine"/>
    <m/>
    <s v="Energy Shield"/>
    <m/>
    <m/>
    <m/>
    <s v="War Machine"/>
    <s v="Energy Shield"/>
    <m/>
    <s v="C"/>
    <n v="2"/>
    <n v="5"/>
    <n v="10"/>
    <m/>
    <m/>
    <m/>
    <m/>
    <m/>
    <m/>
    <m/>
    <m/>
    <n v="2440"/>
    <n v="2440"/>
  </r>
  <r>
    <n v="2441"/>
    <m/>
    <s v="War Machine - Guided Missile - OP - C"/>
    <s v="War Machine - Guided Missile - OP - C"/>
    <s v="OP"/>
    <x v="1"/>
    <x v="0"/>
    <m/>
    <m/>
    <s v="War Machine"/>
    <s v="War Machine"/>
    <m/>
    <s v="Guided Missile"/>
    <m/>
    <m/>
    <m/>
    <s v="War Machine"/>
    <s v="Guided Missile"/>
    <m/>
    <s v="C"/>
    <n v="2"/>
    <n v="5"/>
    <n v="10"/>
    <m/>
    <m/>
    <m/>
    <m/>
    <m/>
    <m/>
    <m/>
    <m/>
    <n v="2441"/>
    <n v="2441"/>
  </r>
  <r>
    <n v="2442"/>
    <m/>
    <s v="War Machine - Hidden Weapon - OP - C"/>
    <s v="War Machine - Hidden Weapon - OP - C"/>
    <s v="OP"/>
    <x v="1"/>
    <x v="0"/>
    <m/>
    <m/>
    <s v="War Machine"/>
    <s v="War Machine"/>
    <m/>
    <s v="Hidden Weapon"/>
    <m/>
    <m/>
    <m/>
    <s v="War Machine"/>
    <s v="Hidden Weapon"/>
    <m/>
    <s v="C"/>
    <n v="2"/>
    <n v="5"/>
    <n v="10"/>
    <m/>
    <m/>
    <m/>
    <m/>
    <m/>
    <m/>
    <m/>
    <m/>
    <n v="2442"/>
    <n v="2442"/>
  </r>
  <r>
    <n v="2443"/>
    <m/>
    <s v="War Machine - Pepper Potts - MN -  - VR"/>
    <s v="War Machine - Pepper Potts - MN - OPD - VR"/>
    <s v="MN"/>
    <x v="1"/>
    <x v="0"/>
    <m/>
    <m/>
    <s v="War Machine"/>
    <s v="War Machine"/>
    <m/>
    <s v="Pepper Potts"/>
    <m/>
    <s v="OPD"/>
    <m/>
    <s v="War Machine"/>
    <s v="Pepper Potts (OPD)"/>
    <m/>
    <s v="VR"/>
    <n v="4"/>
    <n v="20"/>
    <n v="80"/>
    <m/>
    <m/>
    <m/>
    <m/>
    <m/>
    <m/>
    <m/>
    <m/>
    <n v="2443"/>
    <n v="2443"/>
  </r>
  <r>
    <n v="2444"/>
    <m/>
    <s v="War Machine - Shield Teammate - PS - U"/>
    <s v="War Machine - Shield Teammate - PS - U"/>
    <s v="PS"/>
    <x v="1"/>
    <x v="0"/>
    <m/>
    <m/>
    <s v="War Machine"/>
    <s v="War Machine"/>
    <m/>
    <s v="Shield Teammate"/>
    <m/>
    <m/>
    <m/>
    <s v="War Machine"/>
    <s v="Shield Teammate"/>
    <m/>
    <s v="U"/>
    <n v="7"/>
    <n v="10"/>
    <n v="70"/>
    <m/>
    <m/>
    <m/>
    <m/>
    <m/>
    <m/>
    <m/>
    <m/>
    <n v="2444"/>
    <n v="2444"/>
  </r>
  <r>
    <n v="2445"/>
    <m/>
    <s v="War Machine - Unleash Arsenal - OP -  - U"/>
    <s v="War Machine - Unleash Arsenal - OP - OPD - U"/>
    <s v="OP"/>
    <x v="1"/>
    <x v="0"/>
    <m/>
    <m/>
    <s v="War Machine"/>
    <s v="War Machine"/>
    <m/>
    <s v="Unleash Arsenal"/>
    <m/>
    <s v="OPD"/>
    <m/>
    <s v="War Machine"/>
    <s v="Unleash Arsenal (OPD)"/>
    <m/>
    <s v="U"/>
    <n v="2"/>
    <n v="10"/>
    <n v="20"/>
    <m/>
    <m/>
    <m/>
    <m/>
    <m/>
    <m/>
    <m/>
    <m/>
    <n v="2445"/>
    <n v="2445"/>
  </r>
  <r>
    <n v="2446"/>
    <m/>
    <s v="War Machine - War Drone - IQ - U"/>
    <s v="War Machine - War Drone - IQ - U"/>
    <s v="IQ"/>
    <x v="1"/>
    <x v="0"/>
    <m/>
    <m/>
    <s v="War Machine"/>
    <s v="War Machine"/>
    <m/>
    <s v="War Drone"/>
    <m/>
    <m/>
    <m/>
    <s v="War Machine"/>
    <s v="War Drone"/>
    <m/>
    <s v="U"/>
    <n v="12"/>
    <n v="10"/>
    <n v="120"/>
    <m/>
    <m/>
    <m/>
    <m/>
    <m/>
    <m/>
    <m/>
    <m/>
    <n v="2446"/>
    <n v="2446"/>
  </r>
  <r>
    <n v="2447"/>
    <m/>
    <s v="Warlock - 4-Grid Character Card - MAG - X"/>
    <s v="Warlock MAG HERO - X"/>
    <s v="MAG"/>
    <x v="0"/>
    <x v="0"/>
    <m/>
    <m/>
    <s v="Warlock"/>
    <s v="Warlock"/>
    <m/>
    <s v="4-Grid Character Card"/>
    <m/>
    <m/>
    <m/>
    <s v="Warlock"/>
    <s v="4-Grid Character Card"/>
    <m/>
    <s v="X"/>
    <n v="19"/>
    <n v="20"/>
    <n v="380"/>
    <n v="7"/>
    <n v="6"/>
    <n v="4"/>
    <n v="6"/>
    <n v="23"/>
    <n v="23"/>
    <n v="5.75"/>
    <m/>
    <n v="2447"/>
    <n v="2447"/>
  </r>
  <r>
    <n v="2448"/>
    <m/>
    <s v="White Queen - 4-Grid Character Card - IQ - R"/>
    <s v="White Queen IQ HERO - R"/>
    <s v="IQ"/>
    <x v="0"/>
    <x v="0"/>
    <m/>
    <m/>
    <s v="White Queen"/>
    <s v="White Queen"/>
    <m/>
    <s v="4-Grid Character Card"/>
    <m/>
    <m/>
    <m/>
    <s v="White Queen"/>
    <s v="4-Grid Character Card"/>
    <m/>
    <s v="R"/>
    <n v="12"/>
    <n v="15"/>
    <n v="180"/>
    <n v="7"/>
    <n v="2"/>
    <n v="2"/>
    <n v="6"/>
    <n v="17"/>
    <n v="17"/>
    <n v="4.25"/>
    <m/>
    <n v="2448"/>
    <n v="2448"/>
  </r>
  <r>
    <n v="2449"/>
    <m/>
    <s v="White Queen - Cold-Hearted Enemy - IQ -  - C"/>
    <s v="White Queen - Cold-Hearted Enemy - IQ - OPD - C"/>
    <s v="IQ"/>
    <x v="1"/>
    <x v="0"/>
    <m/>
    <m/>
    <s v="White Queen"/>
    <s v="White Queen"/>
    <m/>
    <s v="Cold-Hearted Enemy"/>
    <m/>
    <s v="OPD"/>
    <m/>
    <s v="White Queen"/>
    <s v="Cold-Hearted Enemy (OPD)"/>
    <m/>
    <s v="C"/>
    <n v="12"/>
    <n v="5"/>
    <n v="60"/>
    <m/>
    <m/>
    <m/>
    <m/>
    <m/>
    <m/>
    <m/>
    <m/>
    <n v="2449"/>
    <n v="2449"/>
  </r>
  <r>
    <n v="2450"/>
    <m/>
    <s v="White Queen - Corporate Cutthroat - CL - C"/>
    <s v="White Queen - Corporate Cutthroat - CL - C"/>
    <s v="CL"/>
    <x v="1"/>
    <x v="0"/>
    <m/>
    <m/>
    <s v="White Queen"/>
    <s v="White Queen"/>
    <m/>
    <s v="Corporate Cutthroat"/>
    <m/>
    <m/>
    <m/>
    <s v="White Queen"/>
    <s v="Corporate Cutthroat"/>
    <m/>
    <s v="C"/>
    <n v="13"/>
    <n v="5"/>
    <n v="65"/>
    <m/>
    <m/>
    <m/>
    <m/>
    <m/>
    <m/>
    <m/>
    <m/>
    <n v="2450"/>
    <n v="2450"/>
  </r>
  <r>
    <n v="2451"/>
    <m/>
    <s v="White Queen - Hellfire Leader - IQ - C"/>
    <s v="White Queen - Hellfire Leader - IQ - C"/>
    <s v="IQ"/>
    <x v="1"/>
    <x v="0"/>
    <m/>
    <m/>
    <s v="White Queen"/>
    <s v="White Queen"/>
    <m/>
    <s v="Hellfire Leader"/>
    <m/>
    <m/>
    <m/>
    <s v="White Queen"/>
    <s v="Hellfire Leader"/>
    <m/>
    <s v="C"/>
    <n v="12"/>
    <n v="5"/>
    <n v="60"/>
    <m/>
    <m/>
    <m/>
    <m/>
    <m/>
    <m/>
    <m/>
    <m/>
    <n v="2451"/>
    <n v="2451"/>
  </r>
  <r>
    <n v="2452"/>
    <m/>
    <s v="White Queen - Hellions, The - MN -  - VR"/>
    <s v="White Queen - Hellions, The - MN - OPD - VR"/>
    <s v="MN"/>
    <x v="1"/>
    <x v="0"/>
    <m/>
    <m/>
    <s v="White Queen"/>
    <s v="White Queen"/>
    <m/>
    <s v="Hellions, The"/>
    <m/>
    <s v="OPD"/>
    <m/>
    <s v="White Queen"/>
    <s v="Hellions, The (OPD)"/>
    <m/>
    <s v="VR"/>
    <n v="4"/>
    <n v="20"/>
    <n v="80"/>
    <m/>
    <m/>
    <m/>
    <m/>
    <m/>
    <m/>
    <m/>
    <m/>
    <n v="2452"/>
    <n v="2452"/>
  </r>
  <r>
    <n v="2453"/>
    <m/>
    <s v="White Queen - Mental Override - IQ - C"/>
    <s v="White Queen - Mental Override - IQ - C"/>
    <s v="IQ"/>
    <x v="1"/>
    <x v="0"/>
    <m/>
    <m/>
    <s v="White Queen"/>
    <s v="White Queen"/>
    <m/>
    <s v="Mental Override"/>
    <m/>
    <m/>
    <m/>
    <s v="White Queen"/>
    <s v="Mental Override"/>
    <m/>
    <s v="C"/>
    <n v="12"/>
    <n v="5"/>
    <n v="60"/>
    <m/>
    <m/>
    <m/>
    <m/>
    <m/>
    <m/>
    <m/>
    <m/>
    <n v="2453"/>
    <n v="2453"/>
  </r>
  <r>
    <n v="2454"/>
    <m/>
    <s v="White Queen - Mutant Headmistress - IQ - C"/>
    <s v="White Queen - Mutant Headmistress - IQ - C"/>
    <s v="IQ"/>
    <x v="1"/>
    <x v="0"/>
    <m/>
    <m/>
    <s v="White Queen"/>
    <s v="White Queen"/>
    <m/>
    <s v="Mutant Headmistress"/>
    <m/>
    <m/>
    <m/>
    <s v="White Queen"/>
    <s v="Mutant Headmistress"/>
    <m/>
    <s v="C"/>
    <n v="12"/>
    <n v="5"/>
    <n v="60"/>
    <m/>
    <m/>
    <m/>
    <m/>
    <m/>
    <m/>
    <m/>
    <m/>
    <n v="2454"/>
    <n v="2454"/>
  </r>
  <r>
    <n v="2455"/>
    <m/>
    <s v="White Queen - Telepathic Munipulator - IQ -  - VR"/>
    <s v="White Queen - Telepathic Munipulator - IQ - OPD - VR"/>
    <s v="IQ"/>
    <x v="1"/>
    <x v="0"/>
    <m/>
    <m/>
    <s v="White Queen"/>
    <s v="White Queen"/>
    <m/>
    <s v="Telepathic Munipulator"/>
    <m/>
    <s v="OPD"/>
    <m/>
    <s v="White Queen"/>
    <s v="Telepathic Munipulator (OPD)"/>
    <m/>
    <s v="VR"/>
    <n v="12"/>
    <n v="20"/>
    <n v="240"/>
    <m/>
    <m/>
    <m/>
    <m/>
    <m/>
    <m/>
    <m/>
    <m/>
    <n v="2455"/>
    <n v="2455"/>
  </r>
  <r>
    <n v="2456"/>
    <m/>
    <s v="Witchblade - 4-Grid Character Card - IM - R"/>
    <s v="Witchblade IM HERO - R"/>
    <s v="IM"/>
    <x v="0"/>
    <x v="0"/>
    <m/>
    <m/>
    <s v="Witchblade"/>
    <s v="Witchblade"/>
    <m/>
    <s v="4-Grid Character Card"/>
    <m/>
    <m/>
    <m/>
    <s v="Witchblade"/>
    <s v="4-Grid Character Card"/>
    <m/>
    <s v="R"/>
    <n v="16"/>
    <n v="15"/>
    <n v="240"/>
    <n v="7"/>
    <n v="7"/>
    <n v="3"/>
    <n v="4"/>
    <n v="21"/>
    <n v="21"/>
    <n v="5.25"/>
    <m/>
    <n v="2456"/>
    <n v="2456"/>
  </r>
  <r>
    <n v="2457"/>
    <m/>
    <s v="Witchblade - Biomech Tendrils - IM - U"/>
    <s v="Witchblade - Biomech Tendrils - IM - U"/>
    <s v="IM"/>
    <x v="1"/>
    <x v="0"/>
    <m/>
    <m/>
    <s v="Witchblade"/>
    <s v="Witchblade"/>
    <m/>
    <s v="Biomech Tendrils"/>
    <m/>
    <m/>
    <m/>
    <s v="Witchblade"/>
    <s v="Biomech Tendrils"/>
    <m/>
    <s v="U"/>
    <n v="16"/>
    <n v="10"/>
    <n v="160"/>
    <m/>
    <m/>
    <m/>
    <m/>
    <m/>
    <m/>
    <m/>
    <m/>
    <n v="2457"/>
    <n v="2457"/>
  </r>
  <r>
    <n v="2458"/>
    <m/>
    <s v="Witchblade - Chosen, The - IM - OPD - VR"/>
    <s v="Witchblade - Chosen, The - IM - OPD - VR"/>
    <s v="IM"/>
    <x v="1"/>
    <x v="0"/>
    <m/>
    <m/>
    <s v="Witchblade"/>
    <s v="Witchblade"/>
    <m/>
    <s v="Chosen, The"/>
    <m/>
    <s v="OPD"/>
    <m/>
    <s v="Witchblade"/>
    <s v="Chosen, The (OPD)"/>
    <m/>
    <s v="VR"/>
    <n v="16"/>
    <n v="20"/>
    <n v="320"/>
    <m/>
    <m/>
    <m/>
    <m/>
    <m/>
    <m/>
    <m/>
    <m/>
    <n v="2458"/>
    <n v="2458"/>
  </r>
  <r>
    <n v="2459"/>
    <m/>
    <s v="Witchblade - Energy Wrath - IM -  - R"/>
    <s v="Witchblade - Energy Wrath - IM - OPD - R"/>
    <s v="IM"/>
    <x v="1"/>
    <x v="0"/>
    <m/>
    <m/>
    <s v="Witchblade"/>
    <s v="Witchblade"/>
    <m/>
    <s v="Energy Wrath"/>
    <m/>
    <s v="OPD"/>
    <m/>
    <s v="Witchblade"/>
    <s v="Energy Wrath (OPD)"/>
    <m/>
    <s v="R"/>
    <n v="16"/>
    <n v="15"/>
    <n v="240"/>
    <m/>
    <m/>
    <m/>
    <m/>
    <m/>
    <m/>
    <m/>
    <m/>
    <n v="2459"/>
    <n v="2459"/>
  </r>
  <r>
    <n v="2460"/>
    <m/>
    <s v="Witchblade - Forensic Science - IM - U"/>
    <s v="Witchblade - Forensic Science - IM - U"/>
    <s v="IM"/>
    <x v="1"/>
    <x v="0"/>
    <m/>
    <m/>
    <s v="Witchblade"/>
    <s v="Witchblade"/>
    <m/>
    <s v="Forensic Science"/>
    <m/>
    <m/>
    <m/>
    <s v="Witchblade"/>
    <s v="Forensic Science"/>
    <m/>
    <s v="U"/>
    <n v="16"/>
    <n v="10"/>
    <n v="160"/>
    <m/>
    <m/>
    <m/>
    <m/>
    <m/>
    <m/>
    <m/>
    <m/>
    <n v="2460"/>
    <n v="2460"/>
  </r>
  <r>
    <n v="2461"/>
    <m/>
    <s v="Witchblade - NYPD Instinct - IM - C"/>
    <s v="Witchblade - NYPD Instinct - IM - C"/>
    <s v="IM"/>
    <x v="1"/>
    <x v="0"/>
    <m/>
    <m/>
    <s v="Witchblade"/>
    <s v="Witchblade"/>
    <m/>
    <s v="NYPD Instinct"/>
    <m/>
    <m/>
    <m/>
    <s v="Witchblade"/>
    <s v="NYPD Instinct"/>
    <m/>
    <s v="C"/>
    <n v="16"/>
    <n v="5"/>
    <n v="80"/>
    <m/>
    <m/>
    <m/>
    <m/>
    <m/>
    <m/>
    <m/>
    <m/>
    <n v="2461"/>
    <n v="2461"/>
  </r>
  <r>
    <n v="2462"/>
    <m/>
    <s v="Witchblade - Protective Drive - IM - C"/>
    <s v="Witchblade - Protective Drive - IM - C"/>
    <s v="IM"/>
    <x v="1"/>
    <x v="0"/>
    <m/>
    <m/>
    <s v="Witchblade"/>
    <s v="Witchblade"/>
    <m/>
    <s v="Protective Drive"/>
    <m/>
    <m/>
    <m/>
    <s v="Witchblade"/>
    <s v="Protective Drive"/>
    <m/>
    <s v="C"/>
    <n v="16"/>
    <n v="5"/>
    <n v="80"/>
    <m/>
    <m/>
    <m/>
    <m/>
    <m/>
    <m/>
    <m/>
    <m/>
    <n v="2462"/>
    <n v="2462"/>
  </r>
  <r>
    <n v="2463"/>
    <m/>
    <s v="Wolverine - 3-Grid Character Card - OP - R"/>
    <s v="Wolverine OP HERO - R"/>
    <s v="OP"/>
    <x v="0"/>
    <x v="0"/>
    <m/>
    <m/>
    <s v="Wolverine"/>
    <s v="Wolverine"/>
    <m/>
    <s v="3-Grid Character Card"/>
    <m/>
    <m/>
    <m/>
    <s v="Wolverine"/>
    <s v="3-Grid Character Card"/>
    <m/>
    <s v="R"/>
    <n v="2"/>
    <n v="15"/>
    <n v="30"/>
    <n v="2"/>
    <n v="8"/>
    <n v="4"/>
    <m/>
    <n v="14"/>
    <n v="14"/>
    <n v="4.666666666666667"/>
    <m/>
    <n v="2463"/>
    <n v="2463"/>
  </r>
  <r>
    <n v="2464"/>
    <m/>
    <s v="Wolverine - 4-Grid Character Card - IQ - R"/>
    <s v="Wolverine IQ HERO - R"/>
    <s v="IQ"/>
    <x v="0"/>
    <x v="0"/>
    <m/>
    <m/>
    <s v="Wolverine"/>
    <s v="Wolverine"/>
    <m/>
    <s v="4-Grid Character Card"/>
    <m/>
    <m/>
    <m/>
    <s v="Wolverine"/>
    <s v="4-Grid Character Card"/>
    <m/>
    <s v="R"/>
    <n v="12"/>
    <n v="15"/>
    <n v="180"/>
    <n v="2"/>
    <n v="8"/>
    <n v="5"/>
    <n v="4"/>
    <n v="19"/>
    <n v="19"/>
    <n v="4.75"/>
    <m/>
    <n v="2464"/>
    <n v="2464"/>
  </r>
  <r>
    <n v="2465"/>
    <m/>
    <s v="Wolverine - Berserk Attack - OP - U"/>
    <s v="Wolverine - Berserk Attack - OP - U"/>
    <s v="OP"/>
    <x v="1"/>
    <x v="0"/>
    <m/>
    <m/>
    <s v="Wolverine"/>
    <s v="Wolverine"/>
    <m/>
    <s v="Berserk Attack"/>
    <m/>
    <m/>
    <m/>
    <s v="Wolverine"/>
    <s v="Berserk Attack"/>
    <m/>
    <s v="U"/>
    <n v="2"/>
    <n v="10"/>
    <n v="20"/>
    <m/>
    <m/>
    <m/>
    <m/>
    <m/>
    <m/>
    <m/>
    <m/>
    <n v="2465"/>
    <n v="2465"/>
  </r>
  <r>
    <n v="2466"/>
    <m/>
    <s v="Wolverine - Canucklehead - IQ -  - VR"/>
    <s v="Wolverine - Canucklehead - IQ - OPD - VR"/>
    <s v="IQ"/>
    <x v="1"/>
    <x v="0"/>
    <m/>
    <m/>
    <s v="Wolverine"/>
    <s v="Wolverine"/>
    <m/>
    <s v="Canucklehead"/>
    <m/>
    <s v="OPD"/>
    <m/>
    <s v="Wolverine"/>
    <s v="Canucklehead (OPD)"/>
    <m/>
    <s v="VR"/>
    <n v="12"/>
    <n v="20"/>
    <n v="240"/>
    <m/>
    <m/>
    <m/>
    <m/>
    <m/>
    <m/>
    <m/>
    <m/>
    <n v="2466"/>
    <n v="2466"/>
  </r>
  <r>
    <n v="2467"/>
    <m/>
    <s v="Wolverine - Fighting Instinct - OP - C"/>
    <s v="Wolverine - Fighting Instinct - OP - C"/>
    <s v="OP"/>
    <x v="1"/>
    <x v="0"/>
    <m/>
    <m/>
    <s v="Wolverine"/>
    <s v="Wolverine"/>
    <m/>
    <s v="Fighting Instinct"/>
    <m/>
    <m/>
    <m/>
    <s v="Wolverine"/>
    <s v="Fighting Instinct"/>
    <m/>
    <s v="C"/>
    <n v="2"/>
    <n v="5"/>
    <n v="10"/>
    <m/>
    <m/>
    <m/>
    <m/>
    <m/>
    <m/>
    <m/>
    <m/>
    <n v="2467"/>
    <n v="2467"/>
  </r>
  <r>
    <n v="2468"/>
    <m/>
    <s v="Wolverine - Heal - OP - U"/>
    <s v="Wolverine - Heal - OP - U"/>
    <s v="OP"/>
    <x v="1"/>
    <x v="0"/>
    <m/>
    <m/>
    <s v="Wolverine"/>
    <s v="Wolverine"/>
    <m/>
    <s v="Heal"/>
    <m/>
    <m/>
    <m/>
    <s v="Wolverine"/>
    <s v="Heal"/>
    <m/>
    <s v="U"/>
    <n v="2"/>
    <n v="10"/>
    <n v="20"/>
    <m/>
    <m/>
    <m/>
    <m/>
    <m/>
    <m/>
    <m/>
    <m/>
    <n v="2468"/>
    <n v="2468"/>
  </r>
  <r>
    <n v="2469"/>
    <m/>
    <s v="Wolverine - Rage - PS - U"/>
    <s v="Wolverine - Rage - PS - U"/>
    <s v="PS"/>
    <x v="1"/>
    <x v="0"/>
    <m/>
    <m/>
    <s v="Wolverine"/>
    <s v="Wolverine"/>
    <m/>
    <s v="Rage"/>
    <m/>
    <m/>
    <m/>
    <s v="Wolverine"/>
    <s v="Rage"/>
    <m/>
    <s v="U"/>
    <n v="2"/>
    <n v="10"/>
    <n v="20"/>
    <m/>
    <m/>
    <m/>
    <m/>
    <m/>
    <m/>
    <m/>
    <m/>
    <n v="2469"/>
    <n v="2469"/>
  </r>
  <r>
    <n v="2470"/>
    <m/>
    <s v="Wolverine - Savage Regression - IQ - U"/>
    <s v="Wolverine - Savage Regression - IQ - U"/>
    <s v="IQ"/>
    <x v="1"/>
    <x v="0"/>
    <m/>
    <m/>
    <s v="Wolverine"/>
    <s v="Wolverine"/>
    <m/>
    <s v="Savage Regression"/>
    <m/>
    <m/>
    <m/>
    <s v="Wolverine"/>
    <s v="Savage Regression"/>
    <m/>
    <s v="U"/>
    <n v="12"/>
    <n v="10"/>
    <n v="120"/>
    <m/>
    <m/>
    <m/>
    <m/>
    <m/>
    <m/>
    <m/>
    <m/>
    <n v="2470"/>
    <n v="2470"/>
  </r>
  <r>
    <n v="2471"/>
    <m/>
    <s v="Wolverine - Snikt - OP - U"/>
    <s v="Wolverine - Snikt - OP - U"/>
    <s v="OP"/>
    <x v="1"/>
    <x v="0"/>
    <m/>
    <m/>
    <s v="Wolverine"/>
    <s v="Wolverine"/>
    <m/>
    <s v="Snikt"/>
    <m/>
    <m/>
    <m/>
    <s v="Wolverine"/>
    <s v="Snikt"/>
    <m/>
    <s v="U"/>
    <n v="2"/>
    <n v="10"/>
    <n v="20"/>
    <m/>
    <m/>
    <m/>
    <m/>
    <m/>
    <m/>
    <m/>
    <m/>
    <n v="2471"/>
    <n v="2471"/>
  </r>
  <r>
    <n v="2472"/>
    <m/>
    <s v="Wolverine - Tracking Senses - MP - X"/>
    <s v="Wolverine - Tracking Senses - MP - X"/>
    <s v="MP"/>
    <x v="1"/>
    <x v="0"/>
    <m/>
    <m/>
    <s v="Wolverine"/>
    <s v="Wolverine"/>
    <m/>
    <s v="Tracking Senses"/>
    <m/>
    <m/>
    <m/>
    <s v="Wolverine"/>
    <s v="Tracking Senses"/>
    <m/>
    <s v="X"/>
    <n v="9"/>
    <n v="25"/>
    <n v="225"/>
    <m/>
    <m/>
    <m/>
    <m/>
    <m/>
    <m/>
    <m/>
    <m/>
    <n v="2472"/>
    <n v="2472"/>
  </r>
  <r>
    <n v="2473"/>
    <m/>
    <s v="Wolverine - Wounded Animal - OP -  - R"/>
    <s v="Wolverine - Wounded Animal - OP - OPD - R"/>
    <s v="OP"/>
    <x v="1"/>
    <x v="0"/>
    <m/>
    <m/>
    <s v="Wolverine"/>
    <s v="Wolverine"/>
    <m/>
    <s v="Wounded Animal"/>
    <m/>
    <s v="OPD"/>
    <m/>
    <s v="Wolverine"/>
    <s v="Wounded Animal (OPD)"/>
    <m/>
    <s v="R"/>
    <n v="2"/>
    <n v="15"/>
    <n v="30"/>
    <m/>
    <m/>
    <m/>
    <m/>
    <m/>
    <m/>
    <m/>
    <m/>
    <n v="2473"/>
    <n v="2473"/>
  </r>
  <r>
    <n v="2474"/>
    <m/>
    <s v="Wolverine: Age of Apocalypse - 4-Grid Character Card - XM - R"/>
    <s v="Wolverine: Age of Apocalypse XM HERO - R"/>
    <s v="XM"/>
    <x v="0"/>
    <x v="0"/>
    <m/>
    <m/>
    <s v="Wolverine: Age of Apocalypse"/>
    <s v="Wolverine: Age of Apocalypse"/>
    <m/>
    <s v="4-Grid Character Card"/>
    <m/>
    <m/>
    <m/>
    <s v="Wolverine: Age of Apocalypse"/>
    <s v="4-Grid Character Card"/>
    <m/>
    <s v="R"/>
    <n v="5"/>
    <n v="15"/>
    <n v="75"/>
    <n v="2"/>
    <n v="8"/>
    <n v="4"/>
    <n v="5"/>
    <n v="19"/>
    <n v="19"/>
    <n v="4.75"/>
    <m/>
    <n v="2474"/>
    <n v="2474"/>
  </r>
  <r>
    <n v="2475"/>
    <m/>
    <s v="Wolverine: Golden Age - 4-Grid Character Card - MW - VR"/>
    <s v="Wolverine: Golden Age MW HERO - VR"/>
    <s v="MW"/>
    <x v="0"/>
    <x v="0"/>
    <m/>
    <m/>
    <s v="Wolverine: Golden Age"/>
    <s v="Wolverine: Golden Age"/>
    <m/>
    <s v="4-Grid Character Card"/>
    <m/>
    <m/>
    <m/>
    <s v="Wolverine: Golden Age"/>
    <s v="4-Grid Character Card"/>
    <m/>
    <s v="VR"/>
    <n v="8"/>
    <n v="20"/>
    <n v="160"/>
    <n v="3"/>
    <n v="7"/>
    <n v="4"/>
    <n v="5"/>
    <n v="19"/>
    <n v="19"/>
    <n v="4.75"/>
    <s v="May play Wolverine Specials"/>
    <n v="2475"/>
    <n v="2475"/>
  </r>
  <r>
    <n v="2476"/>
    <m/>
    <s v="Wonder Woman - 4-Grid Character Card - JLA - R"/>
    <s v="Wonder Woman JLA HERO - R"/>
    <s v="JLA"/>
    <x v="0"/>
    <x v="0"/>
    <m/>
    <m/>
    <s v="Wonder Woman"/>
    <s v="Wonder Woman"/>
    <m/>
    <s v="4-Grid Character Card"/>
    <m/>
    <m/>
    <m/>
    <s v="Wonder Woman"/>
    <s v="4-Grid Character Card"/>
    <s v="H"/>
    <s v="R"/>
    <n v="6"/>
    <n v="15"/>
    <n v="90"/>
    <n v="1"/>
    <n v="8"/>
    <n v="6"/>
    <n v="5"/>
    <n v="20"/>
    <n v="20"/>
    <n v="5"/>
    <m/>
    <n v="2476"/>
    <n v="2476"/>
  </r>
  <r>
    <n v="2477"/>
    <m/>
    <s v="Wonder Woman - Amazon Might - JLA - OPD - VR"/>
    <s v="Wonder Woman - Amazon Might - JLA - OPD - VR"/>
    <s v="JLA"/>
    <x v="1"/>
    <x v="0"/>
    <m/>
    <m/>
    <s v="Wonder Woman"/>
    <s v="Wonder Woman"/>
    <m/>
    <s v="Amazon Might"/>
    <m/>
    <s v="OPD"/>
    <m/>
    <s v="Wonder Woman"/>
    <s v="Amazon Might (OPD)"/>
    <m/>
    <s v="VR"/>
    <n v="6"/>
    <n v="20"/>
    <n v="120"/>
    <m/>
    <m/>
    <m/>
    <m/>
    <m/>
    <m/>
    <m/>
    <m/>
    <n v="2477"/>
    <n v="2477"/>
  </r>
  <r>
    <n v="2478"/>
    <m/>
    <s v="Wonder Woman - Blessed by the Gods - JLA -  - VR"/>
    <s v="Wonder Woman - Blessed by the Gods - JLA - OPD - VR"/>
    <s v="JLA"/>
    <x v="1"/>
    <x v="0"/>
    <m/>
    <m/>
    <s v="Wonder Woman"/>
    <s v="Wonder Woman"/>
    <m/>
    <s v="Blessed by the Gods"/>
    <m/>
    <s v="OPD"/>
    <m/>
    <s v="Wonder Woman"/>
    <s v="Blessed by the Gods (OPD)"/>
    <m/>
    <s v="VR"/>
    <n v="6"/>
    <n v="20"/>
    <n v="120"/>
    <m/>
    <m/>
    <m/>
    <m/>
    <m/>
    <m/>
    <m/>
    <m/>
    <n v="2478"/>
    <n v="2478"/>
  </r>
  <r>
    <n v="2479"/>
    <m/>
    <s v="Wonder Woman - Bullets &amp; Bracelets - JLA - C"/>
    <s v="Wonder Woman - Bullets &amp; Bracelets - JLA - C"/>
    <s v="JLA"/>
    <x v="1"/>
    <x v="0"/>
    <m/>
    <m/>
    <s v="Wonder Woman"/>
    <s v="Wonder Woman"/>
    <m/>
    <s v="Bullets &amp; Bracelets"/>
    <m/>
    <m/>
    <m/>
    <s v="Wonder Woman"/>
    <s v="Bullets &amp; Bracelets"/>
    <m/>
    <s v="C"/>
    <n v="6"/>
    <n v="5"/>
    <n v="30"/>
    <m/>
    <m/>
    <m/>
    <m/>
    <m/>
    <m/>
    <m/>
    <m/>
    <n v="2479"/>
    <n v="2479"/>
  </r>
  <r>
    <n v="2480"/>
    <m/>
    <s v="Wonder Woman - Gift of Flight - JLA - U"/>
    <s v="Wonder Woman - Gift of Flight - JLA - U"/>
    <s v="JLA"/>
    <x v="1"/>
    <x v="0"/>
    <m/>
    <m/>
    <s v="Wonder Woman"/>
    <s v="Wonder Woman"/>
    <m/>
    <s v="Gift of Flight"/>
    <m/>
    <m/>
    <m/>
    <s v="Wonder Woman"/>
    <s v="Gift of Flight"/>
    <m/>
    <s v="U"/>
    <n v="6"/>
    <n v="10"/>
    <n v="60"/>
    <m/>
    <m/>
    <m/>
    <m/>
    <m/>
    <m/>
    <m/>
    <m/>
    <n v="2480"/>
    <n v="2480"/>
  </r>
  <r>
    <n v="2481"/>
    <m/>
    <s v="Wonder Woman - Lasso of Truth - JLA -  - VR"/>
    <s v="Wonder Woman - Lasso of Truth - JLA - OPD - VR"/>
    <s v="JLA"/>
    <x v="1"/>
    <x v="0"/>
    <m/>
    <m/>
    <s v="Wonder Woman"/>
    <s v="Wonder Woman"/>
    <m/>
    <s v="Lasso of Truth"/>
    <m/>
    <s v="OPD"/>
    <m/>
    <s v="Wonder Woman"/>
    <s v="Lasso of Truth (OPD)"/>
    <m/>
    <s v="VR"/>
    <n v="6"/>
    <n v="20"/>
    <n v="120"/>
    <m/>
    <m/>
    <m/>
    <m/>
    <m/>
    <m/>
    <m/>
    <m/>
    <n v="2481"/>
    <n v="2481"/>
  </r>
  <r>
    <n v="2482"/>
    <m/>
    <s v="Wynonna Earp - 4-Grid Character Card - MW - VR"/>
    <s v="Wynonna Earp MW HERO - VR"/>
    <s v="MW"/>
    <x v="0"/>
    <x v="0"/>
    <m/>
    <m/>
    <s v="Wynonna Earp"/>
    <s v="Wynonna Earp"/>
    <m/>
    <s v="4-Grid Character Card"/>
    <m/>
    <m/>
    <m/>
    <s v="Wynonna Earp"/>
    <s v="4-Grid Character Card"/>
    <m/>
    <s v="VR"/>
    <n v="8"/>
    <n v="20"/>
    <n v="160"/>
    <n v="2"/>
    <n v="7"/>
    <n v="3"/>
    <n v="6"/>
    <n v="18"/>
    <n v="18"/>
    <n v="4.5"/>
    <m/>
    <n v="2482"/>
    <n v="2482"/>
  </r>
  <r>
    <n v="2483"/>
    <m/>
    <s v="Wynonna Earp - Famous Lineage - IM - U"/>
    <s v="Wynonna Earp - Famous Lineage - IM - U"/>
    <s v="IM"/>
    <x v="1"/>
    <x v="0"/>
    <m/>
    <m/>
    <s v="Wynonna Earp"/>
    <s v="Wynonna Earp"/>
    <m/>
    <s v="Famous Lineage"/>
    <m/>
    <m/>
    <m/>
    <s v="Wynonna Earp"/>
    <s v="Famous Lineage"/>
    <m/>
    <s v="U"/>
    <n v="16"/>
    <n v="10"/>
    <n v="160"/>
    <m/>
    <m/>
    <m/>
    <m/>
    <m/>
    <m/>
    <m/>
    <m/>
    <n v="2483"/>
    <n v="2483"/>
  </r>
  <r>
    <n v="2484"/>
    <m/>
    <s v="Wynonna Earp - Shootout - IM - OPD - R"/>
    <s v="Wynonna Earp - Shootout - IM - OPD - R"/>
    <s v="IM"/>
    <x v="1"/>
    <x v="0"/>
    <m/>
    <m/>
    <s v="Wynonna Earp"/>
    <s v="Wynonna Earp"/>
    <m/>
    <s v="Shootout"/>
    <m/>
    <s v="OPD"/>
    <m/>
    <s v="Wynonna Earp"/>
    <s v="Shootout (OPD)"/>
    <m/>
    <s v="R"/>
    <n v="16"/>
    <n v="15"/>
    <n v="240"/>
    <m/>
    <m/>
    <m/>
    <m/>
    <m/>
    <m/>
    <m/>
    <m/>
    <n v="2484"/>
    <n v="2484"/>
  </r>
  <r>
    <n v="2485"/>
    <m/>
    <s v="Wynonna Earp - Smoking Guns - IM -  - R"/>
    <s v="Wynonna Earp - Smoking Guns - IM - OPD - R"/>
    <s v="IM"/>
    <x v="1"/>
    <x v="0"/>
    <m/>
    <m/>
    <s v="Wynonna Earp"/>
    <s v="Wynonna Earp"/>
    <m/>
    <s v="Smoking Guns"/>
    <m/>
    <s v="OPD"/>
    <m/>
    <s v="Wynonna Earp"/>
    <s v="Smoking Guns (OPD)"/>
    <m/>
    <s v="R"/>
    <n v="16"/>
    <n v="15"/>
    <n v="240"/>
    <m/>
    <m/>
    <m/>
    <m/>
    <m/>
    <m/>
    <m/>
    <m/>
    <n v="2485"/>
    <n v="2485"/>
  </r>
  <r>
    <n v="2486"/>
    <m/>
    <s v="Xaos - 4-Grid Character Card - XM - U"/>
    <s v="Xaos XM HERO - U"/>
    <s v="XM"/>
    <x v="0"/>
    <x v="0"/>
    <m/>
    <m/>
    <s v="Xaos"/>
    <s v="Xaos"/>
    <m/>
    <s v="4-Grid Character Card"/>
    <m/>
    <m/>
    <m/>
    <s v="Xaos"/>
    <s v="4-Grid Character Card"/>
    <m/>
    <s v="U"/>
    <n v="5"/>
    <n v="10"/>
    <n v="50"/>
    <n v="7"/>
    <n v="4"/>
    <n v="4"/>
    <n v="1"/>
    <n v="16"/>
    <n v="16"/>
    <n v="4"/>
    <s v="Draw 1 when X's teammate KO'd"/>
    <n v="2486"/>
    <n v="2486"/>
  </r>
  <r>
    <n v="2487"/>
    <m/>
    <s v="Xaos - Autistic Withdrawl - XM - C"/>
    <s v="Xaos - Autistic Withdrawl - XM - C"/>
    <s v="XM"/>
    <x v="1"/>
    <x v="0"/>
    <m/>
    <m/>
    <s v="Xaos"/>
    <s v="Xaos"/>
    <m/>
    <s v="Autistic Withdrawl"/>
    <m/>
    <m/>
    <m/>
    <s v="Xaos"/>
    <s v="Autistic Withdrawl"/>
    <m/>
    <s v="C"/>
    <n v="5"/>
    <n v="5"/>
    <n v="25"/>
    <m/>
    <m/>
    <m/>
    <m/>
    <m/>
    <m/>
    <m/>
    <m/>
    <n v="2487"/>
    <n v="2487"/>
  </r>
  <r>
    <n v="2488"/>
    <m/>
    <s v="Xaos - Chaos Burst - XM - U"/>
    <s v="Xaos - Chaos Burst - XM - U"/>
    <s v="XM"/>
    <x v="1"/>
    <x v="0"/>
    <m/>
    <m/>
    <s v="Xaos"/>
    <s v="Xaos"/>
    <m/>
    <s v="Chaos Burst"/>
    <m/>
    <m/>
    <m/>
    <s v="Xaos"/>
    <s v="Chaos Burst"/>
    <m/>
    <s v="U"/>
    <n v="5"/>
    <n v="10"/>
    <n v="50"/>
    <m/>
    <m/>
    <m/>
    <m/>
    <m/>
    <m/>
    <m/>
    <m/>
    <n v="2488"/>
    <n v="2488"/>
  </r>
  <r>
    <n v="2489"/>
    <m/>
    <s v="Xaos - Evil Eye, The - XM - C"/>
    <s v="Xaos - Evil Eye, The - XM - C"/>
    <s v="XM"/>
    <x v="1"/>
    <x v="0"/>
    <m/>
    <m/>
    <s v="Xaos"/>
    <s v="Xaos"/>
    <m/>
    <s v="Evil Eye, The"/>
    <m/>
    <m/>
    <m/>
    <s v="Xaos"/>
    <s v="Evil Eye, The"/>
    <m/>
    <s v="C"/>
    <n v="5"/>
    <n v="5"/>
    <n v="25"/>
    <m/>
    <m/>
    <m/>
    <m/>
    <m/>
    <m/>
    <m/>
    <m/>
    <n v="2489"/>
    <n v="2489"/>
  </r>
  <r>
    <n v="2490"/>
    <m/>
    <s v="Xaos - Fractal Plasma - XM - C"/>
    <s v="Xaos - Fractal Plasma - XM - C"/>
    <s v="XM"/>
    <x v="1"/>
    <x v="0"/>
    <m/>
    <m/>
    <s v="Xaos"/>
    <s v="Xaos"/>
    <m/>
    <s v="Fractal Plasma"/>
    <m/>
    <m/>
    <m/>
    <s v="Xaos"/>
    <s v="Fractal Plasma"/>
    <m/>
    <s v="C"/>
    <n v="5"/>
    <n v="5"/>
    <n v="25"/>
    <m/>
    <m/>
    <m/>
    <m/>
    <m/>
    <m/>
    <m/>
    <m/>
    <n v="2490"/>
    <n v="2490"/>
  </r>
  <r>
    <n v="2491"/>
    <m/>
    <s v="Xaos - Protective Instinct - XM - C"/>
    <s v="Xaos - Protective Instinct - XM - C"/>
    <s v="XM"/>
    <x v="1"/>
    <x v="0"/>
    <m/>
    <m/>
    <s v="Xaos"/>
    <s v="Xaos"/>
    <m/>
    <s v="Protective Instinct"/>
    <m/>
    <m/>
    <m/>
    <s v="Xaos"/>
    <s v="Protective Instinct"/>
    <m/>
    <s v="C"/>
    <n v="5"/>
    <n v="5"/>
    <n v="25"/>
    <m/>
    <m/>
    <m/>
    <m/>
    <m/>
    <m/>
    <m/>
    <m/>
    <n v="2491"/>
    <n v="2491"/>
  </r>
  <r>
    <n v="2492"/>
    <m/>
    <s v="X-Babies - 4-Grid Character Card - MN - R"/>
    <s v="X-Babies MN HERO - R"/>
    <s v="MN"/>
    <x v="0"/>
    <x v="0"/>
    <m/>
    <m/>
    <s v="X-Babies"/>
    <s v="X-Babies"/>
    <m/>
    <s v="4-Grid Character Card"/>
    <m/>
    <m/>
    <m/>
    <s v="X-Babies"/>
    <s v="4-Grid Character Card"/>
    <m/>
    <s v="R"/>
    <n v="4"/>
    <n v="15"/>
    <n v="60"/>
    <n v="5"/>
    <n v="5"/>
    <n v="4"/>
    <n v="1"/>
    <n v="15"/>
    <n v="15"/>
    <n v="3.75"/>
    <s v="Not S/C KO'd with Power cards"/>
    <n v="2492"/>
    <n v="2492"/>
  </r>
  <r>
    <n v="2493"/>
    <m/>
    <s v="X-Babies - Li'l Colossus - MN - U"/>
    <s v="X-Babies - Li'l Colossus - MN - U"/>
    <s v="MN"/>
    <x v="1"/>
    <x v="0"/>
    <m/>
    <m/>
    <s v="Li'l Colossus"/>
    <s v="X-Babies"/>
    <m/>
    <s v="Li'l Colossus"/>
    <m/>
    <m/>
    <m/>
    <s v="X-Babies"/>
    <s v="Li'l Colossus"/>
    <m/>
    <s v="U"/>
    <n v="4"/>
    <n v="10"/>
    <n v="40"/>
    <m/>
    <m/>
    <m/>
    <m/>
    <m/>
    <m/>
    <m/>
    <m/>
    <n v="2493"/>
    <n v="2493"/>
  </r>
  <r>
    <n v="2494"/>
    <m/>
    <s v="X-Babies - Li'l Cyclops - MN -  - VR"/>
    <s v="X-Babies - Li'l Cyclops - MN - OPD - VR"/>
    <s v="MN"/>
    <x v="1"/>
    <x v="0"/>
    <m/>
    <m/>
    <s v="Li'l Cyclops"/>
    <s v="X-Babies"/>
    <m/>
    <s v="Li'l Cyclops"/>
    <m/>
    <s v="OPD"/>
    <m/>
    <s v="X-Babies"/>
    <s v="Li'l Cyclops (OPD)"/>
    <m/>
    <s v="VR"/>
    <n v="4"/>
    <n v="20"/>
    <n v="80"/>
    <m/>
    <m/>
    <m/>
    <m/>
    <m/>
    <m/>
    <m/>
    <m/>
    <n v="2494"/>
    <n v="2494"/>
  </r>
  <r>
    <n v="2495"/>
    <m/>
    <s v="X-Babies - Li'l Dazzler - MN - U"/>
    <s v="X-Babies - Li'l Dazzler - MN - U"/>
    <s v="MN"/>
    <x v="1"/>
    <x v="0"/>
    <m/>
    <m/>
    <s v="Li'l Dazzler"/>
    <s v="X-Babies"/>
    <m/>
    <s v="Li'l Dazzler"/>
    <m/>
    <m/>
    <m/>
    <s v="X-Babies"/>
    <s v="Li'l Dazzler"/>
    <m/>
    <s v="U"/>
    <n v="4"/>
    <n v="10"/>
    <n v="40"/>
    <m/>
    <m/>
    <m/>
    <m/>
    <m/>
    <m/>
    <m/>
    <m/>
    <n v="2495"/>
    <n v="2495"/>
  </r>
  <r>
    <n v="2496"/>
    <m/>
    <s v="X-Babies - Li'l Iceman - CL - C"/>
    <s v="X-Babies - Li'l Iceman - CL - C"/>
    <s v="CL"/>
    <x v="1"/>
    <x v="0"/>
    <m/>
    <m/>
    <s v="Li'l Iceman"/>
    <s v="X-Babies"/>
    <m/>
    <s v="Li'l Iceman"/>
    <m/>
    <m/>
    <m/>
    <s v="X-Babies"/>
    <s v="Li'l Iceman"/>
    <m/>
    <s v="C"/>
    <n v="13"/>
    <n v="5"/>
    <n v="65"/>
    <m/>
    <m/>
    <m/>
    <m/>
    <m/>
    <m/>
    <m/>
    <m/>
    <n v="2496"/>
    <n v="2496"/>
  </r>
  <r>
    <n v="2497"/>
    <m/>
    <s v="X-Babies - Li'l Longshot - MN - U"/>
    <s v="X-Babies - Li'l Longshot - MN - U"/>
    <s v="MN"/>
    <x v="1"/>
    <x v="0"/>
    <m/>
    <m/>
    <s v="Li'l Longshot"/>
    <s v="X-Babies"/>
    <m/>
    <s v="Li'l Longshot"/>
    <m/>
    <m/>
    <m/>
    <s v="X-Babies"/>
    <s v="Li'l Longshot"/>
    <m/>
    <s v="U"/>
    <n v="4"/>
    <n v="10"/>
    <n v="40"/>
    <m/>
    <m/>
    <m/>
    <m/>
    <m/>
    <m/>
    <m/>
    <m/>
    <n v="2497"/>
    <n v="2497"/>
  </r>
  <r>
    <n v="2498"/>
    <m/>
    <s v="X-Babies - Li'l Phoenix - XM - C"/>
    <s v="X-Babies - Li'l Phoenix - XM - C"/>
    <s v="XM"/>
    <x v="1"/>
    <x v="0"/>
    <m/>
    <m/>
    <s v="Li'l Phoenix"/>
    <s v="X-Babies"/>
    <m/>
    <s v="Li'l Phoenix"/>
    <m/>
    <m/>
    <m/>
    <s v="X-Babies"/>
    <s v="Li'l Phoenix"/>
    <m/>
    <s v="C"/>
    <n v="5"/>
    <n v="5"/>
    <n v="25"/>
    <m/>
    <m/>
    <m/>
    <m/>
    <m/>
    <m/>
    <m/>
    <m/>
    <n v="2498"/>
    <n v="2498"/>
  </r>
  <r>
    <n v="2499"/>
    <m/>
    <s v="X-Babies - Li'l Rogue - MN -  - VR"/>
    <s v="X-Babies - Li'l Rogue - MN - OPD - VR"/>
    <s v="MN"/>
    <x v="1"/>
    <x v="0"/>
    <m/>
    <m/>
    <s v="Li'l Rogue"/>
    <s v="X-Babies"/>
    <m/>
    <s v="Li'l Rogue"/>
    <m/>
    <s v="OPD"/>
    <m/>
    <s v="X-Babies"/>
    <s v="Li'l Rogue (OPD)"/>
    <m/>
    <s v="VR"/>
    <n v="4"/>
    <n v="20"/>
    <n v="80"/>
    <m/>
    <m/>
    <m/>
    <m/>
    <m/>
    <m/>
    <m/>
    <m/>
    <n v="2499"/>
    <n v="2499"/>
  </r>
  <r>
    <n v="2500"/>
    <m/>
    <s v="X-Babies - Li'l Wolvie - MN - U"/>
    <s v="X-Babies - Li'l Wolvie - MN - U"/>
    <s v="MN"/>
    <x v="1"/>
    <x v="0"/>
    <m/>
    <m/>
    <s v="Li'l Wolvie"/>
    <s v="X-Babies"/>
    <m/>
    <s v="Li'l Wolvie"/>
    <m/>
    <m/>
    <m/>
    <s v="X-Babies"/>
    <s v="Li'l Wolvie"/>
    <m/>
    <s v="U"/>
    <n v="4"/>
    <n v="10"/>
    <n v="40"/>
    <m/>
    <m/>
    <m/>
    <m/>
    <m/>
    <m/>
    <m/>
    <m/>
    <n v="2500"/>
    <n v="2500"/>
  </r>
  <r>
    <n v="2501"/>
    <m/>
    <s v="X-Man - 4-Grid Character Card - XM - R"/>
    <s v="X-Man XM HERO - R"/>
    <s v="XM"/>
    <x v="0"/>
    <x v="0"/>
    <m/>
    <m/>
    <s v="X-Man"/>
    <s v="X-Man"/>
    <m/>
    <s v="4-Grid Character Card"/>
    <m/>
    <m/>
    <m/>
    <s v="X-Man"/>
    <s v="4-Grid Character Card"/>
    <m/>
    <s v="R"/>
    <n v="5"/>
    <n v="15"/>
    <n v="75"/>
    <n v="8"/>
    <n v="3"/>
    <n v="3"/>
    <n v="3"/>
    <n v="17"/>
    <n v="17"/>
    <n v="4.25"/>
    <m/>
    <n v="2501"/>
    <n v="2501"/>
  </r>
  <r>
    <n v="2502"/>
    <m/>
    <s v="X-Man - Apocalyptic survival - XM - C"/>
    <s v="X-Man - Apocalyptic survival - XM - C"/>
    <s v="XM"/>
    <x v="1"/>
    <x v="0"/>
    <m/>
    <m/>
    <s v="X-Man"/>
    <s v="X-Man"/>
    <m/>
    <s v="Apocalyptic survival"/>
    <m/>
    <m/>
    <m/>
    <s v="X-Man"/>
    <s v="Apocalyptic survival"/>
    <m/>
    <s v="C"/>
    <n v="5"/>
    <n v="5"/>
    <n v="25"/>
    <m/>
    <m/>
    <m/>
    <m/>
    <m/>
    <m/>
    <m/>
    <m/>
    <n v="2502"/>
    <n v="2502"/>
  </r>
  <r>
    <n v="2503"/>
    <m/>
    <s v="X-Man - Illusory Reality - XM -  - R"/>
    <s v="X-Man - Illusory Reality - XM - OPD - R"/>
    <s v="XM"/>
    <x v="1"/>
    <x v="0"/>
    <m/>
    <m/>
    <s v="X-Man"/>
    <s v="X-Man"/>
    <m/>
    <s v="Illusory Reality"/>
    <m/>
    <s v="OPD"/>
    <m/>
    <s v="X-Man"/>
    <s v="Illusory Reality (OPD)"/>
    <m/>
    <s v="R"/>
    <n v="5"/>
    <n v="15"/>
    <n v="75"/>
    <m/>
    <m/>
    <m/>
    <m/>
    <m/>
    <m/>
    <m/>
    <m/>
    <n v="2503"/>
    <n v="2503"/>
  </r>
  <r>
    <n v="2504"/>
    <m/>
    <s v="X-Man - Sinister Creation - XM - C"/>
    <s v="X-Man - Sinister Creation - XM - C"/>
    <s v="XM"/>
    <x v="1"/>
    <x v="0"/>
    <m/>
    <m/>
    <s v="X-Man"/>
    <s v="X-Man"/>
    <m/>
    <s v="Sinister Creation"/>
    <m/>
    <m/>
    <m/>
    <s v="X-Man"/>
    <s v="Sinister Creation"/>
    <m/>
    <s v="C"/>
    <n v="5"/>
    <n v="5"/>
    <n v="25"/>
    <m/>
    <m/>
    <m/>
    <m/>
    <m/>
    <m/>
    <m/>
    <m/>
    <n v="2504"/>
    <n v="2504"/>
  </r>
  <r>
    <n v="2505"/>
    <m/>
    <s v="X-Man - Street Prophet - XM - U"/>
    <s v="X-Man - Street Prophet - XM - U"/>
    <s v="XM"/>
    <x v="1"/>
    <x v="0"/>
    <m/>
    <m/>
    <s v="X-Man"/>
    <s v="X-Man"/>
    <m/>
    <s v="Street Prophet"/>
    <m/>
    <m/>
    <m/>
    <s v="X-Man"/>
    <s v="Street Prophet"/>
    <m/>
    <s v="U"/>
    <n v="5"/>
    <n v="10"/>
    <n v="50"/>
    <m/>
    <m/>
    <m/>
    <m/>
    <m/>
    <m/>
    <m/>
    <m/>
    <n v="2505"/>
    <n v="2505"/>
  </r>
  <r>
    <n v="2506"/>
    <m/>
    <s v="X-Man - Ultimate Potential - XM -  - R"/>
    <s v="X-Man - Ultimate Potential - XM - OPD - R"/>
    <s v="XM"/>
    <x v="1"/>
    <x v="0"/>
    <m/>
    <m/>
    <s v="X-Man"/>
    <s v="X-Man"/>
    <m/>
    <s v="Ultimate Potential"/>
    <m/>
    <s v="OPD"/>
    <m/>
    <s v="X-Man"/>
    <s v="Ultimate Potential (OPD)"/>
    <m/>
    <s v="R"/>
    <n v="5"/>
    <n v="15"/>
    <n v="75"/>
    <m/>
    <m/>
    <m/>
    <m/>
    <m/>
    <m/>
    <m/>
    <m/>
    <n v="2506"/>
    <n v="2506"/>
  </r>
  <r>
    <n v="2507"/>
    <m/>
    <s v="X-Men: Original Team - 4-Grid Character Card - XM - U"/>
    <s v="X-Men: Original Team XM HERO - U"/>
    <s v="XM"/>
    <x v="0"/>
    <x v="0"/>
    <m/>
    <m/>
    <s v="X-Men: Original Team"/>
    <s v="X-Men: Original Team"/>
    <m/>
    <s v="4-Grid Character Card"/>
    <m/>
    <m/>
    <m/>
    <s v="X-Men: Original Team"/>
    <s v="4-Grid Character Card"/>
    <m/>
    <s v="U"/>
    <n v="5"/>
    <n v="10"/>
    <n v="50"/>
    <n v="7"/>
    <n v="2"/>
    <n v="4"/>
    <n v="5"/>
    <n v="18"/>
    <n v="18"/>
    <n v="4.5"/>
    <s v="May play any Professor X OPD"/>
    <n v="2507"/>
    <n v="2507"/>
  </r>
  <r>
    <n v="2508"/>
    <m/>
    <s v="X-Men: Original Team - Angel - XM - C"/>
    <s v="X-Men: Original Team - Angel - XM - C"/>
    <s v="XM"/>
    <x v="1"/>
    <x v="0"/>
    <m/>
    <m/>
    <s v="Angel"/>
    <s v="X-Men: Original Team"/>
    <m/>
    <s v="Angel"/>
    <m/>
    <m/>
    <m/>
    <s v="X-Men: Original Team"/>
    <s v="Angel"/>
    <m/>
    <s v="C"/>
    <n v="5"/>
    <n v="5"/>
    <n v="25"/>
    <m/>
    <m/>
    <m/>
    <m/>
    <m/>
    <m/>
    <m/>
    <m/>
    <n v="2508"/>
    <n v="2508"/>
  </r>
  <r>
    <n v="2509"/>
    <m/>
    <s v="X-Men: Original Team - Beast - XM - U"/>
    <s v="X-Men: Original Team - Beast - XM - U"/>
    <s v="XM"/>
    <x v="1"/>
    <x v="0"/>
    <m/>
    <m/>
    <s v="Beast"/>
    <s v="X-Men: Original Team"/>
    <m/>
    <s v="Beast"/>
    <m/>
    <m/>
    <m/>
    <s v="X-Men: Original Team"/>
    <s v="Beast"/>
    <m/>
    <s v="U"/>
    <n v="5"/>
    <n v="10"/>
    <n v="50"/>
    <m/>
    <m/>
    <m/>
    <m/>
    <m/>
    <m/>
    <m/>
    <m/>
    <n v="2509"/>
    <n v="2509"/>
  </r>
  <r>
    <n v="2510"/>
    <m/>
    <s v="X-Men: Original Team - Cyclops - XM - C"/>
    <s v="X-Men: Original Team - Cyclops - XM - C"/>
    <s v="XM"/>
    <x v="1"/>
    <x v="0"/>
    <m/>
    <m/>
    <s v="Cyclops"/>
    <s v="X-Men: Original Team"/>
    <m/>
    <s v="Cyclops"/>
    <m/>
    <m/>
    <m/>
    <s v="X-Men: Original Team"/>
    <s v="Cyclops"/>
    <m/>
    <s v="C"/>
    <n v="5"/>
    <n v="5"/>
    <n v="25"/>
    <m/>
    <m/>
    <m/>
    <m/>
    <m/>
    <m/>
    <m/>
    <m/>
    <n v="2510"/>
    <n v="2510"/>
  </r>
  <r>
    <n v="2511"/>
    <m/>
    <s v="X-Men: Original Team - Iceman - XM - C"/>
    <s v="X-Men: Original Team - Iceman - XM - C"/>
    <s v="XM"/>
    <x v="1"/>
    <x v="0"/>
    <m/>
    <m/>
    <s v="Iceman"/>
    <s v="X-Men: Original Team"/>
    <m/>
    <s v="Iceman"/>
    <m/>
    <m/>
    <m/>
    <s v="X-Men: Original Team"/>
    <s v="Iceman"/>
    <m/>
    <s v="C"/>
    <n v="5"/>
    <n v="5"/>
    <n v="25"/>
    <m/>
    <m/>
    <m/>
    <m/>
    <m/>
    <m/>
    <m/>
    <m/>
    <n v="2511"/>
    <n v="2511"/>
  </r>
  <r>
    <n v="2512"/>
    <m/>
    <s v="X-Men: Original Team - Marvel Girl - XM -  - R"/>
    <s v="X-Men: Original Team - Marvel Girl - XM - OPD - R"/>
    <s v="XM"/>
    <x v="1"/>
    <x v="0"/>
    <m/>
    <m/>
    <s v="Marvel Girl"/>
    <s v="X-Men: Original Team"/>
    <m/>
    <s v="Marvel Girl"/>
    <m/>
    <s v="OPD"/>
    <m/>
    <s v="X-Men: Original Team"/>
    <s v="Marvel Girl (OPD)"/>
    <m/>
    <s v="R"/>
    <n v="5"/>
    <n v="15"/>
    <n v="75"/>
    <m/>
    <m/>
    <m/>
    <m/>
    <m/>
    <m/>
    <m/>
    <m/>
    <n v="2512"/>
    <n v="2512"/>
  </r>
  <r>
    <n v="2513"/>
    <m/>
    <s v="Zealot - 4-Grid Character Card - IM - R"/>
    <s v="Zealot IM HERO - R"/>
    <s v="IM"/>
    <x v="0"/>
    <x v="0"/>
    <m/>
    <m/>
    <s v="Zealot"/>
    <s v="Zealot"/>
    <m/>
    <s v="4-Grid Character Card"/>
    <m/>
    <m/>
    <m/>
    <s v="Zealot"/>
    <s v="4-Grid Character Card"/>
    <m/>
    <s v="R"/>
    <n v="16"/>
    <n v="15"/>
    <n v="240"/>
    <n v="3"/>
    <n v="8"/>
    <n v="4"/>
    <n v="5"/>
    <n v="20"/>
    <n v="20"/>
    <n v="5"/>
    <m/>
    <n v="2513"/>
    <n v="2513"/>
  </r>
  <r>
    <n v="2514"/>
    <m/>
    <s v="Zealot - Clef Blade - IM - U"/>
    <s v="Zealot - Clef Blade - IM - U"/>
    <s v="IM"/>
    <x v="1"/>
    <x v="0"/>
    <m/>
    <m/>
    <s v="Zealot"/>
    <s v="Zealot"/>
    <m/>
    <s v="Clef Blade"/>
    <m/>
    <m/>
    <m/>
    <s v="Zealot"/>
    <s v="Clef Blade"/>
    <m/>
    <s v="U"/>
    <n v="16"/>
    <n v="10"/>
    <n v="160"/>
    <m/>
    <m/>
    <m/>
    <m/>
    <m/>
    <m/>
    <m/>
    <m/>
    <n v="2514"/>
    <n v="2514"/>
  </r>
  <r>
    <n v="2515"/>
    <m/>
    <s v="Zealot - CODA Discipline - IM - C"/>
    <s v="Zealot - CODA Discipline - IM - C"/>
    <s v="IM"/>
    <x v="1"/>
    <x v="0"/>
    <m/>
    <m/>
    <s v="Zealot"/>
    <s v="Zealot"/>
    <m/>
    <s v="CODA Discipline"/>
    <m/>
    <m/>
    <m/>
    <s v="Zealot"/>
    <s v="CODA Discipline"/>
    <m/>
    <s v="C"/>
    <n v="16"/>
    <n v="5"/>
    <n v="80"/>
    <m/>
    <m/>
    <m/>
    <m/>
    <m/>
    <m/>
    <m/>
    <m/>
    <n v="2515"/>
    <n v="2515"/>
  </r>
  <r>
    <n v="2516"/>
    <m/>
    <s v="Zealot - Khurubim - IM -  - R"/>
    <s v="Zealot - Khurubim - IM - OPD - R"/>
    <s v="IM"/>
    <x v="1"/>
    <x v="0"/>
    <m/>
    <m/>
    <s v="Zealot"/>
    <s v="Zealot"/>
    <m/>
    <s v="Khurubim"/>
    <m/>
    <s v="OPD"/>
    <m/>
    <s v="Zealot"/>
    <s v="Khurubim (OPD)"/>
    <m/>
    <s v="R"/>
    <n v="16"/>
    <n v="15"/>
    <n v="240"/>
    <m/>
    <m/>
    <m/>
    <m/>
    <m/>
    <m/>
    <m/>
    <m/>
    <n v="2516"/>
    <n v="2516"/>
  </r>
  <r>
    <n v="2517"/>
    <m/>
    <s v="Zealot - Sister's Support - IM - U"/>
    <s v="Zealot - Sister's Support - IM - U"/>
    <s v="IM"/>
    <x v="1"/>
    <x v="0"/>
    <m/>
    <m/>
    <s v="Zealot"/>
    <s v="Zealot"/>
    <m/>
    <s v="Sister's Support"/>
    <m/>
    <m/>
    <m/>
    <s v="Zealot"/>
    <s v="Sister's Support"/>
    <m/>
    <s v="U"/>
    <n v="16"/>
    <n v="10"/>
    <n v="160"/>
    <m/>
    <m/>
    <m/>
    <m/>
    <m/>
    <m/>
    <m/>
    <m/>
    <n v="2517"/>
    <n v="2517"/>
  </r>
  <r>
    <n v="2518"/>
    <m/>
    <s v="Zealot - Warrior Soul - IM -  - VR"/>
    <s v="Zealot - Warrior Soul - IM - OPD - VR"/>
    <s v="IM"/>
    <x v="1"/>
    <x v="0"/>
    <m/>
    <m/>
    <s v="Zealot"/>
    <s v="Zealot"/>
    <m/>
    <s v="Warrior Soul"/>
    <m/>
    <s v="OPD"/>
    <m/>
    <s v="Zealot"/>
    <s v="Warrior Soul (OPD)"/>
    <m/>
    <s v="VR"/>
    <n v="16"/>
    <n v="20"/>
    <n v="320"/>
    <m/>
    <m/>
    <m/>
    <m/>
    <m/>
    <m/>
    <m/>
    <m/>
    <n v="2518"/>
    <n v="2518"/>
  </r>
  <r>
    <n v="2519"/>
    <m/>
    <s v="Zealot - Wildcat - IM - U"/>
    <s v="Zealot - Wildcat - IM - U"/>
    <s v="IM"/>
    <x v="1"/>
    <x v="0"/>
    <m/>
    <m/>
    <s v="Zealot"/>
    <s v="Zealot"/>
    <m/>
    <s v="Wildcat"/>
    <m/>
    <m/>
    <m/>
    <s v="Zealot"/>
    <s v="Wildcat"/>
    <m/>
    <s v="U"/>
    <n v="16"/>
    <n v="10"/>
    <n v="160"/>
    <m/>
    <m/>
    <m/>
    <m/>
    <m/>
    <m/>
    <m/>
    <m/>
    <n v="2519"/>
    <n v="25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itemPrintTitles="1" createdVersion="4" indent="0" compact="0" compactData="0" gridDropZones="1" multipleFieldFilters="0">
  <location ref="A3:G24" firstHeaderRow="2" firstDataRow="2" firstDataCol="1" rowPageCount="1" colPageCount="1"/>
  <pivotFields count="33">
    <pivotField compact="0" outline="0" showAll="0" defaultSubtotal="0"/>
    <pivotField compact="0" outline="0" showAll="0"/>
    <pivotField compact="0" outline="0" showAll="0"/>
    <pivotField compact="0" outline="0" showAll="0" defaultSubtotal="0"/>
    <pivotField compact="0" outline="0" showAll="0"/>
    <pivotField axis="axisPage" compact="0" outline="0" showAll="0">
      <items count="11">
        <item x="3"/>
        <item x="5"/>
        <item x="2"/>
        <item x="4"/>
        <item x="6"/>
        <item x="7"/>
        <item x="8"/>
        <item m="1" x="9"/>
        <item x="0"/>
        <item x="1"/>
        <item t="default"/>
      </items>
    </pivotField>
    <pivotField axis="axisRow" compact="0" outline="0" showAll="0">
      <items count="229">
        <item x="1"/>
        <item m="1" x="163"/>
        <item m="1" x="95"/>
        <item m="1" x="146"/>
        <item m="1" x="211"/>
        <item m="1" x="133"/>
        <item m="1" x="180"/>
        <item m="1" x="116"/>
        <item x="78"/>
        <item x="79"/>
        <item x="80"/>
        <item x="81"/>
        <item x="82"/>
        <item x="51"/>
        <item m="1" x="148"/>
        <item m="1" x="151"/>
        <item m="1" x="154"/>
        <item m="1" x="156"/>
        <item m="1" x="159"/>
        <item m="1" x="164"/>
        <item m="1" x="168"/>
        <item x="46"/>
        <item x="69"/>
        <item x="73"/>
        <item x="52"/>
        <item m="1" x="210"/>
        <item m="1" x="190"/>
        <item m="1" x="172"/>
        <item m="1" x="157"/>
        <item m="1" x="149"/>
        <item m="1" x="140"/>
        <item m="1" x="130"/>
        <item x="2"/>
        <item x="3"/>
        <item x="4"/>
        <item x="84"/>
        <item x="85"/>
        <item x="86"/>
        <item x="83"/>
        <item x="87"/>
        <item x="5"/>
        <item x="6"/>
        <item x="7"/>
        <item x="8"/>
        <item x="9"/>
        <item x="10"/>
        <item x="47"/>
        <item x="11"/>
        <item x="70"/>
        <item m="1" x="203"/>
        <item m="1" x="128"/>
        <item m="1" x="171"/>
        <item m="1" x="105"/>
        <item m="1" x="152"/>
        <item m="1" x="221"/>
        <item m="1" x="137"/>
        <item x="12"/>
        <item x="74"/>
        <item x="75"/>
        <item x="76"/>
        <item x="77"/>
        <item x="54"/>
        <item m="1" x="195"/>
        <item m="1" x="127"/>
        <item m="1" x="176"/>
        <item m="1" x="115"/>
        <item m="1" x="161"/>
        <item m="1" x="97"/>
        <item m="1" x="150"/>
        <item x="13"/>
        <item x="55"/>
        <item m="1" x="153"/>
        <item m="1" x="224"/>
        <item m="1" x="139"/>
        <item m="1" x="196"/>
        <item m="1" x="126"/>
        <item m="1" x="166"/>
        <item m="1" x="99"/>
        <item x="14"/>
        <item x="15"/>
        <item x="16"/>
        <item x="17"/>
        <item x="56"/>
        <item m="1" x="131"/>
        <item m="1" x="124"/>
        <item m="1" x="106"/>
        <item m="1" x="227"/>
        <item m="1" x="214"/>
        <item m="1" x="198"/>
        <item m="1" x="177"/>
        <item x="57"/>
        <item m="1" x="98"/>
        <item m="1" x="147"/>
        <item m="1" x="213"/>
        <item m="1" x="134"/>
        <item m="1" x="185"/>
        <item m="1" x="119"/>
        <item m="1" x="158"/>
        <item x="71"/>
        <item x="58"/>
        <item m="1" x="170"/>
        <item m="1" x="173"/>
        <item m="1" x="175"/>
        <item m="1" x="178"/>
        <item m="1" x="179"/>
        <item m="1" x="183"/>
        <item m="1" x="186"/>
        <item x="18"/>
        <item x="19"/>
        <item x="20"/>
        <item x="21"/>
        <item x="48"/>
        <item x="22"/>
        <item x="23"/>
        <item x="59"/>
        <item m="1" x="184"/>
        <item m="1" x="187"/>
        <item m="1" x="189"/>
        <item m="1" x="193"/>
        <item m="1" x="194"/>
        <item m="1" x="199"/>
        <item m="1" x="202"/>
        <item x="60"/>
        <item m="1" x="108"/>
        <item m="1" x="111"/>
        <item m="1" x="113"/>
        <item m="1" x="117"/>
        <item m="1" x="122"/>
        <item m="1" x="123"/>
        <item m="1" x="125"/>
        <item x="49"/>
        <item x="24"/>
        <item x="25"/>
        <item x="26"/>
        <item x="27"/>
        <item x="28"/>
        <item x="29"/>
        <item x="50"/>
        <item x="30"/>
        <item x="31"/>
        <item x="32"/>
        <item x="61"/>
        <item m="1" x="204"/>
        <item m="1" x="136"/>
        <item m="1" x="209"/>
        <item m="1" x="141"/>
        <item m="1" x="217"/>
        <item m="1" x="145"/>
        <item m="1" x="225"/>
        <item x="33"/>
        <item x="34"/>
        <item x="35"/>
        <item x="62"/>
        <item m="1" x="218"/>
        <item m="1" x="103"/>
        <item m="1" x="129"/>
        <item m="1" x="144"/>
        <item m="1" x="160"/>
        <item m="1" x="188"/>
        <item m="1" x="220"/>
        <item x="63"/>
        <item m="1" x="96"/>
        <item m="1" x="155"/>
        <item m="1" x="102"/>
        <item m="1" x="162"/>
        <item m="1" x="110"/>
        <item m="1" x="167"/>
        <item m="1" x="120"/>
        <item x="72"/>
        <item x="36"/>
        <item x="64"/>
        <item m="1" x="101"/>
        <item m="1" x="104"/>
        <item m="1" x="107"/>
        <item m="1" x="109"/>
        <item m="1" x="112"/>
        <item m="1" x="114"/>
        <item m="1" x="118"/>
        <item x="37"/>
        <item x="65"/>
        <item m="1" x="197"/>
        <item m="1" x="135"/>
        <item m="1" x="205"/>
        <item m="1" x="138"/>
        <item m="1" x="212"/>
        <item m="1" x="143"/>
        <item m="1" x="219"/>
        <item x="38"/>
        <item x="88"/>
        <item x="39"/>
        <item x="40"/>
        <item x="89"/>
        <item x="90"/>
        <item x="91"/>
        <item x="92"/>
        <item x="66"/>
        <item m="1" x="181"/>
        <item m="1" x="191"/>
        <item m="1" x="200"/>
        <item m="1" x="207"/>
        <item m="1" x="215"/>
        <item m="1" x="222"/>
        <item m="1" x="226"/>
        <item x="67"/>
        <item m="1" x="169"/>
        <item m="1" x="174"/>
        <item m="1" x="182"/>
        <item m="1" x="192"/>
        <item m="1" x="201"/>
        <item m="1" x="208"/>
        <item m="1" x="216"/>
        <item x="68"/>
        <item m="1" x="223"/>
        <item m="1" x="121"/>
        <item m="1" x="142"/>
        <item m="1" x="165"/>
        <item m="1" x="206"/>
        <item m="1" x="100"/>
        <item m="1" x="132"/>
        <item x="93"/>
        <item x="94"/>
        <item x="41"/>
        <item x="42"/>
        <item x="43"/>
        <item x="44"/>
        <item x="45"/>
        <item x="0"/>
        <item x="53"/>
        <item t="default"/>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s>
  <rowFields count="1">
    <field x="6"/>
  </rowFields>
  <rowItems count="20">
    <i>
      <x/>
    </i>
    <i>
      <x v="13"/>
    </i>
    <i>
      <x v="24"/>
    </i>
    <i>
      <x v="61"/>
    </i>
    <i>
      <x v="70"/>
    </i>
    <i>
      <x v="82"/>
    </i>
    <i>
      <x v="90"/>
    </i>
    <i>
      <x v="99"/>
    </i>
    <i>
      <x v="114"/>
    </i>
    <i>
      <x v="122"/>
    </i>
    <i>
      <x v="141"/>
    </i>
    <i>
      <x v="152"/>
    </i>
    <i>
      <x v="160"/>
    </i>
    <i>
      <x v="170"/>
    </i>
    <i>
      <x v="179"/>
    </i>
    <i>
      <x v="195"/>
    </i>
    <i>
      <x v="203"/>
    </i>
    <i>
      <x v="211"/>
    </i>
    <i>
      <x v="227"/>
    </i>
    <i t="grand">
      <x/>
    </i>
  </rowItems>
  <colItems count="1">
    <i/>
  </colItems>
  <pageFields count="1">
    <pageField fld="5" item="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A14" sqref="A14"/>
    </sheetView>
  </sheetViews>
  <sheetFormatPr defaultRowHeight="12.75" x14ac:dyDescent="0.2"/>
  <cols>
    <col min="1" max="1" width="21.140625" customWidth="1"/>
    <col min="2" max="2" width="9.7109375" customWidth="1"/>
    <col min="3" max="3" width="5.5703125" bestFit="1" customWidth="1"/>
  </cols>
  <sheetData>
    <row r="1" spans="1:2" x14ac:dyDescent="0.2">
      <c r="A1" s="19" t="s">
        <v>2578</v>
      </c>
      <c r="B1" t="s">
        <v>1262</v>
      </c>
    </row>
    <row r="4" spans="1:2" x14ac:dyDescent="0.2">
      <c r="A4" s="19" t="s">
        <v>2579</v>
      </c>
    </row>
    <row r="5" spans="1:2" x14ac:dyDescent="0.2">
      <c r="A5" t="s">
        <v>706</v>
      </c>
    </row>
    <row r="6" spans="1:2" x14ac:dyDescent="0.2">
      <c r="A6" t="s">
        <v>2810</v>
      </c>
    </row>
    <row r="7" spans="1:2" x14ac:dyDescent="0.2">
      <c r="A7" t="s">
        <v>2812</v>
      </c>
    </row>
    <row r="8" spans="1:2" x14ac:dyDescent="0.2">
      <c r="A8" t="s">
        <v>2814</v>
      </c>
    </row>
    <row r="9" spans="1:2" x14ac:dyDescent="0.2">
      <c r="A9" t="s">
        <v>2815</v>
      </c>
    </row>
    <row r="10" spans="1:2" x14ac:dyDescent="0.2">
      <c r="A10" t="s">
        <v>2816</v>
      </c>
    </row>
    <row r="11" spans="1:2" x14ac:dyDescent="0.2">
      <c r="A11" t="s">
        <v>2817</v>
      </c>
    </row>
    <row r="12" spans="1:2" x14ac:dyDescent="0.2">
      <c r="A12" t="s">
        <v>2819</v>
      </c>
    </row>
    <row r="13" spans="1:2" x14ac:dyDescent="0.2">
      <c r="A13" t="s">
        <v>2820</v>
      </c>
    </row>
    <row r="14" spans="1:2" x14ac:dyDescent="0.2">
      <c r="A14" t="s">
        <v>2821</v>
      </c>
    </row>
    <row r="15" spans="1:2" x14ac:dyDescent="0.2">
      <c r="A15" t="s">
        <v>2822</v>
      </c>
    </row>
    <row r="16" spans="1:2" x14ac:dyDescent="0.2">
      <c r="A16" t="s">
        <v>2823</v>
      </c>
    </row>
    <row r="17" spans="1:1" x14ac:dyDescent="0.2">
      <c r="A17" t="s">
        <v>2824</v>
      </c>
    </row>
    <row r="18" spans="1:1" x14ac:dyDescent="0.2">
      <c r="A18" t="s">
        <v>2826</v>
      </c>
    </row>
    <row r="19" spans="1:1" x14ac:dyDescent="0.2">
      <c r="A19" t="s">
        <v>2827</v>
      </c>
    </row>
    <row r="20" spans="1:1" x14ac:dyDescent="0.2">
      <c r="A20" t="s">
        <v>2828</v>
      </c>
    </row>
    <row r="21" spans="1:1" x14ac:dyDescent="0.2">
      <c r="A21" t="s">
        <v>2829</v>
      </c>
    </row>
    <row r="22" spans="1:1" x14ac:dyDescent="0.2">
      <c r="A22" t="s">
        <v>2830</v>
      </c>
    </row>
    <row r="23" spans="1:1" x14ac:dyDescent="0.2">
      <c r="A23" t="s">
        <v>3419</v>
      </c>
    </row>
    <row r="24" spans="1:1" x14ac:dyDescent="0.2">
      <c r="A24" t="s">
        <v>2575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520"/>
  <sheetViews>
    <sheetView tabSelected="1" topLeftCell="O1" zoomScale="130" zoomScaleNormal="130" workbookViewId="0">
      <pane ySplit="1" topLeftCell="A855" activePane="bottomLeft" state="frozen"/>
      <selection pane="bottomLeft" activeCell="S895" sqref="S895"/>
    </sheetView>
  </sheetViews>
  <sheetFormatPr defaultRowHeight="11.25" x14ac:dyDescent="0.2"/>
  <cols>
    <col min="1" max="1" width="9.140625" style="27"/>
    <col min="2" max="2" width="8.140625" style="34" customWidth="1"/>
    <col min="3" max="3" width="48.42578125" style="33" customWidth="1"/>
    <col min="4" max="4" width="54.140625" style="33" customWidth="1"/>
    <col min="5" max="5" width="9.5703125" style="33" customWidth="1"/>
    <col min="6" max="6" width="45.85546875" style="33" customWidth="1"/>
    <col min="7" max="7" width="8.140625" style="34" bestFit="1" customWidth="1"/>
    <col min="8" max="8" width="10.85546875" style="34" bestFit="1" customWidth="1"/>
    <col min="9" max="9" width="19.85546875" style="34" bestFit="1" customWidth="1"/>
    <col min="10" max="10" width="8.140625" style="34" customWidth="1"/>
    <col min="11" max="11" width="10" style="34" bestFit="1" customWidth="1"/>
    <col min="12" max="12" width="37" style="34" bestFit="1" customWidth="1"/>
    <col min="13" max="13" width="30.28515625" style="34" bestFit="1" customWidth="1"/>
    <col min="14" max="15" width="9.7109375" style="34" bestFit="1" customWidth="1"/>
    <col min="16" max="16" width="27.85546875" style="34" bestFit="1" customWidth="1"/>
    <col min="17" max="18" width="8.7109375" style="34" bestFit="1" customWidth="1"/>
    <col min="19" max="19" width="135.7109375" style="34" bestFit="1" customWidth="1"/>
    <col min="20" max="20" width="30" style="33" customWidth="1"/>
    <col min="21" max="21" width="45.42578125" style="33" customWidth="1"/>
    <col min="22" max="22" width="5.85546875" style="34" customWidth="1"/>
    <col min="23" max="23" width="6.28515625" style="34" customWidth="1"/>
    <col min="24" max="24" width="8.42578125" style="34" customWidth="1"/>
    <col min="25" max="25" width="9.5703125" style="34" customWidth="1"/>
    <col min="26" max="26" width="6.7109375" style="34" customWidth="1"/>
    <col min="27" max="27" width="6.42578125" style="35" customWidth="1"/>
    <col min="28" max="28" width="7.28515625" style="35" customWidth="1"/>
    <col min="29" max="29" width="7.85546875" style="35" customWidth="1"/>
    <col min="30" max="30" width="7.28515625" style="35" customWidth="1"/>
    <col min="31" max="32" width="4.85546875" style="35" customWidth="1"/>
    <col min="33" max="33" width="4" style="36" customWidth="1"/>
    <col min="34" max="34" width="120.7109375" style="25" customWidth="1"/>
    <col min="35" max="35" width="13.140625" style="25" bestFit="1" customWidth="1"/>
    <col min="36" max="36" width="9.140625" style="27"/>
    <col min="37" max="16384" width="9.140625" style="25"/>
  </cols>
  <sheetData>
    <row r="1" spans="1:36" ht="12" thickBot="1" x14ac:dyDescent="0.25">
      <c r="A1" s="21" t="s">
        <v>3363</v>
      </c>
      <c r="B1" s="20" t="s">
        <v>1146</v>
      </c>
      <c r="C1" s="20" t="s">
        <v>2577</v>
      </c>
      <c r="D1" s="20" t="s">
        <v>3457</v>
      </c>
      <c r="E1" s="20" t="s">
        <v>5547</v>
      </c>
      <c r="F1" s="20" t="s">
        <v>3458</v>
      </c>
      <c r="G1" s="20" t="s">
        <v>1674</v>
      </c>
      <c r="H1" s="20" t="s">
        <v>2578</v>
      </c>
      <c r="I1" s="20" t="s">
        <v>2579</v>
      </c>
      <c r="J1" s="20" t="s">
        <v>2580</v>
      </c>
      <c r="K1" s="20" t="s">
        <v>2581</v>
      </c>
      <c r="L1" s="20" t="s">
        <v>3379</v>
      </c>
      <c r="M1" s="20" t="s">
        <v>2582</v>
      </c>
      <c r="N1" s="20" t="s">
        <v>3503</v>
      </c>
      <c r="O1" s="20" t="s">
        <v>3504</v>
      </c>
      <c r="P1" s="20" t="s">
        <v>1673</v>
      </c>
      <c r="Q1" s="20" t="s">
        <v>3383</v>
      </c>
      <c r="R1" s="20" t="s">
        <v>2584</v>
      </c>
      <c r="S1" s="20" t="s">
        <v>2583</v>
      </c>
      <c r="T1" s="20" t="s">
        <v>5546</v>
      </c>
      <c r="U1" s="20" t="s">
        <v>5545</v>
      </c>
      <c r="V1" s="20" t="s">
        <v>1980</v>
      </c>
      <c r="W1" s="20" t="s">
        <v>2253</v>
      </c>
      <c r="X1" s="20" t="s">
        <v>1590</v>
      </c>
      <c r="Y1" s="20" t="s">
        <v>1591</v>
      </c>
      <c r="Z1" s="20" t="s">
        <v>1592</v>
      </c>
      <c r="AA1" s="20" t="s">
        <v>1376</v>
      </c>
      <c r="AB1" s="20" t="s">
        <v>1377</v>
      </c>
      <c r="AC1" s="20" t="s">
        <v>1378</v>
      </c>
      <c r="AD1" s="20" t="s">
        <v>1379</v>
      </c>
      <c r="AE1" s="20" t="s">
        <v>470</v>
      </c>
      <c r="AF1" s="20" t="s">
        <v>2576</v>
      </c>
      <c r="AG1" s="22" t="s">
        <v>471</v>
      </c>
      <c r="AH1" s="23" t="s">
        <v>4731</v>
      </c>
      <c r="AI1" s="24" t="s">
        <v>3364</v>
      </c>
      <c r="AJ1" s="21" t="s">
        <v>3363</v>
      </c>
    </row>
    <row r="2" spans="1:36" ht="12" customHeight="1" thickTop="1" x14ac:dyDescent="0.2">
      <c r="A2" s="27">
        <v>1</v>
      </c>
      <c r="B2" s="28"/>
      <c r="C2" s="26" t="str">
        <f t="shared" ref="C2:C65" si="0">CONCATENATE(M2," - ",P2," - ",G2," - ",IF(R2="","",CONCATENATE(R2," - ")),W2)</f>
        <v>Absorbing Man - 4-Grid Character Card - CL - R</v>
      </c>
      <c r="D2" s="26" t="str">
        <f>CONCATENATE(M2," ",G2," HERO - ",W2)</f>
        <v>Absorbing Man CL HERO - R</v>
      </c>
      <c r="E2" s="26">
        <f t="shared" ref="E2:E65" si="1">COUNTIF(F:F,F2)</f>
        <v>1</v>
      </c>
      <c r="F2" s="26" t="str">
        <f>CONCATENATE(M2,IF(V2&lt;&gt;"",CONCATENATE(" (",V2,")",),"")," &lt;",G2,"&gt;")</f>
        <v>Absorbing Man &lt;CL&gt;</v>
      </c>
      <c r="G2" s="28" t="s">
        <v>1676</v>
      </c>
      <c r="H2" s="28" t="s">
        <v>2582</v>
      </c>
      <c r="I2" s="28"/>
      <c r="J2" s="28"/>
      <c r="K2" s="28"/>
      <c r="L2" s="26" t="s">
        <v>1675</v>
      </c>
      <c r="M2" s="26" t="s">
        <v>1675</v>
      </c>
      <c r="N2" s="28"/>
      <c r="O2" s="28"/>
      <c r="P2" s="26" t="s">
        <v>769</v>
      </c>
      <c r="Q2" s="28"/>
      <c r="R2" s="28"/>
      <c r="S2" s="28"/>
      <c r="T2" s="26" t="s">
        <v>1675</v>
      </c>
      <c r="U2" s="26" t="s">
        <v>769</v>
      </c>
      <c r="V2" s="28"/>
      <c r="W2" s="28" t="s">
        <v>2313</v>
      </c>
      <c r="X2" s="29">
        <v>13</v>
      </c>
      <c r="Y2" s="29">
        <v>15</v>
      </c>
      <c r="Z2" s="29">
        <f t="shared" ref="Z2:Z65" si="2">SUMPRODUCT(X2,Y2)</f>
        <v>195</v>
      </c>
      <c r="AA2" s="30">
        <v>5</v>
      </c>
      <c r="AB2" s="30">
        <v>5</v>
      </c>
      <c r="AC2" s="30">
        <v>7</v>
      </c>
      <c r="AD2" s="30">
        <v>1</v>
      </c>
      <c r="AE2" s="30">
        <f>SUM(AA2:AD2)</f>
        <v>18</v>
      </c>
      <c r="AF2" s="30">
        <v>18</v>
      </c>
      <c r="AG2" s="31">
        <f>AVERAGE(AA2:AD2)</f>
        <v>4.5</v>
      </c>
      <c r="AH2" s="32" t="s">
        <v>4790</v>
      </c>
      <c r="AI2" s="32">
        <v>1</v>
      </c>
      <c r="AJ2" s="27">
        <v>1</v>
      </c>
    </row>
    <row r="3" spans="1:36" ht="11.25" customHeight="1" x14ac:dyDescent="0.2">
      <c r="A3" s="27">
        <v>2</v>
      </c>
      <c r="C3" s="33" t="str">
        <f t="shared" si="0"/>
        <v>Absorbing Man - Absorb Properties - CL - OPD - R</v>
      </c>
      <c r="D3" s="33" t="str">
        <f t="shared" ref="D3:D8" si="3">CONCATENATE(M3," - ",P3," - ",G3," - ",IF(R3="","",CONCATENATE(R3," - ")),W3)</f>
        <v>Absorbing Man - Absorb Properties - CL - OPD - R</v>
      </c>
      <c r="E3" s="33">
        <f t="shared" si="1"/>
        <v>1</v>
      </c>
      <c r="F3" s="33" t="str">
        <f t="shared" ref="F3:F8" si="4">CONCATENATE(P3," - ",G3)</f>
        <v>Absorb Properties - CL</v>
      </c>
      <c r="G3" s="34" t="s">
        <v>1676</v>
      </c>
      <c r="H3" s="34" t="s">
        <v>2590</v>
      </c>
      <c r="L3" s="33" t="s">
        <v>1675</v>
      </c>
      <c r="M3" s="33" t="s">
        <v>1675</v>
      </c>
      <c r="N3" s="34" t="s">
        <v>4865</v>
      </c>
      <c r="O3" s="34" t="s">
        <v>4865</v>
      </c>
      <c r="P3" s="33" t="s">
        <v>2950</v>
      </c>
      <c r="R3" s="34" t="s">
        <v>2584</v>
      </c>
      <c r="S3" s="53" t="s">
        <v>3574</v>
      </c>
      <c r="T3" s="33" t="s">
        <v>1675</v>
      </c>
      <c r="U3" s="33" t="s">
        <v>2395</v>
      </c>
      <c r="W3" s="34" t="s">
        <v>2313</v>
      </c>
      <c r="X3" s="34">
        <v>13</v>
      </c>
      <c r="Y3" s="34">
        <v>15</v>
      </c>
      <c r="Z3" s="34">
        <f t="shared" si="2"/>
        <v>195</v>
      </c>
      <c r="AI3" s="25">
        <v>2</v>
      </c>
      <c r="AJ3" s="27">
        <v>2</v>
      </c>
    </row>
    <row r="4" spans="1:36" ht="11.25" customHeight="1" x14ac:dyDescent="0.2">
      <c r="A4" s="27">
        <v>3</v>
      </c>
      <c r="C4" s="33" t="str">
        <f t="shared" si="0"/>
        <v>Absorbing Man - Crusher Creel - CL - C</v>
      </c>
      <c r="D4" s="33" t="str">
        <f t="shared" si="3"/>
        <v>Absorbing Man - Crusher Creel - CL - C</v>
      </c>
      <c r="E4" s="33">
        <f t="shared" si="1"/>
        <v>1</v>
      </c>
      <c r="F4" s="33" t="str">
        <f t="shared" si="4"/>
        <v>Crusher Creel - CL</v>
      </c>
      <c r="G4" s="34" t="s">
        <v>1676</v>
      </c>
      <c r="H4" s="34" t="s">
        <v>2590</v>
      </c>
      <c r="L4" s="33" t="s">
        <v>1675</v>
      </c>
      <c r="M4" s="33" t="s">
        <v>1675</v>
      </c>
      <c r="N4" s="34" t="s">
        <v>4866</v>
      </c>
      <c r="O4" s="34" t="s">
        <v>4866</v>
      </c>
      <c r="P4" s="33" t="s">
        <v>434</v>
      </c>
      <c r="S4" s="50" t="s">
        <v>3575</v>
      </c>
      <c r="T4" s="33" t="s">
        <v>1675</v>
      </c>
      <c r="U4" s="33" t="s">
        <v>434</v>
      </c>
      <c r="W4" s="34" t="s">
        <v>2103</v>
      </c>
      <c r="X4" s="34">
        <v>13</v>
      </c>
      <c r="Y4" s="34">
        <v>1</v>
      </c>
      <c r="Z4" s="34">
        <f t="shared" si="2"/>
        <v>13</v>
      </c>
      <c r="AI4" s="25">
        <v>3</v>
      </c>
      <c r="AJ4" s="27">
        <v>3</v>
      </c>
    </row>
    <row r="5" spans="1:36" ht="11.25" customHeight="1" x14ac:dyDescent="0.2">
      <c r="A5" s="27">
        <v>4</v>
      </c>
      <c r="C5" s="33" t="str">
        <f t="shared" si="0"/>
        <v>Absorbing Man - Molecular Mimic - CL - U</v>
      </c>
      <c r="D5" s="33" t="str">
        <f t="shared" si="3"/>
        <v>Absorbing Man - Molecular Mimic - CL - U</v>
      </c>
      <c r="E5" s="33">
        <f t="shared" si="1"/>
        <v>1</v>
      </c>
      <c r="F5" s="33" t="str">
        <f t="shared" si="4"/>
        <v>Molecular Mimic - CL</v>
      </c>
      <c r="G5" s="34" t="s">
        <v>1676</v>
      </c>
      <c r="H5" s="34" t="s">
        <v>2590</v>
      </c>
      <c r="L5" s="33" t="s">
        <v>1675</v>
      </c>
      <c r="M5" s="33" t="s">
        <v>1675</v>
      </c>
      <c r="N5" s="34" t="s">
        <v>4867</v>
      </c>
      <c r="O5" s="34" t="s">
        <v>4867</v>
      </c>
      <c r="P5" s="33" t="s">
        <v>2519</v>
      </c>
      <c r="S5" s="50" t="s">
        <v>4689</v>
      </c>
      <c r="T5" s="33" t="s">
        <v>1675</v>
      </c>
      <c r="U5" s="33" t="s">
        <v>2519</v>
      </c>
      <c r="W5" s="34" t="s">
        <v>2314</v>
      </c>
      <c r="X5" s="34">
        <v>13</v>
      </c>
      <c r="Y5" s="34">
        <v>10</v>
      </c>
      <c r="Z5" s="34">
        <f t="shared" si="2"/>
        <v>130</v>
      </c>
      <c r="AH5" s="37"/>
      <c r="AI5" s="37">
        <v>4</v>
      </c>
      <c r="AJ5" s="27">
        <v>4</v>
      </c>
    </row>
    <row r="6" spans="1:36" ht="11.25" customHeight="1" x14ac:dyDescent="0.2">
      <c r="A6" s="27">
        <v>5</v>
      </c>
      <c r="C6" s="33" t="str">
        <f t="shared" si="0"/>
        <v>Absorbing Man - Rebuild Form - CL - OPD - U</v>
      </c>
      <c r="D6" s="33" t="str">
        <f t="shared" si="3"/>
        <v>Absorbing Man - Rebuild Form - CL - OPD - U</v>
      </c>
      <c r="E6" s="33">
        <f t="shared" si="1"/>
        <v>1</v>
      </c>
      <c r="F6" s="33" t="str">
        <f t="shared" si="4"/>
        <v>Rebuild Form - CL</v>
      </c>
      <c r="G6" s="34" t="s">
        <v>1676</v>
      </c>
      <c r="H6" s="34" t="s">
        <v>2590</v>
      </c>
      <c r="L6" s="33" t="s">
        <v>1675</v>
      </c>
      <c r="M6" s="33" t="s">
        <v>1675</v>
      </c>
      <c r="N6" s="34" t="s">
        <v>4868</v>
      </c>
      <c r="O6" s="34" t="s">
        <v>4868</v>
      </c>
      <c r="P6" s="33" t="s">
        <v>2951</v>
      </c>
      <c r="R6" s="34" t="s">
        <v>2584</v>
      </c>
      <c r="S6" s="50" t="s">
        <v>4690</v>
      </c>
      <c r="T6" s="33" t="s">
        <v>1675</v>
      </c>
      <c r="U6" s="33" t="s">
        <v>2396</v>
      </c>
      <c r="W6" s="34" t="s">
        <v>2314</v>
      </c>
      <c r="X6" s="34">
        <v>13</v>
      </c>
      <c r="Y6" s="34">
        <v>10</v>
      </c>
      <c r="Z6" s="34">
        <f t="shared" si="2"/>
        <v>130</v>
      </c>
      <c r="AH6" s="37"/>
      <c r="AI6" s="37">
        <v>5</v>
      </c>
      <c r="AJ6" s="27">
        <v>5</v>
      </c>
    </row>
    <row r="7" spans="1:36" ht="11.25" customHeight="1" x14ac:dyDescent="0.2">
      <c r="A7" s="27">
        <v>6</v>
      </c>
      <c r="C7" s="33" t="str">
        <f t="shared" si="0"/>
        <v>Absorbing Man - Titania - CL - C</v>
      </c>
      <c r="D7" s="33" t="str">
        <f t="shared" si="3"/>
        <v>Absorbing Man - Titania - CL - C</v>
      </c>
      <c r="E7" s="33">
        <f t="shared" si="1"/>
        <v>1</v>
      </c>
      <c r="F7" s="33" t="str">
        <f t="shared" si="4"/>
        <v>Titania - CL</v>
      </c>
      <c r="G7" s="34" t="s">
        <v>1676</v>
      </c>
      <c r="H7" s="34" t="s">
        <v>2590</v>
      </c>
      <c r="L7" s="33" t="s">
        <v>1675</v>
      </c>
      <c r="M7" s="33" t="s">
        <v>1675</v>
      </c>
      <c r="N7" s="34" t="s">
        <v>4869</v>
      </c>
      <c r="O7" s="34" t="s">
        <v>4869</v>
      </c>
      <c r="P7" s="33" t="s">
        <v>1049</v>
      </c>
      <c r="S7" s="50" t="s">
        <v>3576</v>
      </c>
      <c r="T7" s="33" t="s">
        <v>1675</v>
      </c>
      <c r="U7" s="33" t="s">
        <v>1049</v>
      </c>
      <c r="W7" s="34" t="s">
        <v>2103</v>
      </c>
      <c r="X7" s="34">
        <v>13</v>
      </c>
      <c r="Y7" s="34">
        <v>5</v>
      </c>
      <c r="Z7" s="34">
        <f t="shared" si="2"/>
        <v>65</v>
      </c>
      <c r="AI7" s="25">
        <v>6</v>
      </c>
      <c r="AJ7" s="27">
        <v>6</v>
      </c>
    </row>
    <row r="8" spans="1:36" ht="11.25" customHeight="1" x14ac:dyDescent="0.2">
      <c r="A8" s="27">
        <v>7</v>
      </c>
      <c r="C8" s="33" t="str">
        <f t="shared" si="0"/>
        <v>Absorbing Man - Wrecking Ball - CL - C</v>
      </c>
      <c r="D8" s="33" t="str">
        <f t="shared" si="3"/>
        <v>Absorbing Man - Wrecking Ball - CL - C</v>
      </c>
      <c r="E8" s="33">
        <f t="shared" si="1"/>
        <v>1</v>
      </c>
      <c r="F8" s="33" t="str">
        <f t="shared" si="4"/>
        <v>Wrecking Ball - CL</v>
      </c>
      <c r="G8" s="34" t="s">
        <v>1676</v>
      </c>
      <c r="H8" s="34" t="s">
        <v>2590</v>
      </c>
      <c r="L8" s="33" t="s">
        <v>1675</v>
      </c>
      <c r="M8" s="33" t="s">
        <v>1675</v>
      </c>
      <c r="N8" s="34" t="s">
        <v>4870</v>
      </c>
      <c r="O8" s="34" t="s">
        <v>4870</v>
      </c>
      <c r="P8" s="33" t="s">
        <v>435</v>
      </c>
      <c r="S8" s="50" t="s">
        <v>3577</v>
      </c>
      <c r="T8" s="33" t="s">
        <v>1675</v>
      </c>
      <c r="U8" s="33" t="s">
        <v>435</v>
      </c>
      <c r="W8" s="34" t="s">
        <v>2103</v>
      </c>
      <c r="X8" s="34">
        <v>13</v>
      </c>
      <c r="Y8" s="34">
        <v>5</v>
      </c>
      <c r="Z8" s="34">
        <f t="shared" si="2"/>
        <v>65</v>
      </c>
      <c r="AI8" s="25">
        <v>7</v>
      </c>
      <c r="AJ8" s="27">
        <v>7</v>
      </c>
    </row>
    <row r="9" spans="1:36" ht="11.25" customHeight="1" x14ac:dyDescent="0.2">
      <c r="A9" s="27">
        <v>8</v>
      </c>
      <c r="B9" s="28"/>
      <c r="C9" s="26" t="str">
        <f t="shared" si="0"/>
        <v>Acolytes - 4-Grid Character Card - MN - R</v>
      </c>
      <c r="D9" s="26" t="s">
        <v>5974</v>
      </c>
      <c r="E9" s="26">
        <f t="shared" si="1"/>
        <v>1</v>
      </c>
      <c r="F9" s="26" t="str">
        <f>CONCATENATE(M9,IF(V9&lt;&gt;"",CONCATENATE(" (",V9,")",),"")," &lt;",G9,"&gt;")</f>
        <v>Acolytes &lt;MN&gt;</v>
      </c>
      <c r="G9" s="28" t="s">
        <v>1677</v>
      </c>
      <c r="H9" s="28" t="s">
        <v>2582</v>
      </c>
      <c r="I9" s="28"/>
      <c r="J9" s="28"/>
      <c r="K9" s="28"/>
      <c r="L9" s="26" t="s">
        <v>1630</v>
      </c>
      <c r="M9" s="26" t="s">
        <v>1630</v>
      </c>
      <c r="N9" s="28"/>
      <c r="O9" s="28"/>
      <c r="P9" s="26" t="s">
        <v>769</v>
      </c>
      <c r="Q9" s="28"/>
      <c r="R9" s="28"/>
      <c r="S9" s="54"/>
      <c r="T9" s="26" t="s">
        <v>1630</v>
      </c>
      <c r="U9" s="26" t="s">
        <v>769</v>
      </c>
      <c r="V9" s="28"/>
      <c r="W9" s="28" t="s">
        <v>2313</v>
      </c>
      <c r="X9" s="29">
        <v>4</v>
      </c>
      <c r="Y9" s="29">
        <v>15</v>
      </c>
      <c r="Z9" s="29">
        <f t="shared" si="2"/>
        <v>60</v>
      </c>
      <c r="AA9" s="30">
        <v>7</v>
      </c>
      <c r="AB9" s="30">
        <v>6</v>
      </c>
      <c r="AC9" s="30">
        <v>3</v>
      </c>
      <c r="AD9" s="30">
        <v>3</v>
      </c>
      <c r="AE9" s="30">
        <f>SUM(AA9:AD9)</f>
        <v>19</v>
      </c>
      <c r="AF9" s="30">
        <v>19</v>
      </c>
      <c r="AG9" s="31">
        <f>AVERAGE(AA9:AD9)</f>
        <v>4.75</v>
      </c>
      <c r="AH9" s="32"/>
      <c r="AI9" s="32">
        <v>8</v>
      </c>
      <c r="AJ9" s="27">
        <v>8</v>
      </c>
    </row>
    <row r="10" spans="1:36" ht="11.25" customHeight="1" x14ac:dyDescent="0.2">
      <c r="A10" s="27">
        <v>9</v>
      </c>
      <c r="C10" s="33" t="str">
        <f t="shared" si="0"/>
        <v>Acolytes - Amelia Voght - CL - U</v>
      </c>
      <c r="D10" s="33" t="s">
        <v>5976</v>
      </c>
      <c r="E10" s="33">
        <f t="shared" si="1"/>
        <v>1</v>
      </c>
      <c r="F10" s="33" t="str">
        <f t="shared" ref="F10:F17" si="5">CONCATENATE(P10," - ",G10)</f>
        <v>Amelia Voght - CL</v>
      </c>
      <c r="G10" s="34" t="s">
        <v>1676</v>
      </c>
      <c r="H10" s="34" t="s">
        <v>2590</v>
      </c>
      <c r="L10" s="33" t="s">
        <v>1814</v>
      </c>
      <c r="M10" s="33" t="s">
        <v>1630</v>
      </c>
      <c r="N10" s="34" t="s">
        <v>4869</v>
      </c>
      <c r="O10" s="34" t="s">
        <v>4869</v>
      </c>
      <c r="P10" s="33" t="s">
        <v>1814</v>
      </c>
      <c r="S10" s="50" t="s">
        <v>3578</v>
      </c>
      <c r="T10" s="33" t="s">
        <v>1630</v>
      </c>
      <c r="U10" s="33" t="s">
        <v>1814</v>
      </c>
      <c r="W10" s="34" t="s">
        <v>2314</v>
      </c>
      <c r="X10" s="34">
        <v>13</v>
      </c>
      <c r="Y10" s="34">
        <v>10</v>
      </c>
      <c r="Z10" s="34">
        <f t="shared" si="2"/>
        <v>130</v>
      </c>
      <c r="AI10" s="25">
        <v>9</v>
      </c>
      <c r="AJ10" s="27">
        <v>9</v>
      </c>
    </row>
    <row r="11" spans="1:36" ht="11.25" customHeight="1" x14ac:dyDescent="0.2">
      <c r="A11" s="27">
        <v>10</v>
      </c>
      <c r="C11" s="33" t="str">
        <f t="shared" si="0"/>
        <v>Acolytes - Amelia Voght - XM - C</v>
      </c>
      <c r="D11" s="33" t="s">
        <v>5975</v>
      </c>
      <c r="E11" s="33">
        <f t="shared" si="1"/>
        <v>1</v>
      </c>
      <c r="F11" s="33" t="str">
        <f t="shared" si="5"/>
        <v>Amelia Voght - XM</v>
      </c>
      <c r="G11" s="34" t="s">
        <v>3387</v>
      </c>
      <c r="H11" s="34" t="s">
        <v>2590</v>
      </c>
      <c r="L11" s="33" t="s">
        <v>1814</v>
      </c>
      <c r="M11" s="33" t="s">
        <v>1630</v>
      </c>
      <c r="N11" s="34" t="s">
        <v>4871</v>
      </c>
      <c r="O11" s="34" t="s">
        <v>4871</v>
      </c>
      <c r="P11" s="33" t="s">
        <v>1814</v>
      </c>
      <c r="S11" s="50" t="s">
        <v>3579</v>
      </c>
      <c r="T11" s="33" t="s">
        <v>1630</v>
      </c>
      <c r="U11" s="33" t="s">
        <v>1814</v>
      </c>
      <c r="W11" s="34" t="s">
        <v>2103</v>
      </c>
      <c r="X11" s="34">
        <v>5</v>
      </c>
      <c r="Y11" s="34">
        <v>5</v>
      </c>
      <c r="Z11" s="34">
        <f t="shared" si="2"/>
        <v>25</v>
      </c>
      <c r="AI11" s="25">
        <v>10</v>
      </c>
      <c r="AJ11" s="27">
        <v>10</v>
      </c>
    </row>
    <row r="12" spans="1:36" ht="11.25" customHeight="1" x14ac:dyDescent="0.2">
      <c r="A12" s="27">
        <v>11</v>
      </c>
      <c r="C12" s="33" t="str">
        <f t="shared" si="0"/>
        <v>Acolytes - Exodus - MN - U</v>
      </c>
      <c r="D12" s="33" t="s">
        <v>5977</v>
      </c>
      <c r="E12" s="33">
        <f t="shared" si="1"/>
        <v>1</v>
      </c>
      <c r="F12" s="33" t="str">
        <f t="shared" si="5"/>
        <v>Exodus - MN</v>
      </c>
      <c r="G12" s="34" t="s">
        <v>1677</v>
      </c>
      <c r="H12" s="34" t="s">
        <v>2590</v>
      </c>
      <c r="L12" s="33" t="s">
        <v>2524</v>
      </c>
      <c r="M12" s="33" t="s">
        <v>1630</v>
      </c>
      <c r="N12" s="34" t="s">
        <v>4872</v>
      </c>
      <c r="O12" s="34" t="s">
        <v>4872</v>
      </c>
      <c r="P12" s="33" t="s">
        <v>2524</v>
      </c>
      <c r="S12" s="50" t="s">
        <v>3580</v>
      </c>
      <c r="T12" s="33" t="s">
        <v>1630</v>
      </c>
      <c r="U12" s="33" t="s">
        <v>2524</v>
      </c>
      <c r="W12" s="34" t="s">
        <v>2314</v>
      </c>
      <c r="X12" s="34">
        <v>4</v>
      </c>
      <c r="Y12" s="34">
        <v>10</v>
      </c>
      <c r="Z12" s="34">
        <f t="shared" si="2"/>
        <v>40</v>
      </c>
      <c r="AI12" s="25">
        <v>11</v>
      </c>
      <c r="AJ12" s="27">
        <v>11</v>
      </c>
    </row>
    <row r="13" spans="1:36" ht="11.25" customHeight="1" x14ac:dyDescent="0.2">
      <c r="A13" s="27">
        <v>12</v>
      </c>
      <c r="C13" s="33" t="str">
        <f t="shared" si="0"/>
        <v>Acolytes - Fabian Cortez - MN - OPD - VR</v>
      </c>
      <c r="D13" s="33" t="s">
        <v>5978</v>
      </c>
      <c r="E13" s="33">
        <f t="shared" si="1"/>
        <v>1</v>
      </c>
      <c r="F13" s="33" t="str">
        <f t="shared" si="5"/>
        <v>Fabian Cortez - MN</v>
      </c>
      <c r="G13" s="34" t="s">
        <v>1677</v>
      </c>
      <c r="H13" s="34" t="s">
        <v>2590</v>
      </c>
      <c r="L13" s="33" t="s">
        <v>2952</v>
      </c>
      <c r="M13" s="33" t="s">
        <v>1630</v>
      </c>
      <c r="N13" s="34" t="s">
        <v>4873</v>
      </c>
      <c r="O13" s="34" t="s">
        <v>4873</v>
      </c>
      <c r="P13" s="33" t="s">
        <v>2952</v>
      </c>
      <c r="R13" s="34" t="s">
        <v>2584</v>
      </c>
      <c r="S13" s="50" t="s">
        <v>3581</v>
      </c>
      <c r="T13" s="33" t="s">
        <v>1630</v>
      </c>
      <c r="U13" s="33" t="s">
        <v>868</v>
      </c>
      <c r="W13" s="34" t="s">
        <v>2361</v>
      </c>
      <c r="X13" s="34">
        <v>4</v>
      </c>
      <c r="Y13" s="34">
        <v>20</v>
      </c>
      <c r="Z13" s="34">
        <f t="shared" si="2"/>
        <v>80</v>
      </c>
      <c r="AI13" s="25">
        <v>12</v>
      </c>
      <c r="AJ13" s="27">
        <v>12</v>
      </c>
    </row>
    <row r="14" spans="1:36" ht="11.25" customHeight="1" x14ac:dyDescent="0.2">
      <c r="A14" s="27">
        <v>13</v>
      </c>
      <c r="C14" s="33" t="str">
        <f t="shared" si="0"/>
        <v>Acolytes - Rusty Collins - MN - U</v>
      </c>
      <c r="D14" s="33" t="s">
        <v>5979</v>
      </c>
      <c r="E14" s="33">
        <f t="shared" si="1"/>
        <v>1</v>
      </c>
      <c r="F14" s="33" t="str">
        <f t="shared" si="5"/>
        <v>Rusty Collins - MN</v>
      </c>
      <c r="G14" s="34" t="s">
        <v>1677</v>
      </c>
      <c r="H14" s="34" t="s">
        <v>2590</v>
      </c>
      <c r="L14" s="33" t="s">
        <v>1528</v>
      </c>
      <c r="M14" s="33" t="s">
        <v>1630</v>
      </c>
      <c r="N14" s="34" t="s">
        <v>4874</v>
      </c>
      <c r="O14" s="34" t="s">
        <v>4874</v>
      </c>
      <c r="P14" s="33" t="s">
        <v>1528</v>
      </c>
      <c r="S14" s="50" t="s">
        <v>3582</v>
      </c>
      <c r="T14" s="33" t="s">
        <v>1630</v>
      </c>
      <c r="U14" s="33" t="s">
        <v>1528</v>
      </c>
      <c r="W14" s="34" t="s">
        <v>2314</v>
      </c>
      <c r="X14" s="34">
        <v>4</v>
      </c>
      <c r="Y14" s="34">
        <v>10</v>
      </c>
      <c r="Z14" s="34">
        <f t="shared" si="2"/>
        <v>40</v>
      </c>
      <c r="AI14" s="25">
        <v>13</v>
      </c>
      <c r="AJ14" s="27">
        <v>13</v>
      </c>
    </row>
    <row r="15" spans="1:36" ht="11.25" customHeight="1" x14ac:dyDescent="0.2">
      <c r="A15" s="27">
        <v>14</v>
      </c>
      <c r="C15" s="33" t="str">
        <f t="shared" si="0"/>
        <v>Acolytes - Senyaka - MN - OPD - VR</v>
      </c>
      <c r="D15" s="33" t="s">
        <v>5980</v>
      </c>
      <c r="E15" s="33">
        <f t="shared" si="1"/>
        <v>1</v>
      </c>
      <c r="F15" s="33" t="str">
        <f t="shared" si="5"/>
        <v>Senyaka - MN</v>
      </c>
      <c r="G15" s="34" t="s">
        <v>1677</v>
      </c>
      <c r="H15" s="34" t="s">
        <v>2590</v>
      </c>
      <c r="L15" s="33" t="s">
        <v>2953</v>
      </c>
      <c r="M15" s="33" t="s">
        <v>1630</v>
      </c>
      <c r="N15" s="34" t="s">
        <v>4875</v>
      </c>
      <c r="O15" s="34" t="s">
        <v>4875</v>
      </c>
      <c r="P15" s="33" t="s">
        <v>2953</v>
      </c>
      <c r="R15" s="34" t="s">
        <v>2584</v>
      </c>
      <c r="S15" s="50" t="s">
        <v>3583</v>
      </c>
      <c r="T15" s="33" t="s">
        <v>1630</v>
      </c>
      <c r="U15" s="33" t="s">
        <v>867</v>
      </c>
      <c r="W15" s="34" t="s">
        <v>2361</v>
      </c>
      <c r="X15" s="34">
        <v>4</v>
      </c>
      <c r="Y15" s="34">
        <v>20</v>
      </c>
      <c r="Z15" s="34">
        <f t="shared" si="2"/>
        <v>80</v>
      </c>
      <c r="AI15" s="25">
        <v>14</v>
      </c>
      <c r="AJ15" s="27">
        <v>14</v>
      </c>
    </row>
    <row r="16" spans="1:36" ht="11.25" customHeight="1" x14ac:dyDescent="0.2">
      <c r="A16" s="27">
        <v>15</v>
      </c>
      <c r="C16" s="33" t="str">
        <f t="shared" si="0"/>
        <v>Acolytes - Skids - MN - U</v>
      </c>
      <c r="D16" s="33" t="s">
        <v>5981</v>
      </c>
      <c r="E16" s="33">
        <f t="shared" si="1"/>
        <v>1</v>
      </c>
      <c r="F16" s="33" t="str">
        <f t="shared" si="5"/>
        <v>Skids - MN</v>
      </c>
      <c r="G16" s="34" t="s">
        <v>1677</v>
      </c>
      <c r="H16" s="34" t="s">
        <v>2590</v>
      </c>
      <c r="L16" s="33" t="s">
        <v>2131</v>
      </c>
      <c r="M16" s="33" t="s">
        <v>1630</v>
      </c>
      <c r="N16" s="34" t="s">
        <v>4876</v>
      </c>
      <c r="O16" s="34" t="s">
        <v>4876</v>
      </c>
      <c r="P16" s="33" t="s">
        <v>2131</v>
      </c>
      <c r="S16" s="50" t="s">
        <v>3584</v>
      </c>
      <c r="T16" s="33" t="s">
        <v>1630</v>
      </c>
      <c r="U16" s="33" t="s">
        <v>2131</v>
      </c>
      <c r="W16" s="34" t="s">
        <v>2314</v>
      </c>
      <c r="X16" s="34">
        <v>4</v>
      </c>
      <c r="Y16" s="34">
        <v>10</v>
      </c>
      <c r="Z16" s="34">
        <f t="shared" si="2"/>
        <v>40</v>
      </c>
      <c r="AI16" s="25">
        <v>15</v>
      </c>
      <c r="AJ16" s="27">
        <v>15</v>
      </c>
    </row>
    <row r="17" spans="1:36" ht="11.25" customHeight="1" x14ac:dyDescent="0.2">
      <c r="A17" s="27">
        <v>16</v>
      </c>
      <c r="C17" s="33" t="str">
        <f t="shared" si="0"/>
        <v>Acolytes - Unuscione - MN - U</v>
      </c>
      <c r="D17" s="33" t="s">
        <v>5982</v>
      </c>
      <c r="E17" s="33">
        <f t="shared" si="1"/>
        <v>1</v>
      </c>
      <c r="F17" s="33" t="str">
        <f t="shared" si="5"/>
        <v>Unuscione - MN</v>
      </c>
      <c r="G17" s="34" t="s">
        <v>1677</v>
      </c>
      <c r="H17" s="34" t="s">
        <v>2590</v>
      </c>
      <c r="L17" s="33" t="s">
        <v>400</v>
      </c>
      <c r="M17" s="33" t="s">
        <v>1630</v>
      </c>
      <c r="N17" s="34" t="s">
        <v>4877</v>
      </c>
      <c r="O17" s="34" t="s">
        <v>4877</v>
      </c>
      <c r="P17" s="33" t="s">
        <v>400</v>
      </c>
      <c r="S17" s="50" t="s">
        <v>3585</v>
      </c>
      <c r="T17" s="33" t="s">
        <v>1630</v>
      </c>
      <c r="U17" s="33" t="s">
        <v>400</v>
      </c>
      <c r="W17" s="34" t="s">
        <v>2314</v>
      </c>
      <c r="X17" s="34">
        <v>4</v>
      </c>
      <c r="Y17" s="34">
        <v>10</v>
      </c>
      <c r="Z17" s="34">
        <f t="shared" si="2"/>
        <v>40</v>
      </c>
      <c r="AI17" s="25">
        <v>16</v>
      </c>
      <c r="AJ17" s="27">
        <v>16</v>
      </c>
    </row>
    <row r="18" spans="1:36" ht="11.25" customHeight="1" x14ac:dyDescent="0.2">
      <c r="A18" s="27">
        <v>17</v>
      </c>
      <c r="B18" s="39"/>
      <c r="C18" s="38" t="str">
        <f t="shared" si="0"/>
        <v>Adam Warlock - 3-Grid Character Card - DT - VR</v>
      </c>
      <c r="D18" s="38" t="str">
        <f>CONCATENATE(M18," ",G18," HERO - ",W18)</f>
        <v>Adam Warlock DT HERO - VR</v>
      </c>
      <c r="E18" s="38">
        <f t="shared" si="1"/>
        <v>1</v>
      </c>
      <c r="F18" s="38" t="str">
        <f t="shared" ref="F18:F19" si="6">CONCATENATE(M18,IF(V18&lt;&gt;"",CONCATENATE(" (",V18,")",),"")," &lt;",G18,"&gt;")</f>
        <v>Adam Warlock &lt;DT&gt;</v>
      </c>
      <c r="G18" s="39" t="s">
        <v>2108</v>
      </c>
      <c r="H18" s="39" t="s">
        <v>2582</v>
      </c>
      <c r="I18" s="39"/>
      <c r="J18" s="39"/>
      <c r="K18" s="39"/>
      <c r="L18" s="38" t="s">
        <v>1678</v>
      </c>
      <c r="M18" s="38" t="s">
        <v>1678</v>
      </c>
      <c r="N18" s="39"/>
      <c r="O18" s="39"/>
      <c r="P18" s="38" t="s">
        <v>768</v>
      </c>
      <c r="Q18" s="39"/>
      <c r="R18" s="39"/>
      <c r="S18" s="55"/>
      <c r="T18" s="38" t="s">
        <v>1678</v>
      </c>
      <c r="U18" s="38" t="s">
        <v>768</v>
      </c>
      <c r="V18" s="39"/>
      <c r="W18" s="39" t="s">
        <v>2361</v>
      </c>
      <c r="X18" s="40">
        <v>17</v>
      </c>
      <c r="Y18" s="40">
        <v>20</v>
      </c>
      <c r="Z18" s="40">
        <f t="shared" si="2"/>
        <v>340</v>
      </c>
      <c r="AA18" s="41">
        <v>7</v>
      </c>
      <c r="AB18" s="41">
        <v>2</v>
      </c>
      <c r="AC18" s="41">
        <v>5</v>
      </c>
      <c r="AD18" s="41"/>
      <c r="AE18" s="41">
        <f>SUM(AA18:AD18)</f>
        <v>14</v>
      </c>
      <c r="AF18" s="41">
        <v>14</v>
      </c>
      <c r="AG18" s="42">
        <f>AVERAGE(AA18:AD18)</f>
        <v>4.666666666666667</v>
      </c>
      <c r="AH18" s="43"/>
      <c r="AI18" s="43">
        <v>17</v>
      </c>
      <c r="AJ18" s="27">
        <v>17</v>
      </c>
    </row>
    <row r="19" spans="1:36" ht="11.25" customHeight="1" x14ac:dyDescent="0.2">
      <c r="A19" s="27">
        <v>18</v>
      </c>
      <c r="B19" s="28"/>
      <c r="C19" s="26" t="str">
        <f t="shared" si="0"/>
        <v>Adam Warlock - 4-Grid Character Card - MN - VR</v>
      </c>
      <c r="D19" s="26" t="s">
        <v>6000</v>
      </c>
      <c r="E19" s="26">
        <f t="shared" si="1"/>
        <v>1</v>
      </c>
      <c r="F19" s="26" t="str">
        <f t="shared" si="6"/>
        <v>Adam Warlock &lt;MN&gt;</v>
      </c>
      <c r="G19" s="28" t="s">
        <v>1677</v>
      </c>
      <c r="H19" s="28" t="s">
        <v>2582</v>
      </c>
      <c r="I19" s="28"/>
      <c r="J19" s="28"/>
      <c r="K19" s="28"/>
      <c r="L19" s="26" t="s">
        <v>1678</v>
      </c>
      <c r="M19" s="26" t="s">
        <v>1678</v>
      </c>
      <c r="N19" s="28"/>
      <c r="O19" s="28"/>
      <c r="P19" s="26" t="s">
        <v>769</v>
      </c>
      <c r="Q19" s="28"/>
      <c r="R19" s="28"/>
      <c r="S19" s="54"/>
      <c r="T19" s="26" t="s">
        <v>1678</v>
      </c>
      <c r="U19" s="26" t="s">
        <v>769</v>
      </c>
      <c r="V19" s="28"/>
      <c r="W19" s="28" t="s">
        <v>2361</v>
      </c>
      <c r="X19" s="29">
        <v>4</v>
      </c>
      <c r="Y19" s="29">
        <v>20</v>
      </c>
      <c r="Z19" s="29">
        <f t="shared" si="2"/>
        <v>80</v>
      </c>
      <c r="AA19" s="30">
        <v>7</v>
      </c>
      <c r="AB19" s="30">
        <v>2</v>
      </c>
      <c r="AC19" s="30">
        <v>5</v>
      </c>
      <c r="AD19" s="30">
        <v>6</v>
      </c>
      <c r="AE19" s="30">
        <f>SUM(AA19:AD19)</f>
        <v>20</v>
      </c>
      <c r="AF19" s="30">
        <v>20</v>
      </c>
      <c r="AG19" s="31">
        <f>AVERAGE(AA19:AD19)</f>
        <v>5</v>
      </c>
      <c r="AH19" s="32"/>
      <c r="AI19" s="32">
        <v>18</v>
      </c>
      <c r="AJ19" s="27">
        <v>18</v>
      </c>
    </row>
    <row r="20" spans="1:36" ht="11.25" customHeight="1" x14ac:dyDescent="0.2">
      <c r="A20" s="27">
        <v>19</v>
      </c>
      <c r="C20" s="33" t="str">
        <f t="shared" si="0"/>
        <v>Adam Warlock - Cosmic Alliance - MN - U</v>
      </c>
      <c r="D20" s="33" t="s">
        <v>6001</v>
      </c>
      <c r="E20" s="33">
        <f t="shared" si="1"/>
        <v>1</v>
      </c>
      <c r="F20" s="33" t="str">
        <f>CONCATENATE(P20," - ",G20)</f>
        <v>Cosmic Alliance - MN</v>
      </c>
      <c r="G20" s="34" t="s">
        <v>1677</v>
      </c>
      <c r="H20" s="34" t="s">
        <v>2590</v>
      </c>
      <c r="L20" s="33" t="s">
        <v>1678</v>
      </c>
      <c r="M20" s="33" t="s">
        <v>1678</v>
      </c>
      <c r="N20" s="34" t="s">
        <v>4878</v>
      </c>
      <c r="O20" s="34" t="s">
        <v>4878</v>
      </c>
      <c r="P20" s="33" t="s">
        <v>2137</v>
      </c>
      <c r="S20" s="50" t="s">
        <v>3586</v>
      </c>
      <c r="T20" s="33" t="s">
        <v>1678</v>
      </c>
      <c r="U20" s="33" t="s">
        <v>2137</v>
      </c>
      <c r="W20" s="34" t="s">
        <v>2314</v>
      </c>
      <c r="X20" s="34">
        <v>4</v>
      </c>
      <c r="Y20" s="34">
        <v>10</v>
      </c>
      <c r="Z20" s="34">
        <f t="shared" si="2"/>
        <v>40</v>
      </c>
      <c r="AI20" s="25">
        <v>19</v>
      </c>
      <c r="AJ20" s="27">
        <v>19</v>
      </c>
    </row>
    <row r="21" spans="1:36" ht="11.25" customHeight="1" x14ac:dyDescent="0.2">
      <c r="A21" s="27">
        <v>20</v>
      </c>
      <c r="C21" s="33" t="str">
        <f t="shared" si="0"/>
        <v>Adam Warlock - Energy Barrage - MN - U</v>
      </c>
      <c r="D21" s="33" t="s">
        <v>6002</v>
      </c>
      <c r="E21" s="33">
        <f t="shared" si="1"/>
        <v>1</v>
      </c>
      <c r="F21" s="33" t="str">
        <f>CONCATENATE(P21," - ",G21)</f>
        <v>Energy Barrage - MN</v>
      </c>
      <c r="G21" s="34" t="s">
        <v>1677</v>
      </c>
      <c r="H21" s="34" t="s">
        <v>2590</v>
      </c>
      <c r="L21" s="33" t="s">
        <v>1678</v>
      </c>
      <c r="M21" s="33" t="s">
        <v>1678</v>
      </c>
      <c r="N21" s="34" t="s">
        <v>4879</v>
      </c>
      <c r="O21" s="34" t="s">
        <v>4879</v>
      </c>
      <c r="P21" s="33" t="s">
        <v>399</v>
      </c>
      <c r="S21" s="50" t="s">
        <v>3587</v>
      </c>
      <c r="T21" s="33" t="s">
        <v>1678</v>
      </c>
      <c r="U21" s="33" t="s">
        <v>399</v>
      </c>
      <c r="W21" s="34" t="s">
        <v>2314</v>
      </c>
      <c r="X21" s="34">
        <v>4</v>
      </c>
      <c r="Y21" s="34">
        <v>10</v>
      </c>
      <c r="Z21" s="34">
        <f t="shared" si="2"/>
        <v>40</v>
      </c>
      <c r="AI21" s="25">
        <v>20</v>
      </c>
      <c r="AJ21" s="27">
        <v>20</v>
      </c>
    </row>
    <row r="22" spans="1:36" ht="11.25" customHeight="1" x14ac:dyDescent="0.2">
      <c r="A22" s="27">
        <v>21</v>
      </c>
      <c r="C22" s="33" t="str">
        <f t="shared" si="0"/>
        <v>Adam Warlock - Infinity Watch, The - CL - C</v>
      </c>
      <c r="D22" s="33" t="s">
        <v>6003</v>
      </c>
      <c r="E22" s="33">
        <f t="shared" si="1"/>
        <v>1</v>
      </c>
      <c r="F22" s="33" t="str">
        <f>CONCATENATE(P22," - ",G22)</f>
        <v>Infinity Watch, The - CL</v>
      </c>
      <c r="G22" s="34" t="s">
        <v>1676</v>
      </c>
      <c r="H22" s="34" t="s">
        <v>2590</v>
      </c>
      <c r="L22" s="33" t="s">
        <v>1678</v>
      </c>
      <c r="M22" s="33" t="s">
        <v>1678</v>
      </c>
      <c r="N22" s="34" t="s">
        <v>4876</v>
      </c>
      <c r="O22" s="34" t="s">
        <v>4876</v>
      </c>
      <c r="P22" s="33" t="s">
        <v>2136</v>
      </c>
      <c r="S22" s="50" t="s">
        <v>3588</v>
      </c>
      <c r="T22" s="33" t="s">
        <v>1678</v>
      </c>
      <c r="U22" s="33" t="s">
        <v>2136</v>
      </c>
      <c r="W22" s="34" t="s">
        <v>2103</v>
      </c>
      <c r="X22" s="34">
        <v>13</v>
      </c>
      <c r="Y22" s="34">
        <v>5</v>
      </c>
      <c r="Z22" s="34">
        <f t="shared" si="2"/>
        <v>65</v>
      </c>
      <c r="AI22" s="25">
        <v>21</v>
      </c>
      <c r="AJ22" s="27">
        <v>21</v>
      </c>
    </row>
    <row r="23" spans="1:36" ht="11.25" customHeight="1" x14ac:dyDescent="0.2">
      <c r="A23" s="27">
        <v>22</v>
      </c>
      <c r="C23" s="33" t="str">
        <f t="shared" si="0"/>
        <v>Adam Warlock - Soul Gem - MN - OPD - VR</v>
      </c>
      <c r="D23" s="33" t="s">
        <v>6004</v>
      </c>
      <c r="E23" s="33">
        <f t="shared" si="1"/>
        <v>1</v>
      </c>
      <c r="F23" s="33" t="str">
        <f>CONCATENATE(P23," - ",G23)</f>
        <v>Soul Gem - MN</v>
      </c>
      <c r="G23" s="34" t="s">
        <v>1677</v>
      </c>
      <c r="H23" s="34" t="s">
        <v>2590</v>
      </c>
      <c r="L23" s="33" t="s">
        <v>1678</v>
      </c>
      <c r="M23" s="33" t="s">
        <v>1678</v>
      </c>
      <c r="N23" s="34" t="s">
        <v>4880</v>
      </c>
      <c r="O23" s="34" t="s">
        <v>4880</v>
      </c>
      <c r="P23" s="33" t="s">
        <v>2954</v>
      </c>
      <c r="R23" s="34" t="s">
        <v>2584</v>
      </c>
      <c r="S23" s="50" t="s">
        <v>3589</v>
      </c>
      <c r="T23" s="33" t="s">
        <v>1678</v>
      </c>
      <c r="U23" s="33" t="s">
        <v>869</v>
      </c>
      <c r="W23" s="34" t="s">
        <v>2361</v>
      </c>
      <c r="X23" s="34">
        <v>4</v>
      </c>
      <c r="Y23" s="34">
        <v>20</v>
      </c>
      <c r="Z23" s="34">
        <f t="shared" si="2"/>
        <v>80</v>
      </c>
      <c r="AI23" s="25">
        <v>22</v>
      </c>
      <c r="AJ23" s="27">
        <v>22</v>
      </c>
    </row>
    <row r="24" spans="1:36" ht="11.25" customHeight="1" x14ac:dyDescent="0.2">
      <c r="A24" s="27">
        <v>23</v>
      </c>
      <c r="B24" s="28"/>
      <c r="C24" s="26" t="str">
        <f t="shared" si="0"/>
        <v>Alpha Flight - 4-Grid Character Card - MN - R</v>
      </c>
      <c r="D24" s="26" t="s">
        <v>5987</v>
      </c>
      <c r="E24" s="26">
        <f t="shared" si="1"/>
        <v>1</v>
      </c>
      <c r="F24" s="26" t="str">
        <f>CONCATENATE(M24,IF(V24&lt;&gt;"",CONCATENATE(" (",V24,")",),"")," &lt;",G24,"&gt;")</f>
        <v>Alpha Flight &lt;MN&gt;</v>
      </c>
      <c r="G24" s="28" t="s">
        <v>1677</v>
      </c>
      <c r="H24" s="28" t="s">
        <v>2582</v>
      </c>
      <c r="I24" s="28"/>
      <c r="J24" s="28"/>
      <c r="K24" s="28"/>
      <c r="L24" s="26" t="s">
        <v>1679</v>
      </c>
      <c r="M24" s="26" t="s">
        <v>1679</v>
      </c>
      <c r="N24" s="28"/>
      <c r="O24" s="28"/>
      <c r="P24" s="26" t="s">
        <v>769</v>
      </c>
      <c r="Q24" s="28"/>
      <c r="R24" s="28"/>
      <c r="S24" s="54"/>
      <c r="T24" s="26" t="s">
        <v>1679</v>
      </c>
      <c r="U24" s="26" t="s">
        <v>769</v>
      </c>
      <c r="V24" s="28"/>
      <c r="W24" s="28" t="s">
        <v>2313</v>
      </c>
      <c r="X24" s="29">
        <v>4</v>
      </c>
      <c r="Y24" s="29">
        <v>15</v>
      </c>
      <c r="Z24" s="29">
        <f t="shared" si="2"/>
        <v>60</v>
      </c>
      <c r="AA24" s="30">
        <v>4</v>
      </c>
      <c r="AB24" s="30">
        <v>7</v>
      </c>
      <c r="AC24" s="30">
        <v>4</v>
      </c>
      <c r="AD24" s="30">
        <v>6</v>
      </c>
      <c r="AE24" s="30">
        <f>SUM(AA24:AD24)</f>
        <v>21</v>
      </c>
      <c r="AF24" s="30">
        <v>21</v>
      </c>
      <c r="AG24" s="31">
        <f>AVERAGE(AA24:AD24)</f>
        <v>5.25</v>
      </c>
      <c r="AH24" s="32"/>
      <c r="AI24" s="32">
        <v>23</v>
      </c>
      <c r="AJ24" s="27">
        <v>23</v>
      </c>
    </row>
    <row r="25" spans="1:36" ht="11.25" customHeight="1" x14ac:dyDescent="0.2">
      <c r="A25" s="27">
        <v>24</v>
      </c>
      <c r="C25" s="33" t="str">
        <f t="shared" si="0"/>
        <v>Alpha Flight - Aroura - MN - C</v>
      </c>
      <c r="D25" s="33" t="str">
        <f t="shared" ref="D25:D33" si="7">CONCATENATE(M25," - ",P25," - ",G25," - ",IF(R25="","",CONCATENATE(R25," - ")),W25)</f>
        <v>Alpha Flight - Aroura - MN - C</v>
      </c>
      <c r="E25" s="33">
        <f t="shared" si="1"/>
        <v>1</v>
      </c>
      <c r="F25" s="33" t="str">
        <f t="shared" ref="F25:F33" si="8">CONCATENATE(P25," - ",G25)</f>
        <v>Aroura - MN</v>
      </c>
      <c r="G25" s="34" t="s">
        <v>1677</v>
      </c>
      <c r="H25" s="34" t="s">
        <v>2590</v>
      </c>
      <c r="L25" s="33" t="s">
        <v>2135</v>
      </c>
      <c r="M25" s="33" t="s">
        <v>1679</v>
      </c>
      <c r="N25" s="34" t="s">
        <v>2543</v>
      </c>
      <c r="O25" s="34" t="s">
        <v>2543</v>
      </c>
      <c r="P25" s="33" t="s">
        <v>2135</v>
      </c>
      <c r="S25" s="50" t="s">
        <v>3590</v>
      </c>
      <c r="T25" s="33" t="s">
        <v>1679</v>
      </c>
      <c r="U25" s="33" t="s">
        <v>2135</v>
      </c>
      <c r="W25" s="34" t="s">
        <v>2103</v>
      </c>
      <c r="X25" s="34">
        <v>4</v>
      </c>
      <c r="Y25" s="34">
        <v>5</v>
      </c>
      <c r="Z25" s="34">
        <f t="shared" si="2"/>
        <v>20</v>
      </c>
      <c r="AI25" s="25">
        <v>24</v>
      </c>
      <c r="AJ25" s="27">
        <v>24</v>
      </c>
    </row>
    <row r="26" spans="1:36" ht="11.25" customHeight="1" x14ac:dyDescent="0.2">
      <c r="A26" s="27">
        <v>25</v>
      </c>
      <c r="C26" s="33" t="str">
        <f t="shared" si="0"/>
        <v>Alpha Flight - Guardian - MN - U</v>
      </c>
      <c r="D26" s="33" t="s">
        <v>5988</v>
      </c>
      <c r="E26" s="33">
        <f t="shared" si="1"/>
        <v>1</v>
      </c>
      <c r="F26" s="33" t="str">
        <f t="shared" si="8"/>
        <v>Guardian - MN</v>
      </c>
      <c r="G26" s="34" t="s">
        <v>1677</v>
      </c>
      <c r="H26" s="34" t="s">
        <v>2590</v>
      </c>
      <c r="L26" s="33" t="s">
        <v>2134</v>
      </c>
      <c r="M26" s="33" t="s">
        <v>1679</v>
      </c>
      <c r="N26" s="34" t="s">
        <v>4881</v>
      </c>
      <c r="O26" s="34" t="s">
        <v>4876</v>
      </c>
      <c r="P26" s="33" t="s">
        <v>2134</v>
      </c>
      <c r="S26" s="50" t="s">
        <v>3591</v>
      </c>
      <c r="T26" s="33" t="s">
        <v>1679</v>
      </c>
      <c r="U26" s="33" t="s">
        <v>2134</v>
      </c>
      <c r="W26" s="34" t="s">
        <v>2314</v>
      </c>
      <c r="X26" s="34">
        <v>4</v>
      </c>
      <c r="Y26" s="34">
        <v>10</v>
      </c>
      <c r="Z26" s="34">
        <f t="shared" si="2"/>
        <v>40</v>
      </c>
      <c r="AI26" s="25">
        <v>25</v>
      </c>
      <c r="AJ26" s="27">
        <v>25</v>
      </c>
    </row>
    <row r="27" spans="1:36" ht="11.25" customHeight="1" x14ac:dyDescent="0.2">
      <c r="A27" s="27">
        <v>26</v>
      </c>
      <c r="C27" s="33" t="str">
        <f t="shared" si="0"/>
        <v>Alpha Flight - Murmur - CL - OPD - U</v>
      </c>
      <c r="D27" s="33" t="str">
        <f t="shared" si="7"/>
        <v>Alpha Flight - Murmur - CL - OPD - U</v>
      </c>
      <c r="E27" s="33">
        <f t="shared" si="1"/>
        <v>1</v>
      </c>
      <c r="F27" s="33" t="str">
        <f t="shared" si="8"/>
        <v>Murmur - CL</v>
      </c>
      <c r="G27" s="34" t="s">
        <v>1676</v>
      </c>
      <c r="H27" s="34" t="s">
        <v>2590</v>
      </c>
      <c r="L27" s="33" t="s">
        <v>2955</v>
      </c>
      <c r="M27" s="33" t="s">
        <v>1679</v>
      </c>
      <c r="N27" s="34" t="s">
        <v>4882</v>
      </c>
      <c r="O27" s="34" t="s">
        <v>4882</v>
      </c>
      <c r="P27" s="33" t="s">
        <v>2955</v>
      </c>
      <c r="R27" s="34" t="s">
        <v>2584</v>
      </c>
      <c r="S27" s="50" t="s">
        <v>3592</v>
      </c>
      <c r="T27" s="33" t="s">
        <v>1679</v>
      </c>
      <c r="U27" s="33" t="s">
        <v>870</v>
      </c>
      <c r="W27" s="34" t="s">
        <v>2314</v>
      </c>
      <c r="X27" s="34">
        <v>13</v>
      </c>
      <c r="Y27" s="34">
        <v>10</v>
      </c>
      <c r="Z27" s="34">
        <f t="shared" si="2"/>
        <v>130</v>
      </c>
      <c r="AI27" s="25">
        <v>26</v>
      </c>
      <c r="AJ27" s="27">
        <v>26</v>
      </c>
    </row>
    <row r="28" spans="1:36" ht="11.25" customHeight="1" x14ac:dyDescent="0.2">
      <c r="A28" s="27">
        <v>27</v>
      </c>
      <c r="C28" s="33" t="str">
        <f t="shared" si="0"/>
        <v>Alpha Flight - Puck - MN - U</v>
      </c>
      <c r="D28" s="33" t="str">
        <f t="shared" si="7"/>
        <v>Alpha Flight - Puck - MN - U</v>
      </c>
      <c r="E28" s="33">
        <f t="shared" si="1"/>
        <v>1</v>
      </c>
      <c r="F28" s="33" t="str">
        <f t="shared" si="8"/>
        <v>Puck - MN</v>
      </c>
      <c r="G28" s="34" t="s">
        <v>1677</v>
      </c>
      <c r="H28" s="34" t="s">
        <v>2590</v>
      </c>
      <c r="L28" s="33" t="s">
        <v>2132</v>
      </c>
      <c r="M28" s="33" t="s">
        <v>1679</v>
      </c>
      <c r="N28" s="34" t="s">
        <v>4883</v>
      </c>
      <c r="O28" s="34" t="s">
        <v>4883</v>
      </c>
      <c r="P28" s="33" t="s">
        <v>2132</v>
      </c>
      <c r="S28" s="50" t="s">
        <v>3593</v>
      </c>
      <c r="T28" s="33" t="s">
        <v>1679</v>
      </c>
      <c r="U28" s="33" t="s">
        <v>2132</v>
      </c>
      <c r="W28" s="34" t="s">
        <v>2314</v>
      </c>
      <c r="X28" s="34">
        <v>4</v>
      </c>
      <c r="Y28" s="34">
        <v>10</v>
      </c>
      <c r="Z28" s="34">
        <f t="shared" si="2"/>
        <v>40</v>
      </c>
      <c r="AI28" s="25">
        <v>27</v>
      </c>
      <c r="AJ28" s="27">
        <v>27</v>
      </c>
    </row>
    <row r="29" spans="1:36" ht="11.25" customHeight="1" x14ac:dyDescent="0.2">
      <c r="A29" s="27">
        <v>28</v>
      </c>
      <c r="C29" s="33" t="str">
        <f t="shared" si="0"/>
        <v>Alpha Flight - Sasquatch - MN - OPD - VR</v>
      </c>
      <c r="D29" s="33" t="str">
        <f t="shared" si="7"/>
        <v>Alpha Flight - Sasquatch - MN - OPD - VR</v>
      </c>
      <c r="E29" s="33">
        <f t="shared" si="1"/>
        <v>1</v>
      </c>
      <c r="F29" s="33" t="str">
        <f t="shared" si="8"/>
        <v>Sasquatch - MN</v>
      </c>
      <c r="G29" s="34" t="s">
        <v>1677</v>
      </c>
      <c r="H29" s="34" t="s">
        <v>2590</v>
      </c>
      <c r="L29" s="33" t="s">
        <v>2956</v>
      </c>
      <c r="M29" s="33" t="s">
        <v>1679</v>
      </c>
      <c r="N29" s="34" t="s">
        <v>4884</v>
      </c>
      <c r="O29" s="34" t="s">
        <v>4884</v>
      </c>
      <c r="P29" s="33" t="s">
        <v>2956</v>
      </c>
      <c r="R29" s="34" t="s">
        <v>2584</v>
      </c>
      <c r="S29" s="50" t="s">
        <v>3594</v>
      </c>
      <c r="T29" s="33" t="s">
        <v>1679</v>
      </c>
      <c r="U29" s="33" t="s">
        <v>871</v>
      </c>
      <c r="W29" s="34" t="s">
        <v>2361</v>
      </c>
      <c r="X29" s="34">
        <v>4</v>
      </c>
      <c r="Y29" s="34">
        <v>20</v>
      </c>
      <c r="Z29" s="34">
        <f t="shared" si="2"/>
        <v>80</v>
      </c>
      <c r="AI29" s="25">
        <v>28</v>
      </c>
      <c r="AJ29" s="27">
        <v>28</v>
      </c>
    </row>
    <row r="30" spans="1:36" ht="11.25" customHeight="1" x14ac:dyDescent="0.2">
      <c r="A30" s="27">
        <v>29</v>
      </c>
      <c r="C30" s="33" t="str">
        <f t="shared" si="0"/>
        <v>Alpha Flight - Shaman - MN - OPD - VR</v>
      </c>
      <c r="D30" s="33" t="str">
        <f t="shared" si="7"/>
        <v>Alpha Flight - Shaman - MN - OPD - VR</v>
      </c>
      <c r="E30" s="33">
        <f t="shared" si="1"/>
        <v>1</v>
      </c>
      <c r="F30" s="33" t="str">
        <f t="shared" si="8"/>
        <v>Shaman - MN</v>
      </c>
      <c r="G30" s="34" t="s">
        <v>1677</v>
      </c>
      <c r="H30" s="34" t="s">
        <v>2590</v>
      </c>
      <c r="L30" s="33" t="s">
        <v>2957</v>
      </c>
      <c r="M30" s="33" t="s">
        <v>1679</v>
      </c>
      <c r="N30" s="34" t="s">
        <v>4885</v>
      </c>
      <c r="O30" s="34" t="s">
        <v>4885</v>
      </c>
      <c r="P30" s="33" t="s">
        <v>2957</v>
      </c>
      <c r="R30" s="34" t="s">
        <v>2584</v>
      </c>
      <c r="S30" s="50" t="s">
        <v>3595</v>
      </c>
      <c r="T30" s="33" t="s">
        <v>1679</v>
      </c>
      <c r="U30" s="33" t="s">
        <v>872</v>
      </c>
      <c r="W30" s="34" t="s">
        <v>2361</v>
      </c>
      <c r="X30" s="34">
        <v>4</v>
      </c>
      <c r="Y30" s="34">
        <v>20</v>
      </c>
      <c r="Z30" s="34">
        <f t="shared" si="2"/>
        <v>80</v>
      </c>
      <c r="AI30" s="25">
        <v>29</v>
      </c>
      <c r="AJ30" s="27">
        <v>29</v>
      </c>
    </row>
    <row r="31" spans="1:36" ht="11.25" customHeight="1" x14ac:dyDescent="0.2">
      <c r="A31" s="27">
        <v>30</v>
      </c>
      <c r="C31" s="33" t="str">
        <f t="shared" si="0"/>
        <v>Alpha Flight - Snowbird - MN - U</v>
      </c>
      <c r="D31" s="33" t="str">
        <f t="shared" si="7"/>
        <v>Alpha Flight - Snowbird - MN - U</v>
      </c>
      <c r="E31" s="33">
        <f t="shared" si="1"/>
        <v>1</v>
      </c>
      <c r="F31" s="33" t="str">
        <f t="shared" si="8"/>
        <v>Snowbird - MN</v>
      </c>
      <c r="G31" s="34" t="s">
        <v>1677</v>
      </c>
      <c r="H31" s="34" t="s">
        <v>2590</v>
      </c>
      <c r="L31" s="33" t="s">
        <v>2133</v>
      </c>
      <c r="M31" s="33" t="s">
        <v>1679</v>
      </c>
      <c r="N31" s="34" t="s">
        <v>4886</v>
      </c>
      <c r="O31" s="34" t="s">
        <v>4886</v>
      </c>
      <c r="P31" s="33" t="s">
        <v>2133</v>
      </c>
      <c r="S31" s="50" t="s">
        <v>3596</v>
      </c>
      <c r="T31" s="33" t="s">
        <v>1679</v>
      </c>
      <c r="U31" s="33" t="s">
        <v>2133</v>
      </c>
      <c r="W31" s="34" t="s">
        <v>2314</v>
      </c>
      <c r="X31" s="34">
        <v>4</v>
      </c>
      <c r="Y31" s="34">
        <v>10</v>
      </c>
      <c r="Z31" s="34">
        <f t="shared" si="2"/>
        <v>40</v>
      </c>
      <c r="AI31" s="25">
        <v>30</v>
      </c>
      <c r="AJ31" s="27">
        <v>30</v>
      </c>
    </row>
    <row r="32" spans="1:36" ht="11.25" customHeight="1" x14ac:dyDescent="0.2">
      <c r="A32" s="27">
        <v>31</v>
      </c>
      <c r="C32" s="33" t="str">
        <f t="shared" si="0"/>
        <v>Alpha Flight - Vindicator - XM - C</v>
      </c>
      <c r="D32" s="33" t="str">
        <f t="shared" si="7"/>
        <v>Alpha Flight - Vindicator - XM - C</v>
      </c>
      <c r="E32" s="33">
        <f t="shared" si="1"/>
        <v>1</v>
      </c>
      <c r="F32" s="33" t="str">
        <f t="shared" si="8"/>
        <v>Vindicator - XM</v>
      </c>
      <c r="G32" s="34" t="s">
        <v>3387</v>
      </c>
      <c r="H32" s="34" t="s">
        <v>2590</v>
      </c>
      <c r="L32" s="33" t="s">
        <v>1631</v>
      </c>
      <c r="M32" s="33" t="s">
        <v>1679</v>
      </c>
      <c r="N32" s="34" t="s">
        <v>4887</v>
      </c>
      <c r="O32" s="34" t="s">
        <v>4887</v>
      </c>
      <c r="P32" s="33" t="s">
        <v>1631</v>
      </c>
      <c r="S32" s="50" t="s">
        <v>3597</v>
      </c>
      <c r="T32" s="33" t="s">
        <v>1679</v>
      </c>
      <c r="U32" s="33" t="s">
        <v>1631</v>
      </c>
      <c r="W32" s="34" t="s">
        <v>2103</v>
      </c>
      <c r="X32" s="34">
        <v>5</v>
      </c>
      <c r="Y32" s="34">
        <v>5</v>
      </c>
      <c r="Z32" s="34">
        <f t="shared" si="2"/>
        <v>25</v>
      </c>
      <c r="AI32" s="25">
        <v>31</v>
      </c>
      <c r="AJ32" s="27">
        <v>31</v>
      </c>
    </row>
    <row r="33" spans="1:36" ht="11.25" customHeight="1" x14ac:dyDescent="0.2">
      <c r="A33" s="27">
        <v>32</v>
      </c>
      <c r="C33" s="33" t="str">
        <f t="shared" si="0"/>
        <v>Angel - Neuro-toxin - XM - C</v>
      </c>
      <c r="D33" s="33" t="str">
        <f t="shared" si="7"/>
        <v>Angel - Neuro-toxin - XM - C</v>
      </c>
      <c r="E33" s="33">
        <f t="shared" si="1"/>
        <v>1</v>
      </c>
      <c r="F33" s="33" t="str">
        <f t="shared" si="8"/>
        <v>Neuro-toxin - XM</v>
      </c>
      <c r="G33" s="34" t="s">
        <v>3387</v>
      </c>
      <c r="H33" s="34" t="s">
        <v>2590</v>
      </c>
      <c r="L33" s="33" t="s">
        <v>1632</v>
      </c>
      <c r="M33" s="33" t="s">
        <v>1632</v>
      </c>
      <c r="N33" s="34" t="s">
        <v>4888</v>
      </c>
      <c r="O33" s="34" t="s">
        <v>4888</v>
      </c>
      <c r="P33" s="33" t="s">
        <v>1633</v>
      </c>
      <c r="S33" s="50" t="s">
        <v>3598</v>
      </c>
      <c r="T33" s="33" t="s">
        <v>1632</v>
      </c>
      <c r="U33" s="33" t="s">
        <v>1633</v>
      </c>
      <c r="W33" s="34" t="s">
        <v>2103</v>
      </c>
      <c r="X33" s="34">
        <v>5</v>
      </c>
      <c r="Y33" s="34">
        <v>5</v>
      </c>
      <c r="Z33" s="34">
        <f t="shared" si="2"/>
        <v>25</v>
      </c>
      <c r="AI33" s="25">
        <v>32</v>
      </c>
      <c r="AJ33" s="27">
        <v>32</v>
      </c>
    </row>
    <row r="34" spans="1:36" ht="11.25" customHeight="1" x14ac:dyDescent="0.2">
      <c r="A34" s="27">
        <v>33</v>
      </c>
      <c r="B34" s="28"/>
      <c r="C34" s="26" t="str">
        <f t="shared" si="0"/>
        <v>Angel: Horseman Of Apocalypse - 4-Grid Character Card - CL - C</v>
      </c>
      <c r="D34" s="26" t="s">
        <v>5991</v>
      </c>
      <c r="E34" s="26">
        <f t="shared" si="1"/>
        <v>1</v>
      </c>
      <c r="F34" s="26" t="str">
        <f t="shared" ref="F34:F35" si="9">CONCATENATE(M34,IF(V34&lt;&gt;"",CONCATENATE(" (",V34,")",),"")," &lt;",G34,"&gt;")</f>
        <v>Angel: Horseman Of Apocalypse &lt;CL&gt;</v>
      </c>
      <c r="G34" s="28" t="s">
        <v>1676</v>
      </c>
      <c r="H34" s="28" t="s">
        <v>2582</v>
      </c>
      <c r="I34" s="28"/>
      <c r="J34" s="28"/>
      <c r="K34" s="28"/>
      <c r="L34" s="26" t="s">
        <v>3392</v>
      </c>
      <c r="M34" s="26" t="s">
        <v>3392</v>
      </c>
      <c r="N34" s="28"/>
      <c r="O34" s="28"/>
      <c r="P34" s="26" t="s">
        <v>769</v>
      </c>
      <c r="Q34" s="28"/>
      <c r="R34" s="28"/>
      <c r="S34" s="54"/>
      <c r="T34" s="26" t="s">
        <v>3392</v>
      </c>
      <c r="U34" s="26" t="s">
        <v>769</v>
      </c>
      <c r="V34" s="28"/>
      <c r="W34" s="28" t="s">
        <v>2103</v>
      </c>
      <c r="X34" s="29">
        <v>13</v>
      </c>
      <c r="Y34" s="29">
        <v>5</v>
      </c>
      <c r="Z34" s="29">
        <f t="shared" si="2"/>
        <v>65</v>
      </c>
      <c r="AA34" s="30">
        <v>5</v>
      </c>
      <c r="AB34" s="30">
        <v>7</v>
      </c>
      <c r="AC34" s="30">
        <v>6</v>
      </c>
      <c r="AD34" s="30">
        <v>2</v>
      </c>
      <c r="AE34" s="30">
        <f>SUM(AA34:AD34)</f>
        <v>20</v>
      </c>
      <c r="AF34" s="30">
        <v>20</v>
      </c>
      <c r="AG34" s="31">
        <f>AVERAGE(AA34:AD34)</f>
        <v>5</v>
      </c>
      <c r="AH34" s="32"/>
      <c r="AI34" s="32">
        <v>33</v>
      </c>
      <c r="AJ34" s="27">
        <v>33</v>
      </c>
    </row>
    <row r="35" spans="1:36" ht="11.25" customHeight="1" x14ac:dyDescent="0.2">
      <c r="A35" s="27">
        <v>34</v>
      </c>
      <c r="B35" s="28"/>
      <c r="C35" s="26" t="str">
        <f t="shared" si="0"/>
        <v>Angel: The Fallen - 4-Grid Character Card - XM - U</v>
      </c>
      <c r="D35" s="26" t="s">
        <v>5990</v>
      </c>
      <c r="E35" s="26">
        <f t="shared" si="1"/>
        <v>1</v>
      </c>
      <c r="F35" s="26" t="str">
        <f t="shared" si="9"/>
        <v>Angel: The Fallen &lt;XM&gt;</v>
      </c>
      <c r="G35" s="28" t="s">
        <v>3387</v>
      </c>
      <c r="H35" s="28" t="s">
        <v>2582</v>
      </c>
      <c r="I35" s="28"/>
      <c r="J35" s="28"/>
      <c r="K35" s="28"/>
      <c r="L35" s="26" t="s">
        <v>3393</v>
      </c>
      <c r="M35" s="26" t="s">
        <v>3393</v>
      </c>
      <c r="N35" s="28"/>
      <c r="O35" s="28"/>
      <c r="P35" s="26" t="s">
        <v>769</v>
      </c>
      <c r="Q35" s="28"/>
      <c r="R35" s="28"/>
      <c r="S35" s="54"/>
      <c r="T35" s="26" t="s">
        <v>3393</v>
      </c>
      <c r="U35" s="26" t="s">
        <v>769</v>
      </c>
      <c r="V35" s="28"/>
      <c r="W35" s="28" t="s">
        <v>2314</v>
      </c>
      <c r="X35" s="29">
        <v>5</v>
      </c>
      <c r="Y35" s="29">
        <v>10</v>
      </c>
      <c r="Z35" s="29">
        <f t="shared" si="2"/>
        <v>50</v>
      </c>
      <c r="AA35" s="30">
        <v>6</v>
      </c>
      <c r="AB35" s="30">
        <v>7</v>
      </c>
      <c r="AC35" s="30">
        <v>4</v>
      </c>
      <c r="AD35" s="30">
        <v>3</v>
      </c>
      <c r="AE35" s="30">
        <f>SUM(AA35:AD35)</f>
        <v>20</v>
      </c>
      <c r="AF35" s="30">
        <v>20</v>
      </c>
      <c r="AG35" s="31">
        <f>AVERAGE(AA35:AD35)</f>
        <v>5</v>
      </c>
      <c r="AH35" s="32"/>
      <c r="AI35" s="32">
        <v>34</v>
      </c>
      <c r="AJ35" s="27">
        <v>34</v>
      </c>
    </row>
    <row r="36" spans="1:36" ht="11.25" customHeight="1" x14ac:dyDescent="0.2">
      <c r="A36" s="27">
        <v>35</v>
      </c>
      <c r="C36" s="33" t="str">
        <f t="shared" si="0"/>
        <v>Any Character - Arkham Asylum - DP - OPD - X</v>
      </c>
      <c r="D36" s="33" t="s">
        <v>5666</v>
      </c>
      <c r="E36" s="33">
        <f t="shared" si="1"/>
        <v>1</v>
      </c>
      <c r="F36" s="33" t="str">
        <f t="shared" ref="F36:F70" si="10">CONCATENATE(P36," - ",G36)</f>
        <v>Arkham Asylum - DP</v>
      </c>
      <c r="G36" s="34" t="s">
        <v>1043</v>
      </c>
      <c r="H36" s="34" t="s">
        <v>2590</v>
      </c>
      <c r="L36" s="50" t="s">
        <v>5244</v>
      </c>
      <c r="M36" s="33" t="s">
        <v>1041</v>
      </c>
      <c r="N36" s="34" t="s">
        <v>4889</v>
      </c>
      <c r="O36" s="34" t="s">
        <v>4889</v>
      </c>
      <c r="P36" s="33" t="s">
        <v>2958</v>
      </c>
      <c r="R36" s="34" t="s">
        <v>2584</v>
      </c>
      <c r="S36" s="50" t="s">
        <v>4691</v>
      </c>
      <c r="T36" s="33" t="s">
        <v>1041</v>
      </c>
      <c r="U36" s="33" t="s">
        <v>2363</v>
      </c>
      <c r="W36" s="34" t="s">
        <v>1146</v>
      </c>
      <c r="X36" s="34">
        <v>20</v>
      </c>
      <c r="Y36" s="34">
        <v>25</v>
      </c>
      <c r="Z36" s="34">
        <f t="shared" si="2"/>
        <v>500</v>
      </c>
      <c r="AH36" s="37"/>
      <c r="AI36" s="37">
        <v>35</v>
      </c>
      <c r="AJ36" s="27">
        <v>35</v>
      </c>
    </row>
    <row r="37" spans="1:36" ht="11.25" customHeight="1" x14ac:dyDescent="0.2">
      <c r="A37" s="27">
        <v>36</v>
      </c>
      <c r="C37" s="33" t="str">
        <f t="shared" si="0"/>
        <v>Any Character - Bastion - MN - OPD - VR</v>
      </c>
      <c r="D37" s="33" t="str">
        <f t="shared" ref="D37:D64" si="11">CONCATENATE(IF(M37="Any Character","AC",""),IF(M37="Any Hero","AH","")," - ",P37," - ",G37," - ",IF(R37="","",CONCATENATE(R37," - ")),W37)</f>
        <v>AC - Bastion - MN - OPD - VR</v>
      </c>
      <c r="E37" s="33">
        <f t="shared" si="1"/>
        <v>1</v>
      </c>
      <c r="F37" s="33" t="str">
        <f t="shared" si="10"/>
        <v>Bastion - MN</v>
      </c>
      <c r="G37" s="34" t="s">
        <v>1677</v>
      </c>
      <c r="H37" s="34" t="s">
        <v>2590</v>
      </c>
      <c r="L37" s="33" t="s">
        <v>2444</v>
      </c>
      <c r="M37" s="33" t="s">
        <v>1041</v>
      </c>
      <c r="N37" s="34" t="s">
        <v>4890</v>
      </c>
      <c r="O37" s="34" t="s">
        <v>4890</v>
      </c>
      <c r="P37" s="33" t="s">
        <v>1420</v>
      </c>
      <c r="R37" s="34" t="s">
        <v>2584</v>
      </c>
      <c r="S37" s="50" t="s">
        <v>4692</v>
      </c>
      <c r="T37" s="33" t="s">
        <v>1041</v>
      </c>
      <c r="U37" s="33" t="s">
        <v>2364</v>
      </c>
      <c r="W37" s="34" t="s">
        <v>2361</v>
      </c>
      <c r="X37" s="34">
        <v>4</v>
      </c>
      <c r="Y37" s="34">
        <v>20</v>
      </c>
      <c r="Z37" s="34">
        <f t="shared" si="2"/>
        <v>80</v>
      </c>
      <c r="AH37" s="37"/>
      <c r="AI37" s="37">
        <v>36</v>
      </c>
      <c r="AJ37" s="27">
        <v>36</v>
      </c>
    </row>
    <row r="38" spans="1:36" ht="11.25" customHeight="1" x14ac:dyDescent="0.2">
      <c r="A38" s="27">
        <v>37</v>
      </c>
      <c r="C38" s="33" t="str">
        <f t="shared" si="0"/>
        <v>Any Character - Batcave, The - MAG - OPD - X</v>
      </c>
      <c r="D38" s="33" t="s">
        <v>5667</v>
      </c>
      <c r="E38" s="33">
        <f t="shared" si="1"/>
        <v>1</v>
      </c>
      <c r="F38" s="33" t="str">
        <f t="shared" si="10"/>
        <v>Batcave, The - MAG</v>
      </c>
      <c r="G38" s="34" t="s">
        <v>1623</v>
      </c>
      <c r="H38" s="34" t="s">
        <v>2590</v>
      </c>
      <c r="L38" s="33" t="s">
        <v>130</v>
      </c>
      <c r="M38" s="33" t="s">
        <v>1041</v>
      </c>
      <c r="N38" s="34" t="s">
        <v>4891</v>
      </c>
      <c r="O38" s="34" t="s">
        <v>4891</v>
      </c>
      <c r="P38" s="33" t="s">
        <v>2959</v>
      </c>
      <c r="R38" s="34" t="s">
        <v>2584</v>
      </c>
      <c r="S38" s="50" t="s">
        <v>4693</v>
      </c>
      <c r="T38" s="33" t="s">
        <v>1041</v>
      </c>
      <c r="U38" s="33" t="s">
        <v>2365</v>
      </c>
      <c r="W38" s="34" t="s">
        <v>1146</v>
      </c>
      <c r="X38" s="34">
        <v>19</v>
      </c>
      <c r="Y38" s="34">
        <v>25</v>
      </c>
      <c r="Z38" s="34">
        <f t="shared" si="2"/>
        <v>475</v>
      </c>
      <c r="AH38" s="37"/>
      <c r="AI38" s="37">
        <v>37</v>
      </c>
      <c r="AJ38" s="27">
        <v>37</v>
      </c>
    </row>
    <row r="39" spans="1:36" ht="11.25" customHeight="1" x14ac:dyDescent="0.2">
      <c r="A39" s="27">
        <v>38</v>
      </c>
      <c r="C39" s="33" t="str">
        <f t="shared" si="0"/>
        <v>Any Character - Confusion Spellbinder - JLA - OPD - R</v>
      </c>
      <c r="D39" s="33" t="s">
        <v>5671</v>
      </c>
      <c r="E39" s="33">
        <f t="shared" si="1"/>
        <v>1</v>
      </c>
      <c r="F39" s="33" t="str">
        <f t="shared" si="10"/>
        <v>Confusion Spellbinder - JLA</v>
      </c>
      <c r="G39" s="34" t="s">
        <v>3386</v>
      </c>
      <c r="H39" s="34" t="s">
        <v>2590</v>
      </c>
      <c r="L39" s="33" t="s">
        <v>5243</v>
      </c>
      <c r="M39" s="33" t="s">
        <v>1041</v>
      </c>
      <c r="N39" s="34" t="s">
        <v>4892</v>
      </c>
      <c r="O39" s="34" t="s">
        <v>4892</v>
      </c>
      <c r="P39" s="33" t="s">
        <v>2960</v>
      </c>
      <c r="R39" s="34" t="s">
        <v>2584</v>
      </c>
      <c r="S39" s="50" t="s">
        <v>780</v>
      </c>
      <c r="T39" s="33" t="s">
        <v>1041</v>
      </c>
      <c r="U39" s="33" t="s">
        <v>2378</v>
      </c>
      <c r="W39" s="34" t="s">
        <v>2313</v>
      </c>
      <c r="X39" s="34">
        <v>6</v>
      </c>
      <c r="Y39" s="34">
        <v>15</v>
      </c>
      <c r="Z39" s="34">
        <f t="shared" si="2"/>
        <v>90</v>
      </c>
      <c r="AH39" s="37"/>
      <c r="AI39" s="37">
        <v>38</v>
      </c>
      <c r="AJ39" s="27">
        <v>38</v>
      </c>
    </row>
    <row r="40" spans="1:36" ht="11.25" customHeight="1" x14ac:dyDescent="0.2">
      <c r="A40" s="27">
        <v>39</v>
      </c>
      <c r="C40" s="33" t="str">
        <f t="shared" si="0"/>
        <v>Any Character - Deal With the Devil - MAG - OPD - X</v>
      </c>
      <c r="D40" s="33" t="s">
        <v>5676</v>
      </c>
      <c r="E40" s="33">
        <f t="shared" si="1"/>
        <v>1</v>
      </c>
      <c r="F40" s="33" t="str">
        <f t="shared" si="10"/>
        <v>Deal With the Devil - MAG</v>
      </c>
      <c r="G40" s="34" t="s">
        <v>1623</v>
      </c>
      <c r="H40" s="34" t="s">
        <v>2590</v>
      </c>
      <c r="L40" s="33" t="s">
        <v>5245</v>
      </c>
      <c r="M40" s="33" t="s">
        <v>1041</v>
      </c>
      <c r="N40" s="34" t="s">
        <v>4893</v>
      </c>
      <c r="O40" s="34" t="s">
        <v>4893</v>
      </c>
      <c r="P40" s="33" t="s">
        <v>2961</v>
      </c>
      <c r="R40" s="34" t="s">
        <v>2584</v>
      </c>
      <c r="S40" s="50" t="s">
        <v>771</v>
      </c>
      <c r="T40" s="33" t="s">
        <v>1041</v>
      </c>
      <c r="U40" s="33" t="s">
        <v>2366</v>
      </c>
      <c r="V40" s="34" t="s">
        <v>1982</v>
      </c>
      <c r="W40" s="34" t="s">
        <v>1146</v>
      </c>
      <c r="X40" s="34">
        <v>19</v>
      </c>
      <c r="Y40" s="34">
        <v>25</v>
      </c>
      <c r="Z40" s="34">
        <f t="shared" si="2"/>
        <v>475</v>
      </c>
      <c r="AH40" s="37"/>
      <c r="AI40" s="37">
        <v>39</v>
      </c>
      <c r="AJ40" s="27">
        <v>39</v>
      </c>
    </row>
    <row r="41" spans="1:36" ht="11.25" customHeight="1" x14ac:dyDescent="0.2">
      <c r="A41" s="27">
        <v>40</v>
      </c>
      <c r="C41" s="33" t="str">
        <f t="shared" si="0"/>
        <v>Any Character - Death from Above Parademons - JLA - OPD - R</v>
      </c>
      <c r="D41" s="33" t="s">
        <v>5672</v>
      </c>
      <c r="E41" s="33">
        <f t="shared" si="1"/>
        <v>1</v>
      </c>
      <c r="F41" s="33" t="str">
        <f t="shared" si="10"/>
        <v>Death from Above Parademons - JLA</v>
      </c>
      <c r="G41" s="34" t="s">
        <v>3386</v>
      </c>
      <c r="H41" s="34" t="s">
        <v>2590</v>
      </c>
      <c r="L41" s="33" t="s">
        <v>5242</v>
      </c>
      <c r="M41" s="33" t="s">
        <v>1041</v>
      </c>
      <c r="N41" s="34" t="s">
        <v>4894</v>
      </c>
      <c r="O41" s="34" t="s">
        <v>4894</v>
      </c>
      <c r="P41" s="33" t="s">
        <v>2962</v>
      </c>
      <c r="R41" s="34" t="s">
        <v>2584</v>
      </c>
      <c r="S41" s="50" t="s">
        <v>4694</v>
      </c>
      <c r="T41" s="33" t="s">
        <v>1041</v>
      </c>
      <c r="U41" s="33" t="s">
        <v>2381</v>
      </c>
      <c r="W41" s="34" t="s">
        <v>2313</v>
      </c>
      <c r="X41" s="34">
        <v>6</v>
      </c>
      <c r="Y41" s="34">
        <v>15</v>
      </c>
      <c r="Z41" s="34">
        <f t="shared" si="2"/>
        <v>90</v>
      </c>
      <c r="AH41" s="37"/>
      <c r="AI41" s="37">
        <v>40</v>
      </c>
      <c r="AJ41" s="27">
        <v>40</v>
      </c>
    </row>
    <row r="42" spans="1:36" ht="11.25" customHeight="1" x14ac:dyDescent="0.2">
      <c r="A42" s="27">
        <v>41</v>
      </c>
      <c r="C42" s="33" t="str">
        <f t="shared" si="0"/>
        <v>Any Character - Devourer of Worlds - XM - OPD - R</v>
      </c>
      <c r="D42" s="33" t="s">
        <v>5681</v>
      </c>
      <c r="E42" s="33">
        <f t="shared" si="1"/>
        <v>1</v>
      </c>
      <c r="F42" s="33" t="str">
        <f t="shared" si="10"/>
        <v>Devourer of Worlds - XM</v>
      </c>
      <c r="G42" s="34" t="s">
        <v>3387</v>
      </c>
      <c r="H42" s="34" t="s">
        <v>2590</v>
      </c>
      <c r="L42" s="33" t="s">
        <v>1165</v>
      </c>
      <c r="M42" s="33" t="s">
        <v>1041</v>
      </c>
      <c r="N42" s="34" t="s">
        <v>4895</v>
      </c>
      <c r="O42" s="34" t="s">
        <v>4895</v>
      </c>
      <c r="P42" s="33" t="s">
        <v>2963</v>
      </c>
      <c r="R42" s="34" t="s">
        <v>2584</v>
      </c>
      <c r="S42" s="50" t="s">
        <v>4695</v>
      </c>
      <c r="T42" s="33" t="s">
        <v>1041</v>
      </c>
      <c r="U42" s="33" t="s">
        <v>2367</v>
      </c>
      <c r="W42" s="34" t="s">
        <v>2313</v>
      </c>
      <c r="X42" s="34">
        <v>5</v>
      </c>
      <c r="Y42" s="34">
        <v>15</v>
      </c>
      <c r="Z42" s="34">
        <f t="shared" si="2"/>
        <v>75</v>
      </c>
      <c r="AH42" s="37"/>
      <c r="AI42" s="37">
        <v>41</v>
      </c>
      <c r="AJ42" s="27">
        <v>41</v>
      </c>
    </row>
    <row r="43" spans="1:36" ht="11.25" customHeight="1" x14ac:dyDescent="0.2">
      <c r="A43" s="27">
        <v>42</v>
      </c>
      <c r="C43" s="33" t="str">
        <f t="shared" si="0"/>
        <v>Any Character - Flight - IM - OPD - R</v>
      </c>
      <c r="D43" s="33" t="s">
        <v>5677</v>
      </c>
      <c r="E43" s="33">
        <f t="shared" si="1"/>
        <v>1</v>
      </c>
      <c r="F43" s="33" t="str">
        <f t="shared" si="10"/>
        <v>Flight - IM</v>
      </c>
      <c r="G43" s="34" t="s">
        <v>511</v>
      </c>
      <c r="H43" s="34" t="s">
        <v>2590</v>
      </c>
      <c r="L43" s="33" t="s">
        <v>5678</v>
      </c>
      <c r="M43" s="33" t="s">
        <v>1041</v>
      </c>
      <c r="N43" s="34" t="s">
        <v>4881</v>
      </c>
      <c r="O43" s="34" t="s">
        <v>4881</v>
      </c>
      <c r="P43" s="33" t="s">
        <v>2248</v>
      </c>
      <c r="R43" s="34" t="s">
        <v>2584</v>
      </c>
      <c r="S43" s="50" t="s">
        <v>4696</v>
      </c>
      <c r="T43" s="33" t="s">
        <v>1041</v>
      </c>
      <c r="U43" s="33" t="s">
        <v>2368</v>
      </c>
      <c r="W43" s="34" t="s">
        <v>2313</v>
      </c>
      <c r="X43" s="34">
        <v>16</v>
      </c>
      <c r="Y43" s="34">
        <v>15</v>
      </c>
      <c r="Z43" s="34">
        <f t="shared" si="2"/>
        <v>240</v>
      </c>
      <c r="AH43" s="37"/>
      <c r="AI43" s="37">
        <v>42</v>
      </c>
      <c r="AJ43" s="27">
        <v>42</v>
      </c>
    </row>
    <row r="44" spans="1:36" ht="11.25" customHeight="1" x14ac:dyDescent="0.2">
      <c r="A44" s="27">
        <v>43</v>
      </c>
      <c r="C44" s="33" t="str">
        <f t="shared" si="0"/>
        <v>Any Character - Fortress of Solitude, The - DP - OPD - X</v>
      </c>
      <c r="D44" s="33" t="s">
        <v>5668</v>
      </c>
      <c r="E44" s="33">
        <f t="shared" si="1"/>
        <v>1</v>
      </c>
      <c r="F44" s="33" t="str">
        <f t="shared" si="10"/>
        <v>Fortress of Solitude, The - DP</v>
      </c>
      <c r="G44" s="34" t="s">
        <v>1043</v>
      </c>
      <c r="H44" s="34" t="s">
        <v>2590</v>
      </c>
      <c r="L44" s="33" t="s">
        <v>1152</v>
      </c>
      <c r="M44" s="33" t="s">
        <v>1041</v>
      </c>
      <c r="N44" s="34" t="s">
        <v>4896</v>
      </c>
      <c r="O44" s="34" t="s">
        <v>4896</v>
      </c>
      <c r="P44" s="33" t="s">
        <v>2964</v>
      </c>
      <c r="R44" s="34" t="s">
        <v>2584</v>
      </c>
      <c r="S44" s="50" t="s">
        <v>4697</v>
      </c>
      <c r="T44" s="33" t="s">
        <v>1041</v>
      </c>
      <c r="U44" s="33" t="s">
        <v>2369</v>
      </c>
      <c r="W44" s="34" t="s">
        <v>1146</v>
      </c>
      <c r="X44" s="34">
        <v>20</v>
      </c>
      <c r="Y44" s="34">
        <v>25</v>
      </c>
      <c r="Z44" s="34">
        <f t="shared" si="2"/>
        <v>500</v>
      </c>
      <c r="AH44" s="37"/>
      <c r="AI44" s="37">
        <v>43</v>
      </c>
      <c r="AJ44" s="27">
        <v>43</v>
      </c>
    </row>
    <row r="45" spans="1:36" ht="11.25" customHeight="1" x14ac:dyDescent="0.2">
      <c r="A45" s="27">
        <v>44</v>
      </c>
      <c r="C45" s="33" t="str">
        <f t="shared" si="0"/>
        <v>Any Character - Guardian Angel Guardian - JLA - OPD - VR</v>
      </c>
      <c r="D45" s="33" t="s">
        <v>5673</v>
      </c>
      <c r="E45" s="33">
        <f t="shared" si="1"/>
        <v>1</v>
      </c>
      <c r="F45" s="33" t="str">
        <f t="shared" si="10"/>
        <v>Guardian Angel Guardian - JLA</v>
      </c>
      <c r="G45" s="34" t="s">
        <v>3386</v>
      </c>
      <c r="H45" s="34" t="s">
        <v>2590</v>
      </c>
      <c r="L45" s="33" t="s">
        <v>5246</v>
      </c>
      <c r="M45" s="33" t="s">
        <v>1041</v>
      </c>
      <c r="N45" s="34" t="s">
        <v>4881</v>
      </c>
      <c r="O45" s="34" t="s">
        <v>4881</v>
      </c>
      <c r="P45" s="33" t="s">
        <v>2965</v>
      </c>
      <c r="R45" s="34" t="s">
        <v>2584</v>
      </c>
      <c r="S45" s="50" t="s">
        <v>4698</v>
      </c>
      <c r="T45" s="33" t="s">
        <v>1041</v>
      </c>
      <c r="U45" s="33" t="s">
        <v>2388</v>
      </c>
      <c r="W45" s="34" t="s">
        <v>2361</v>
      </c>
      <c r="X45" s="34">
        <v>6</v>
      </c>
      <c r="Y45" s="34">
        <v>20</v>
      </c>
      <c r="Z45" s="34">
        <f t="shared" si="2"/>
        <v>120</v>
      </c>
      <c r="AH45" s="37"/>
      <c r="AI45" s="37">
        <v>44</v>
      </c>
      <c r="AJ45" s="27">
        <v>44</v>
      </c>
    </row>
    <row r="46" spans="1:36" ht="11.25" customHeight="1" x14ac:dyDescent="0.2">
      <c r="A46" s="27">
        <v>45</v>
      </c>
      <c r="C46" s="33" t="str">
        <f t="shared" si="0"/>
        <v>Any Character - Justice League of America - TP - OPD - X</v>
      </c>
      <c r="D46" s="33" t="s">
        <v>5669</v>
      </c>
      <c r="E46" s="33">
        <f t="shared" si="1"/>
        <v>1</v>
      </c>
      <c r="F46" s="33" t="str">
        <f t="shared" si="10"/>
        <v>Justice League of America - TP</v>
      </c>
      <c r="G46" s="34" t="s">
        <v>121</v>
      </c>
      <c r="H46" s="34" t="s">
        <v>2590</v>
      </c>
      <c r="L46" s="33" t="s">
        <v>2966</v>
      </c>
      <c r="M46" s="33" t="s">
        <v>1041</v>
      </c>
      <c r="N46" s="34" t="s">
        <v>4897</v>
      </c>
      <c r="O46" s="34" t="s">
        <v>4897</v>
      </c>
      <c r="P46" s="33" t="s">
        <v>2966</v>
      </c>
      <c r="R46" s="34" t="s">
        <v>2584</v>
      </c>
      <c r="S46" s="50" t="s">
        <v>4699</v>
      </c>
      <c r="T46" s="33" t="s">
        <v>1041</v>
      </c>
      <c r="U46" s="33" t="s">
        <v>2370</v>
      </c>
      <c r="W46" s="34" t="s">
        <v>1146</v>
      </c>
      <c r="X46" s="34">
        <v>22</v>
      </c>
      <c r="Y46" s="34">
        <v>25</v>
      </c>
      <c r="Z46" s="34">
        <f t="shared" si="2"/>
        <v>550</v>
      </c>
      <c r="AH46" s="37"/>
      <c r="AI46" s="37">
        <v>45</v>
      </c>
      <c r="AJ46" s="27">
        <v>45</v>
      </c>
    </row>
    <row r="47" spans="1:36" ht="11.25" customHeight="1" x14ac:dyDescent="0.2">
      <c r="A47" s="27">
        <v>46</v>
      </c>
      <c r="C47" s="33" t="str">
        <f t="shared" si="0"/>
        <v>Any Character - Massive Muscles - IM - OPD - R</v>
      </c>
      <c r="D47" s="33" t="s">
        <v>5679</v>
      </c>
      <c r="E47" s="33">
        <f t="shared" si="1"/>
        <v>1</v>
      </c>
      <c r="F47" s="33" t="str">
        <f t="shared" si="10"/>
        <v>Massive Muscles - IM</v>
      </c>
      <c r="G47" s="34" t="s">
        <v>511</v>
      </c>
      <c r="H47" s="34" t="s">
        <v>2590</v>
      </c>
      <c r="L47" s="33" t="s">
        <v>3501</v>
      </c>
      <c r="M47" s="33" t="s">
        <v>1041</v>
      </c>
      <c r="N47" s="34" t="s">
        <v>4879</v>
      </c>
      <c r="O47" s="34" t="s">
        <v>4879</v>
      </c>
      <c r="P47" s="33" t="s">
        <v>2967</v>
      </c>
      <c r="R47" s="34" t="s">
        <v>2584</v>
      </c>
      <c r="S47" s="50" t="s">
        <v>4700</v>
      </c>
      <c r="T47" s="33" t="s">
        <v>1041</v>
      </c>
      <c r="U47" s="33" t="s">
        <v>2371</v>
      </c>
      <c r="W47" s="34" t="s">
        <v>2313</v>
      </c>
      <c r="X47" s="34">
        <v>16</v>
      </c>
      <c r="Y47" s="34">
        <v>15</v>
      </c>
      <c r="Z47" s="34">
        <f t="shared" si="2"/>
        <v>240</v>
      </c>
      <c r="AH47" s="37"/>
      <c r="AI47" s="37">
        <v>46</v>
      </c>
      <c r="AJ47" s="27">
        <v>46</v>
      </c>
    </row>
    <row r="48" spans="1:36" ht="11.25" customHeight="1" x14ac:dyDescent="0.2">
      <c r="A48" s="27">
        <v>47</v>
      </c>
      <c r="C48" s="33" t="str">
        <f t="shared" si="0"/>
        <v>Any Character - New Universe - CL - OPD - VR</v>
      </c>
      <c r="D48" s="33" t="str">
        <f t="shared" si="11"/>
        <v>AC - New Universe - CL - OPD - VR</v>
      </c>
      <c r="E48" s="33">
        <f t="shared" si="1"/>
        <v>1</v>
      </c>
      <c r="F48" s="33" t="str">
        <f t="shared" si="10"/>
        <v>New Universe - CL</v>
      </c>
      <c r="G48" s="34" t="s">
        <v>1676</v>
      </c>
      <c r="H48" s="34" t="s">
        <v>2590</v>
      </c>
      <c r="L48" s="33" t="s">
        <v>5238</v>
      </c>
      <c r="M48" s="33" t="s">
        <v>1041</v>
      </c>
      <c r="N48" s="34" t="s">
        <v>4896</v>
      </c>
      <c r="O48" s="34" t="s">
        <v>4896</v>
      </c>
      <c r="P48" s="33" t="s">
        <v>2968</v>
      </c>
      <c r="R48" s="34" t="s">
        <v>2584</v>
      </c>
      <c r="S48" s="50" t="s">
        <v>4701</v>
      </c>
      <c r="T48" s="33" t="s">
        <v>1041</v>
      </c>
      <c r="U48" s="33" t="s">
        <v>2372</v>
      </c>
      <c r="W48" s="34" t="s">
        <v>2361</v>
      </c>
      <c r="X48" s="34">
        <v>13</v>
      </c>
      <c r="Y48" s="34">
        <v>20</v>
      </c>
      <c r="Z48" s="34">
        <f t="shared" si="2"/>
        <v>260</v>
      </c>
      <c r="AH48" s="37"/>
      <c r="AI48" s="37">
        <v>47</v>
      </c>
      <c r="AJ48" s="27">
        <v>47</v>
      </c>
    </row>
    <row r="49" spans="1:36" ht="11.25" customHeight="1" x14ac:dyDescent="0.2">
      <c r="A49" s="27">
        <v>48</v>
      </c>
      <c r="C49" s="33" t="str">
        <f t="shared" si="0"/>
        <v>Any Character - Super Speed - IM - OPD - R</v>
      </c>
      <c r="D49" s="33" t="s">
        <v>5680</v>
      </c>
      <c r="E49" s="33">
        <f t="shared" si="1"/>
        <v>1</v>
      </c>
      <c r="F49" s="33" t="str">
        <f t="shared" si="10"/>
        <v>Super Speed - IM</v>
      </c>
      <c r="G49" s="34" t="s">
        <v>511</v>
      </c>
      <c r="H49" s="34" t="s">
        <v>2590</v>
      </c>
      <c r="L49" s="33" t="s">
        <v>3381</v>
      </c>
      <c r="M49" s="33" t="s">
        <v>1041</v>
      </c>
      <c r="N49" s="34" t="s">
        <v>4894</v>
      </c>
      <c r="O49" s="34" t="s">
        <v>4894</v>
      </c>
      <c r="P49" s="33" t="s">
        <v>2969</v>
      </c>
      <c r="R49" s="34" t="s">
        <v>2584</v>
      </c>
      <c r="S49" s="50" t="s">
        <v>4702</v>
      </c>
      <c r="T49" s="33" t="s">
        <v>1041</v>
      </c>
      <c r="U49" s="33" t="s">
        <v>2373</v>
      </c>
      <c r="W49" s="34" t="s">
        <v>2313</v>
      </c>
      <c r="X49" s="34">
        <v>16</v>
      </c>
      <c r="Y49" s="34">
        <v>15</v>
      </c>
      <c r="Z49" s="34">
        <f t="shared" si="2"/>
        <v>240</v>
      </c>
      <c r="AH49" s="37"/>
      <c r="AI49" s="37">
        <v>48</v>
      </c>
      <c r="AJ49" s="27">
        <v>48</v>
      </c>
    </row>
    <row r="50" spans="1:36" ht="11.25" customHeight="1" x14ac:dyDescent="0.2">
      <c r="A50" s="27">
        <v>49</v>
      </c>
      <c r="C50" s="33" t="str">
        <f t="shared" si="0"/>
        <v>Any Character - Urban Hunters - DCP - OPD - X</v>
      </c>
      <c r="D50" s="33" t="s">
        <v>5670</v>
      </c>
      <c r="E50" s="33">
        <f t="shared" si="1"/>
        <v>1</v>
      </c>
      <c r="F50" s="33" t="str">
        <f t="shared" si="10"/>
        <v>Urban Hunters - DCP</v>
      </c>
      <c r="G50" s="34" t="s">
        <v>1042</v>
      </c>
      <c r="H50" s="34" t="s">
        <v>2590</v>
      </c>
      <c r="L50" s="33" t="s">
        <v>5247</v>
      </c>
      <c r="M50" s="33" t="s">
        <v>1041</v>
      </c>
      <c r="N50" s="34" t="s">
        <v>4898</v>
      </c>
      <c r="O50" s="34" t="s">
        <v>4898</v>
      </c>
      <c r="P50" s="33" t="s">
        <v>2970</v>
      </c>
      <c r="R50" s="34" t="s">
        <v>2584</v>
      </c>
      <c r="S50" s="50" t="s">
        <v>4703</v>
      </c>
      <c r="T50" s="33" t="s">
        <v>1041</v>
      </c>
      <c r="U50" s="33" t="s">
        <v>2374</v>
      </c>
      <c r="W50" s="34" t="s">
        <v>1146</v>
      </c>
      <c r="X50" s="34">
        <v>21</v>
      </c>
      <c r="Y50" s="34">
        <v>25</v>
      </c>
      <c r="Z50" s="34">
        <f t="shared" si="2"/>
        <v>525</v>
      </c>
      <c r="AH50" s="37"/>
      <c r="AI50" s="37">
        <v>49</v>
      </c>
      <c r="AJ50" s="27">
        <v>49</v>
      </c>
    </row>
    <row r="51" spans="1:36" ht="11.25" customHeight="1" x14ac:dyDescent="0.2">
      <c r="A51" s="27">
        <v>50</v>
      </c>
      <c r="C51" s="33" t="str">
        <f t="shared" si="0"/>
        <v>Any Character - Wizard in Top-Hat &amp; Tails - JLA - OPD - VR</v>
      </c>
      <c r="D51" s="33" t="s">
        <v>5674</v>
      </c>
      <c r="E51" s="33">
        <f t="shared" si="1"/>
        <v>1</v>
      </c>
      <c r="F51" s="33" t="str">
        <f t="shared" si="10"/>
        <v>Wizard in Top-Hat &amp; Tails - JLA</v>
      </c>
      <c r="G51" s="34" t="s">
        <v>3386</v>
      </c>
      <c r="H51" s="34" t="s">
        <v>2590</v>
      </c>
      <c r="L51" s="33" t="s">
        <v>5248</v>
      </c>
      <c r="M51" s="33" t="s">
        <v>1041</v>
      </c>
      <c r="N51" s="34" t="s">
        <v>4899</v>
      </c>
      <c r="O51" s="34" t="s">
        <v>4899</v>
      </c>
      <c r="P51" s="33" t="s">
        <v>2971</v>
      </c>
      <c r="R51" s="34" t="s">
        <v>2584</v>
      </c>
      <c r="S51" s="50" t="s">
        <v>773</v>
      </c>
      <c r="T51" s="33" t="s">
        <v>1041</v>
      </c>
      <c r="U51" s="33" t="s">
        <v>2375</v>
      </c>
      <c r="W51" s="34" t="s">
        <v>2361</v>
      </c>
      <c r="X51" s="34">
        <v>6</v>
      </c>
      <c r="Y51" s="34">
        <v>20</v>
      </c>
      <c r="Z51" s="34">
        <f t="shared" si="2"/>
        <v>120</v>
      </c>
      <c r="AH51" s="37"/>
      <c r="AI51" s="37">
        <v>50</v>
      </c>
      <c r="AJ51" s="27">
        <v>50</v>
      </c>
    </row>
    <row r="52" spans="1:36" ht="11.25" customHeight="1" x14ac:dyDescent="0.2">
      <c r="A52" s="27">
        <v>51</v>
      </c>
      <c r="C52" s="33" t="str">
        <f t="shared" si="0"/>
        <v>Any Hero - Alien Symbiote-She Venom - IQ - R</v>
      </c>
      <c r="D52" s="33" t="s">
        <v>5675</v>
      </c>
      <c r="E52" s="33">
        <f t="shared" si="1"/>
        <v>1</v>
      </c>
      <c r="F52" s="33" t="str">
        <f t="shared" si="10"/>
        <v>Alien Symbiote-She Venom - IQ</v>
      </c>
      <c r="G52" s="34" t="s">
        <v>1044</v>
      </c>
      <c r="H52" s="34" t="s">
        <v>2590</v>
      </c>
      <c r="L52" s="50" t="s">
        <v>5249</v>
      </c>
      <c r="M52" s="33" t="s">
        <v>2362</v>
      </c>
      <c r="N52" s="34" t="s">
        <v>4900</v>
      </c>
      <c r="O52" s="34" t="s">
        <v>4900</v>
      </c>
      <c r="P52" s="33" t="s">
        <v>2379</v>
      </c>
      <c r="S52" s="50" t="s">
        <v>4704</v>
      </c>
      <c r="T52" s="33" t="s">
        <v>2362</v>
      </c>
      <c r="U52" s="33" t="s">
        <v>2379</v>
      </c>
      <c r="W52" s="34" t="s">
        <v>2313</v>
      </c>
      <c r="X52" s="34">
        <v>12</v>
      </c>
      <c r="Y52" s="34">
        <v>15</v>
      </c>
      <c r="Z52" s="34">
        <f t="shared" si="2"/>
        <v>180</v>
      </c>
      <c r="AH52" s="37"/>
      <c r="AI52" s="37">
        <v>51</v>
      </c>
      <c r="AJ52" s="27">
        <v>51</v>
      </c>
    </row>
    <row r="53" spans="1:36" ht="11.25" customHeight="1" x14ac:dyDescent="0.2">
      <c r="A53" s="27">
        <v>52</v>
      </c>
      <c r="C53" s="33" t="str">
        <f t="shared" si="0"/>
        <v>Any Hero - Alien Symbiote-Symbiote - HF - X</v>
      </c>
      <c r="D53" s="33" t="s">
        <v>5657</v>
      </c>
      <c r="E53" s="33">
        <f t="shared" si="1"/>
        <v>1</v>
      </c>
      <c r="F53" s="33" t="str">
        <f t="shared" si="10"/>
        <v>Alien Symbiote-Symbiote - HF</v>
      </c>
      <c r="G53" s="34" t="s">
        <v>2543</v>
      </c>
      <c r="H53" s="34" t="s">
        <v>2590</v>
      </c>
      <c r="L53" s="50" t="s">
        <v>5240</v>
      </c>
      <c r="M53" s="33" t="s">
        <v>2362</v>
      </c>
      <c r="N53" s="34" t="s">
        <v>4900</v>
      </c>
      <c r="O53" s="34" t="s">
        <v>4900</v>
      </c>
      <c r="P53" s="33" t="s">
        <v>2380</v>
      </c>
      <c r="S53" s="50" t="s">
        <v>4705</v>
      </c>
      <c r="T53" s="33" t="s">
        <v>2362</v>
      </c>
      <c r="U53" s="33" t="s">
        <v>2380</v>
      </c>
      <c r="W53" s="34" t="s">
        <v>1146</v>
      </c>
      <c r="X53" s="34">
        <v>15</v>
      </c>
      <c r="Y53" s="34">
        <v>25</v>
      </c>
      <c r="Z53" s="34">
        <f t="shared" si="2"/>
        <v>375</v>
      </c>
      <c r="AH53" s="37"/>
      <c r="AI53" s="37">
        <v>52</v>
      </c>
      <c r="AJ53" s="27">
        <v>52</v>
      </c>
    </row>
    <row r="54" spans="1:36" ht="11.25" customHeight="1" x14ac:dyDescent="0.2">
      <c r="A54" s="27">
        <v>53</v>
      </c>
      <c r="C54" s="33" t="str">
        <f t="shared" si="0"/>
        <v>Any Hero - Confusion Rogue - MC - OPD - R</v>
      </c>
      <c r="D54" s="33" t="s">
        <v>5665</v>
      </c>
      <c r="E54" s="33">
        <f t="shared" si="1"/>
        <v>1</v>
      </c>
      <c r="F54" s="33" t="str">
        <f t="shared" si="10"/>
        <v>Confusion Rogue - MC</v>
      </c>
      <c r="G54" s="34" t="s">
        <v>1045</v>
      </c>
      <c r="H54" s="34" t="s">
        <v>2590</v>
      </c>
      <c r="L54" s="50" t="s">
        <v>447</v>
      </c>
      <c r="M54" s="33" t="s">
        <v>2362</v>
      </c>
      <c r="N54" s="34" t="s">
        <v>4892</v>
      </c>
      <c r="O54" s="34" t="s">
        <v>4892</v>
      </c>
      <c r="P54" s="33" t="s">
        <v>2972</v>
      </c>
      <c r="R54" s="34" t="s">
        <v>2584</v>
      </c>
      <c r="S54" s="50" t="s">
        <v>777</v>
      </c>
      <c r="T54" s="33" t="s">
        <v>2362</v>
      </c>
      <c r="U54" s="33" t="s">
        <v>2377</v>
      </c>
      <c r="W54" s="34" t="s">
        <v>2313</v>
      </c>
      <c r="X54" s="34">
        <v>1</v>
      </c>
      <c r="Y54" s="34">
        <v>15</v>
      </c>
      <c r="Z54" s="34">
        <f t="shared" si="2"/>
        <v>15</v>
      </c>
      <c r="AH54" s="37"/>
      <c r="AI54" s="37">
        <v>53</v>
      </c>
      <c r="AJ54" s="27">
        <v>53</v>
      </c>
    </row>
    <row r="55" spans="1:36" ht="11.25" customHeight="1" x14ac:dyDescent="0.2">
      <c r="A55" s="27">
        <v>54</v>
      </c>
      <c r="C55" s="33" t="str">
        <f t="shared" si="0"/>
        <v>Any Hero - Confusion Wolverine - MAG - OPD - R</v>
      </c>
      <c r="D55" s="33" t="s">
        <v>5655</v>
      </c>
      <c r="E55" s="33">
        <f t="shared" si="1"/>
        <v>1</v>
      </c>
      <c r="F55" s="33" t="str">
        <f t="shared" si="10"/>
        <v>Confusion Wolverine - MAG</v>
      </c>
      <c r="G55" s="34" t="s">
        <v>1623</v>
      </c>
      <c r="H55" s="34" t="s">
        <v>2590</v>
      </c>
      <c r="L55" s="50" t="s">
        <v>1165</v>
      </c>
      <c r="M55" s="33" t="s">
        <v>2362</v>
      </c>
      <c r="N55" s="34" t="s">
        <v>4892</v>
      </c>
      <c r="O55" s="34" t="s">
        <v>4892</v>
      </c>
      <c r="P55" s="33" t="s">
        <v>2973</v>
      </c>
      <c r="R55" s="34" t="s">
        <v>2584</v>
      </c>
      <c r="S55" s="50" t="s">
        <v>777</v>
      </c>
      <c r="T55" s="33" t="s">
        <v>2362</v>
      </c>
      <c r="U55" s="33" t="s">
        <v>2376</v>
      </c>
      <c r="W55" s="34" t="s">
        <v>2313</v>
      </c>
      <c r="X55" s="34">
        <v>19</v>
      </c>
      <c r="Y55" s="34">
        <v>15</v>
      </c>
      <c r="Z55" s="34">
        <f t="shared" si="2"/>
        <v>285</v>
      </c>
      <c r="AH55" s="37"/>
      <c r="AI55" s="37">
        <v>54</v>
      </c>
      <c r="AJ55" s="27">
        <v>54</v>
      </c>
    </row>
    <row r="56" spans="1:36" ht="11.25" customHeight="1" x14ac:dyDescent="0.2">
      <c r="A56" s="27">
        <v>55</v>
      </c>
      <c r="C56" s="33" t="str">
        <f t="shared" si="0"/>
        <v>Any Hero - Death from Above Green Goblin - MC - OPD - R</v>
      </c>
      <c r="D56" s="33" t="s">
        <v>5658</v>
      </c>
      <c r="E56" s="33">
        <f t="shared" si="1"/>
        <v>1</v>
      </c>
      <c r="F56" s="33" t="str">
        <f t="shared" si="10"/>
        <v>Death from Above Green Goblin - MC</v>
      </c>
      <c r="G56" s="34" t="s">
        <v>1045</v>
      </c>
      <c r="H56" s="34" t="s">
        <v>2590</v>
      </c>
      <c r="L56" s="50" t="s">
        <v>2005</v>
      </c>
      <c r="M56" s="33" t="s">
        <v>2362</v>
      </c>
      <c r="N56" s="34" t="s">
        <v>4894</v>
      </c>
      <c r="O56" s="34" t="s">
        <v>4894</v>
      </c>
      <c r="P56" s="33" t="s">
        <v>2974</v>
      </c>
      <c r="R56" s="34" t="s">
        <v>2584</v>
      </c>
      <c r="S56" s="50" t="s">
        <v>4706</v>
      </c>
      <c r="T56" s="33" t="s">
        <v>2362</v>
      </c>
      <c r="U56" s="33" t="s">
        <v>2383</v>
      </c>
      <c r="W56" s="34" t="s">
        <v>2313</v>
      </c>
      <c r="X56" s="34">
        <v>1</v>
      </c>
      <c r="Y56" s="34">
        <v>15</v>
      </c>
      <c r="Z56" s="34">
        <f t="shared" si="2"/>
        <v>15</v>
      </c>
      <c r="AH56" s="37"/>
      <c r="AI56" s="37">
        <v>55</v>
      </c>
      <c r="AJ56" s="27">
        <v>55</v>
      </c>
    </row>
    <row r="57" spans="1:36" ht="11.25" customHeight="1" x14ac:dyDescent="0.2">
      <c r="A57" s="27">
        <v>56</v>
      </c>
      <c r="C57" s="33" t="str">
        <f t="shared" si="0"/>
        <v>Any Hero - Death from Above Sauron - DP - OPD - R</v>
      </c>
      <c r="D57" s="33" t="s">
        <v>5649</v>
      </c>
      <c r="E57" s="33">
        <f t="shared" si="1"/>
        <v>1</v>
      </c>
      <c r="F57" s="33" t="str">
        <f t="shared" si="10"/>
        <v>Death from Above Sauron - DP</v>
      </c>
      <c r="G57" s="34" t="s">
        <v>1043</v>
      </c>
      <c r="H57" s="34" t="s">
        <v>2590</v>
      </c>
      <c r="L57" s="50" t="s">
        <v>2054</v>
      </c>
      <c r="M57" s="33" t="s">
        <v>2362</v>
      </c>
      <c r="N57" s="34" t="s">
        <v>4894</v>
      </c>
      <c r="O57" s="34" t="s">
        <v>4894</v>
      </c>
      <c r="P57" s="33" t="s">
        <v>2975</v>
      </c>
      <c r="R57" s="34" t="s">
        <v>2584</v>
      </c>
      <c r="S57" s="50" t="s">
        <v>4707</v>
      </c>
      <c r="T57" s="33" t="s">
        <v>2362</v>
      </c>
      <c r="U57" s="33" t="s">
        <v>2382</v>
      </c>
      <c r="W57" s="34" t="s">
        <v>2313</v>
      </c>
      <c r="X57" s="34">
        <v>20</v>
      </c>
      <c r="Y57" s="34">
        <v>15</v>
      </c>
      <c r="Z57" s="34">
        <f t="shared" si="2"/>
        <v>300</v>
      </c>
      <c r="AH57" s="37"/>
      <c r="AI57" s="37">
        <v>56</v>
      </c>
      <c r="AJ57" s="27">
        <v>56</v>
      </c>
    </row>
    <row r="58" spans="1:36" ht="11.25" customHeight="1" x14ac:dyDescent="0.2">
      <c r="A58" s="27">
        <v>57</v>
      </c>
      <c r="C58" s="33" t="str">
        <f t="shared" si="0"/>
        <v>Any Hero - Gamma Terror Abomination - DP - OPD - R</v>
      </c>
      <c r="D58" s="33" t="s">
        <v>5650</v>
      </c>
      <c r="E58" s="33">
        <f t="shared" si="1"/>
        <v>1</v>
      </c>
      <c r="F58" s="33" t="str">
        <f t="shared" si="10"/>
        <v>Gamma Terror Abomination - DP</v>
      </c>
      <c r="G58" s="34" t="s">
        <v>1043</v>
      </c>
      <c r="H58" s="34" t="s">
        <v>2590</v>
      </c>
      <c r="L58" s="50" t="s">
        <v>2444</v>
      </c>
      <c r="M58" s="33" t="s">
        <v>2362</v>
      </c>
      <c r="N58" s="34" t="s">
        <v>4879</v>
      </c>
      <c r="O58" s="34" t="s">
        <v>4879</v>
      </c>
      <c r="P58" s="33" t="s">
        <v>2976</v>
      </c>
      <c r="R58" s="34" t="s">
        <v>2584</v>
      </c>
      <c r="S58" s="50" t="s">
        <v>4708</v>
      </c>
      <c r="T58" s="33" t="s">
        <v>2362</v>
      </c>
      <c r="U58" s="33" t="s">
        <v>2384</v>
      </c>
      <c r="W58" s="34" t="s">
        <v>2313</v>
      </c>
      <c r="X58" s="34">
        <v>20</v>
      </c>
      <c r="Y58" s="34">
        <v>15</v>
      </c>
      <c r="Z58" s="34">
        <f t="shared" si="2"/>
        <v>300</v>
      </c>
      <c r="AH58" s="37"/>
      <c r="AI58" s="37">
        <v>57</v>
      </c>
      <c r="AJ58" s="27">
        <v>57</v>
      </c>
    </row>
    <row r="59" spans="1:36" ht="11.25" customHeight="1" x14ac:dyDescent="0.2">
      <c r="A59" s="27">
        <v>58</v>
      </c>
      <c r="C59" s="33" t="str">
        <f t="shared" si="0"/>
        <v>Any Hero - Gamma Terror Doc Samson - MC - OPD - R</v>
      </c>
      <c r="D59" s="33" t="s">
        <v>5659</v>
      </c>
      <c r="E59" s="33">
        <f t="shared" si="1"/>
        <v>1</v>
      </c>
      <c r="F59" s="33" t="str">
        <f t="shared" si="10"/>
        <v>Gamma Terror Doc Samson - MC</v>
      </c>
      <c r="G59" s="34" t="s">
        <v>1045</v>
      </c>
      <c r="H59" s="34" t="s">
        <v>2590</v>
      </c>
      <c r="L59" s="50" t="s">
        <v>2120</v>
      </c>
      <c r="M59" s="33" t="s">
        <v>2362</v>
      </c>
      <c r="N59" s="34" t="s">
        <v>4879</v>
      </c>
      <c r="O59" s="34" t="s">
        <v>4879</v>
      </c>
      <c r="P59" s="33" t="s">
        <v>2977</v>
      </c>
      <c r="R59" s="34" t="s">
        <v>2584</v>
      </c>
      <c r="S59" s="50" t="s">
        <v>4709</v>
      </c>
      <c r="T59" s="33" t="s">
        <v>2362</v>
      </c>
      <c r="U59" s="33" t="s">
        <v>2385</v>
      </c>
      <c r="W59" s="34" t="s">
        <v>2313</v>
      </c>
      <c r="X59" s="34">
        <v>1</v>
      </c>
      <c r="Y59" s="34">
        <v>15</v>
      </c>
      <c r="Z59" s="34">
        <f t="shared" si="2"/>
        <v>15</v>
      </c>
      <c r="AH59" s="37"/>
      <c r="AI59" s="37">
        <v>58</v>
      </c>
      <c r="AJ59" s="27">
        <v>58</v>
      </c>
    </row>
    <row r="60" spans="1:36" ht="11.25" customHeight="1" x14ac:dyDescent="0.2">
      <c r="A60" s="27">
        <v>59</v>
      </c>
      <c r="C60" s="33" t="str">
        <f t="shared" si="0"/>
        <v>Any Hero - God of Mischief Loki - DP - OPD - R</v>
      </c>
      <c r="D60" s="33" t="s">
        <v>5651</v>
      </c>
      <c r="E60" s="33">
        <f t="shared" si="1"/>
        <v>1</v>
      </c>
      <c r="F60" s="33" t="str">
        <f t="shared" si="10"/>
        <v>God of Mischief Loki - DP</v>
      </c>
      <c r="G60" s="34" t="s">
        <v>1043</v>
      </c>
      <c r="H60" s="34" t="s">
        <v>2590</v>
      </c>
      <c r="L60" s="50" t="s">
        <v>2443</v>
      </c>
      <c r="M60" s="33" t="s">
        <v>2362</v>
      </c>
      <c r="N60" s="34" t="s">
        <v>4901</v>
      </c>
      <c r="O60" s="34" t="s">
        <v>4901</v>
      </c>
      <c r="P60" s="33" t="s">
        <v>2978</v>
      </c>
      <c r="R60" s="34" t="s">
        <v>2584</v>
      </c>
      <c r="S60" s="50" t="s">
        <v>4710</v>
      </c>
      <c r="T60" s="33" t="s">
        <v>2362</v>
      </c>
      <c r="U60" s="33" t="s">
        <v>2386</v>
      </c>
      <c r="W60" s="34" t="s">
        <v>2313</v>
      </c>
      <c r="X60" s="34">
        <v>20</v>
      </c>
      <c r="Y60" s="34">
        <v>15</v>
      </c>
      <c r="Z60" s="34">
        <f t="shared" si="2"/>
        <v>300</v>
      </c>
      <c r="AH60" s="37"/>
      <c r="AI60" s="37">
        <v>59</v>
      </c>
      <c r="AJ60" s="27">
        <v>59</v>
      </c>
    </row>
    <row r="61" spans="1:36" ht="11.25" customHeight="1" x14ac:dyDescent="0.2">
      <c r="A61" s="27">
        <v>60</v>
      </c>
      <c r="C61" s="33" t="str">
        <f t="shared" si="0"/>
        <v>Any Hero - God of Mischief Mephisto - MC - OPD - R</v>
      </c>
      <c r="D61" s="33" t="s">
        <v>5660</v>
      </c>
      <c r="E61" s="33">
        <f t="shared" si="1"/>
        <v>1</v>
      </c>
      <c r="F61" s="33" t="str">
        <f t="shared" si="10"/>
        <v>God of Mischief Mephisto - MC</v>
      </c>
      <c r="G61" s="34" t="s">
        <v>1045</v>
      </c>
      <c r="H61" s="34" t="s">
        <v>2590</v>
      </c>
      <c r="L61" s="50" t="s">
        <v>5238</v>
      </c>
      <c r="M61" s="33" t="s">
        <v>2362</v>
      </c>
      <c r="N61" s="34" t="s">
        <v>4901</v>
      </c>
      <c r="O61" s="34" t="s">
        <v>4901</v>
      </c>
      <c r="P61" s="33" t="s">
        <v>2979</v>
      </c>
      <c r="R61" s="34" t="s">
        <v>2584</v>
      </c>
      <c r="S61" s="50" t="s">
        <v>4711</v>
      </c>
      <c r="T61" s="33" t="s">
        <v>2362</v>
      </c>
      <c r="U61" s="33" t="s">
        <v>2387</v>
      </c>
      <c r="W61" s="34" t="s">
        <v>2313</v>
      </c>
      <c r="X61" s="34">
        <v>1</v>
      </c>
      <c r="Y61" s="34">
        <v>15</v>
      </c>
      <c r="Z61" s="34">
        <f t="shared" si="2"/>
        <v>15</v>
      </c>
      <c r="AH61" s="37"/>
      <c r="AI61" s="37">
        <v>60</v>
      </c>
      <c r="AJ61" s="27">
        <v>60</v>
      </c>
    </row>
    <row r="62" spans="1:36" ht="11.25" customHeight="1" x14ac:dyDescent="0.2">
      <c r="A62" s="27">
        <v>61</v>
      </c>
      <c r="C62" s="33" t="str">
        <f t="shared" si="0"/>
        <v>Any Hero - Guardian Angel Archangel - DP - OPD - R</v>
      </c>
      <c r="D62" s="33" t="s">
        <v>5652</v>
      </c>
      <c r="E62" s="33">
        <f t="shared" si="1"/>
        <v>1</v>
      </c>
      <c r="F62" s="33" t="str">
        <f t="shared" si="10"/>
        <v>Guardian Angel Archangel - DP</v>
      </c>
      <c r="G62" s="34" t="s">
        <v>1043</v>
      </c>
      <c r="H62" s="34" t="s">
        <v>2590</v>
      </c>
      <c r="L62" s="50" t="s">
        <v>2442</v>
      </c>
      <c r="M62" s="33" t="s">
        <v>2362</v>
      </c>
      <c r="N62" s="34" t="s">
        <v>4881</v>
      </c>
      <c r="O62" s="34" t="s">
        <v>4881</v>
      </c>
      <c r="P62" s="33" t="s">
        <v>2980</v>
      </c>
      <c r="R62" s="34" t="s">
        <v>2584</v>
      </c>
      <c r="S62" s="50" t="s">
        <v>4712</v>
      </c>
      <c r="T62" s="33" t="s">
        <v>2362</v>
      </c>
      <c r="U62" s="33" t="s">
        <v>2389</v>
      </c>
      <c r="W62" s="34" t="s">
        <v>2313</v>
      </c>
      <c r="X62" s="34">
        <v>20</v>
      </c>
      <c r="Y62" s="34">
        <v>15</v>
      </c>
      <c r="Z62" s="34">
        <f t="shared" si="2"/>
        <v>300</v>
      </c>
      <c r="AH62" s="37"/>
      <c r="AI62" s="37">
        <v>61</v>
      </c>
      <c r="AJ62" s="27">
        <v>61</v>
      </c>
    </row>
    <row r="63" spans="1:36" ht="11.25" customHeight="1" x14ac:dyDescent="0.2">
      <c r="A63" s="27">
        <v>62</v>
      </c>
      <c r="C63" s="33" t="str">
        <f t="shared" si="0"/>
        <v>Any Hero - Guardian Angel Guardian - MC - OPD - R</v>
      </c>
      <c r="D63" s="33" t="s">
        <v>5661</v>
      </c>
      <c r="E63" s="33">
        <f t="shared" si="1"/>
        <v>1</v>
      </c>
      <c r="F63" s="33" t="str">
        <f t="shared" si="10"/>
        <v>Guardian Angel Guardian - MC</v>
      </c>
      <c r="G63" s="34" t="s">
        <v>1045</v>
      </c>
      <c r="H63" s="34" t="s">
        <v>2590</v>
      </c>
      <c r="L63" s="50" t="s">
        <v>3382</v>
      </c>
      <c r="M63" s="33" t="s">
        <v>2362</v>
      </c>
      <c r="N63" s="34" t="s">
        <v>4881</v>
      </c>
      <c r="O63" s="34" t="s">
        <v>4881</v>
      </c>
      <c r="P63" s="33" t="s">
        <v>2965</v>
      </c>
      <c r="R63" s="34" t="s">
        <v>2584</v>
      </c>
      <c r="S63" s="50" t="s">
        <v>4713</v>
      </c>
      <c r="T63" s="33" t="s">
        <v>2362</v>
      </c>
      <c r="U63" s="33" t="s">
        <v>2388</v>
      </c>
      <c r="W63" s="34" t="s">
        <v>2313</v>
      </c>
      <c r="X63" s="34">
        <v>1</v>
      </c>
      <c r="Y63" s="34">
        <v>15</v>
      </c>
      <c r="Z63" s="34">
        <f t="shared" si="2"/>
        <v>15</v>
      </c>
      <c r="AH63" s="37"/>
      <c r="AI63" s="37">
        <v>62</v>
      </c>
      <c r="AJ63" s="27">
        <v>62</v>
      </c>
    </row>
    <row r="64" spans="1:36" ht="11.25" customHeight="1" x14ac:dyDescent="0.2">
      <c r="A64" s="27">
        <v>63</v>
      </c>
      <c r="C64" s="33" t="str">
        <f t="shared" si="0"/>
        <v>Any Hero - Power Leech - IQ - OPD - VR</v>
      </c>
      <c r="D64" s="33" t="str">
        <f t="shared" si="11"/>
        <v>AH - Power Leech - IQ - OPD - VR</v>
      </c>
      <c r="E64" s="33">
        <f t="shared" si="1"/>
        <v>1</v>
      </c>
      <c r="F64" s="33" t="str">
        <f t="shared" si="10"/>
        <v>Power Leech - IQ</v>
      </c>
      <c r="G64" s="34" t="s">
        <v>1044</v>
      </c>
      <c r="H64" s="34" t="s">
        <v>2590</v>
      </c>
      <c r="L64" s="50" t="s">
        <v>2134</v>
      </c>
      <c r="M64" s="33" t="s">
        <v>2362</v>
      </c>
      <c r="N64" s="34" t="s">
        <v>4902</v>
      </c>
      <c r="O64" s="34" t="s">
        <v>4902</v>
      </c>
      <c r="P64" s="33" t="s">
        <v>2981</v>
      </c>
      <c r="R64" s="34" t="s">
        <v>2584</v>
      </c>
      <c r="S64" s="50" t="s">
        <v>776</v>
      </c>
      <c r="T64" s="33" t="s">
        <v>2362</v>
      </c>
      <c r="U64" s="33" t="s">
        <v>2390</v>
      </c>
      <c r="W64" s="34" t="s">
        <v>2361</v>
      </c>
      <c r="X64" s="34">
        <v>12</v>
      </c>
      <c r="Y64" s="34">
        <v>20</v>
      </c>
      <c r="Z64" s="34">
        <f t="shared" si="2"/>
        <v>240</v>
      </c>
      <c r="AH64" s="37"/>
      <c r="AI64" s="37">
        <v>63</v>
      </c>
      <c r="AJ64" s="27">
        <v>63</v>
      </c>
    </row>
    <row r="65" spans="1:36" ht="11.25" customHeight="1" x14ac:dyDescent="0.2">
      <c r="A65" s="27">
        <v>64</v>
      </c>
      <c r="C65" s="33" t="str">
        <f t="shared" si="0"/>
        <v>Any Hero - Savage Land Ka-Zar - MC - OPD - R</v>
      </c>
      <c r="D65" s="33" t="s">
        <v>5662</v>
      </c>
      <c r="E65" s="33">
        <f t="shared" si="1"/>
        <v>1</v>
      </c>
      <c r="F65" s="33" t="str">
        <f t="shared" si="10"/>
        <v>Savage Land Ka-Zar - MC</v>
      </c>
      <c r="G65" s="34" t="s">
        <v>1045</v>
      </c>
      <c r="H65" s="34" t="s">
        <v>2590</v>
      </c>
      <c r="L65" s="50" t="s">
        <v>140</v>
      </c>
      <c r="M65" s="33" t="s">
        <v>2362</v>
      </c>
      <c r="N65" s="34" t="s">
        <v>4903</v>
      </c>
      <c r="O65" s="34" t="s">
        <v>4990</v>
      </c>
      <c r="P65" s="33" t="s">
        <v>2982</v>
      </c>
      <c r="R65" s="34" t="s">
        <v>2584</v>
      </c>
      <c r="S65" s="50" t="s">
        <v>781</v>
      </c>
      <c r="T65" s="33" t="s">
        <v>2362</v>
      </c>
      <c r="U65" s="33" t="s">
        <v>2392</v>
      </c>
      <c r="W65" s="34" t="s">
        <v>2313</v>
      </c>
      <c r="X65" s="34">
        <v>1</v>
      </c>
      <c r="Y65" s="34">
        <v>15</v>
      </c>
      <c r="Z65" s="34">
        <f t="shared" si="2"/>
        <v>15</v>
      </c>
      <c r="AH65" s="37"/>
      <c r="AI65" s="37">
        <v>64</v>
      </c>
      <c r="AJ65" s="27">
        <v>64</v>
      </c>
    </row>
    <row r="66" spans="1:36" ht="11.25" customHeight="1" x14ac:dyDescent="0.2">
      <c r="A66" s="27">
        <v>65</v>
      </c>
      <c r="C66" s="33" t="str">
        <f t="shared" ref="C66:C129" si="12">CONCATENATE(M66," - ",P66," - ",G66," - ",IF(R66="","",CONCATENATE(R66," - ")),W66)</f>
        <v>Any Hero - Savage Land Sauron - MAG - OPD - R</v>
      </c>
      <c r="D66" s="33" t="s">
        <v>5656</v>
      </c>
      <c r="E66" s="33">
        <f t="shared" ref="E66:E129" si="13">COUNTIF(F:F,F66)</f>
        <v>1</v>
      </c>
      <c r="F66" s="33" t="str">
        <f t="shared" si="10"/>
        <v>Savage Land Sauron - MAG</v>
      </c>
      <c r="G66" s="34" t="s">
        <v>1623</v>
      </c>
      <c r="H66" s="34" t="s">
        <v>2590</v>
      </c>
      <c r="L66" s="50" t="s">
        <v>2054</v>
      </c>
      <c r="M66" s="33" t="s">
        <v>2362</v>
      </c>
      <c r="N66" s="34" t="s">
        <v>4903</v>
      </c>
      <c r="O66" s="34" t="s">
        <v>4990</v>
      </c>
      <c r="P66" s="33" t="s">
        <v>2983</v>
      </c>
      <c r="R66" s="34" t="s">
        <v>2584</v>
      </c>
      <c r="S66" s="50" t="s">
        <v>781</v>
      </c>
      <c r="T66" s="33" t="s">
        <v>2362</v>
      </c>
      <c r="U66" s="33" t="s">
        <v>2391</v>
      </c>
      <c r="W66" s="34" t="s">
        <v>2313</v>
      </c>
      <c r="X66" s="34">
        <v>19</v>
      </c>
      <c r="Y66" s="34">
        <v>15</v>
      </c>
      <c r="Z66" s="34">
        <f t="shared" ref="Z66:Z129" si="14">SUMPRODUCT(X66,Y66)</f>
        <v>285</v>
      </c>
      <c r="AH66" s="37"/>
      <c r="AI66" s="37">
        <v>65</v>
      </c>
      <c r="AJ66" s="27">
        <v>65</v>
      </c>
    </row>
    <row r="67" spans="1:36" ht="11.25" customHeight="1" x14ac:dyDescent="0.2">
      <c r="A67" s="27">
        <v>66</v>
      </c>
      <c r="C67" s="33" t="str">
        <f t="shared" si="12"/>
        <v>Any Hero - Unlucky at Love Black Cat - DP - OPD - R</v>
      </c>
      <c r="D67" s="33" t="s">
        <v>5653</v>
      </c>
      <c r="E67" s="33">
        <f t="shared" si="13"/>
        <v>1</v>
      </c>
      <c r="F67" s="33" t="str">
        <f t="shared" si="10"/>
        <v>Unlucky at Love Black Cat - DP</v>
      </c>
      <c r="G67" s="34" t="s">
        <v>1043</v>
      </c>
      <c r="H67" s="34" t="s">
        <v>2590</v>
      </c>
      <c r="L67" s="50" t="s">
        <v>136</v>
      </c>
      <c r="M67" s="33" t="s">
        <v>2362</v>
      </c>
      <c r="N67" s="34" t="s">
        <v>4904</v>
      </c>
      <c r="O67" s="34" t="s">
        <v>4904</v>
      </c>
      <c r="P67" s="33" t="s">
        <v>2984</v>
      </c>
      <c r="R67" s="34" t="s">
        <v>2584</v>
      </c>
      <c r="S67" s="50" t="s">
        <v>4714</v>
      </c>
      <c r="T67" s="33" t="s">
        <v>2362</v>
      </c>
      <c r="U67" s="33" t="s">
        <v>2394</v>
      </c>
      <c r="W67" s="34" t="s">
        <v>2313</v>
      </c>
      <c r="X67" s="34">
        <v>20</v>
      </c>
      <c r="Y67" s="34">
        <v>15</v>
      </c>
      <c r="Z67" s="34">
        <f t="shared" si="14"/>
        <v>300</v>
      </c>
      <c r="AH67" s="37"/>
      <c r="AI67" s="37">
        <v>66</v>
      </c>
      <c r="AJ67" s="27">
        <v>66</v>
      </c>
    </row>
    <row r="68" spans="1:36" ht="11.25" customHeight="1" x14ac:dyDescent="0.2">
      <c r="A68" s="27">
        <v>67</v>
      </c>
      <c r="C68" s="33" t="str">
        <f t="shared" si="12"/>
        <v>Any Hero - Unlucky at Love Typhoid Mary - MC - OPD - R</v>
      </c>
      <c r="D68" s="33" t="s">
        <v>5663</v>
      </c>
      <c r="E68" s="33">
        <f t="shared" si="13"/>
        <v>1</v>
      </c>
      <c r="F68" s="33" t="str">
        <f t="shared" si="10"/>
        <v>Unlucky at Love Typhoid Mary - MC</v>
      </c>
      <c r="G68" s="34" t="s">
        <v>1045</v>
      </c>
      <c r="H68" s="34" t="s">
        <v>2590</v>
      </c>
      <c r="L68" s="50" t="s">
        <v>1684</v>
      </c>
      <c r="M68" s="33" t="s">
        <v>2362</v>
      </c>
      <c r="N68" s="34" t="s">
        <v>4904</v>
      </c>
      <c r="O68" s="34" t="s">
        <v>4904</v>
      </c>
      <c r="P68" s="33" t="s">
        <v>2985</v>
      </c>
      <c r="R68" s="34" t="s">
        <v>2584</v>
      </c>
      <c r="S68" s="50" t="s">
        <v>4715</v>
      </c>
      <c r="T68" s="33" t="s">
        <v>2362</v>
      </c>
      <c r="U68" s="33" t="s">
        <v>2393</v>
      </c>
      <c r="W68" s="34" t="s">
        <v>2313</v>
      </c>
      <c r="X68" s="34">
        <v>1</v>
      </c>
      <c r="Y68" s="34">
        <v>15</v>
      </c>
      <c r="Z68" s="34">
        <f t="shared" si="14"/>
        <v>15</v>
      </c>
      <c r="AH68" s="37"/>
      <c r="AI68" s="37">
        <v>67</v>
      </c>
      <c r="AJ68" s="27">
        <v>67</v>
      </c>
    </row>
    <row r="69" spans="1:36" ht="11.25" customHeight="1" x14ac:dyDescent="0.2">
      <c r="A69" s="27">
        <v>68</v>
      </c>
      <c r="C69" s="33" t="str">
        <f t="shared" si="12"/>
        <v>Any Hero - Web-Headed Wizard (Spidey Capt.Universe) - MAG - R</v>
      </c>
      <c r="D69" s="33" t="s">
        <v>5664</v>
      </c>
      <c r="E69" s="33">
        <f t="shared" si="13"/>
        <v>1</v>
      </c>
      <c r="F69" s="33" t="str">
        <f t="shared" si="10"/>
        <v>Web-Headed Wizard (Spidey Capt.Universe) - MAG</v>
      </c>
      <c r="G69" s="34" t="s">
        <v>1623</v>
      </c>
      <c r="H69" s="34" t="s">
        <v>2590</v>
      </c>
      <c r="L69" s="50" t="s">
        <v>5239</v>
      </c>
      <c r="M69" s="33" t="s">
        <v>2362</v>
      </c>
      <c r="N69" s="34" t="s">
        <v>4899</v>
      </c>
      <c r="O69" s="34" t="s">
        <v>4899</v>
      </c>
      <c r="P69" s="33" t="s">
        <v>1530</v>
      </c>
      <c r="S69" s="50" t="s">
        <v>4716</v>
      </c>
      <c r="T69" s="33" t="s">
        <v>2362</v>
      </c>
      <c r="U69" s="33" t="s">
        <v>1530</v>
      </c>
      <c r="W69" s="34" t="s">
        <v>2313</v>
      </c>
      <c r="X69" s="34">
        <v>19</v>
      </c>
      <c r="Y69" s="34">
        <v>15</v>
      </c>
      <c r="Z69" s="34">
        <f t="shared" si="14"/>
        <v>285</v>
      </c>
      <c r="AH69" s="37"/>
      <c r="AI69" s="37">
        <v>68</v>
      </c>
      <c r="AJ69" s="27">
        <v>68</v>
      </c>
    </row>
    <row r="70" spans="1:36" ht="11.25" customHeight="1" x14ac:dyDescent="0.2">
      <c r="A70" s="27">
        <v>69</v>
      </c>
      <c r="C70" s="33" t="str">
        <f t="shared" si="12"/>
        <v>Any Hero - Web-Headed Wizard (Spidey in wizard outfit) - MAG - R</v>
      </c>
      <c r="D70" s="33" t="s">
        <v>5654</v>
      </c>
      <c r="E70" s="33">
        <f t="shared" si="13"/>
        <v>1</v>
      </c>
      <c r="F70" s="33" t="str">
        <f t="shared" si="10"/>
        <v>Web-Headed Wizard (Spidey in wizard outfit) - MAG</v>
      </c>
      <c r="G70" s="34" t="s">
        <v>1623</v>
      </c>
      <c r="H70" s="34" t="s">
        <v>2590</v>
      </c>
      <c r="L70" s="50" t="s">
        <v>5241</v>
      </c>
      <c r="M70" s="33" t="s">
        <v>2362</v>
      </c>
      <c r="N70" s="34" t="s">
        <v>4899</v>
      </c>
      <c r="O70" s="34" t="s">
        <v>4899</v>
      </c>
      <c r="P70" s="33" t="s">
        <v>1529</v>
      </c>
      <c r="S70" s="50" t="s">
        <v>782</v>
      </c>
      <c r="T70" s="33" t="s">
        <v>2362</v>
      </c>
      <c r="U70" s="33" t="s">
        <v>1529</v>
      </c>
      <c r="W70" s="34" t="s">
        <v>2313</v>
      </c>
      <c r="X70" s="34">
        <v>19</v>
      </c>
      <c r="Y70" s="34">
        <v>15</v>
      </c>
      <c r="Z70" s="34">
        <f t="shared" si="14"/>
        <v>285</v>
      </c>
      <c r="AH70" s="37"/>
      <c r="AI70" s="37">
        <v>69</v>
      </c>
      <c r="AJ70" s="27">
        <v>69</v>
      </c>
    </row>
    <row r="71" spans="1:36" ht="11.25" customHeight="1" x14ac:dyDescent="0.2">
      <c r="A71" s="27">
        <v>70</v>
      </c>
      <c r="B71" s="39"/>
      <c r="C71" s="38" t="str">
        <f t="shared" si="12"/>
        <v>Apocalypse - 3-Grid Character Card - OP - R</v>
      </c>
      <c r="D71" s="38" t="str">
        <f>CONCATENATE(M71," ",G71," HERO - ",W71)</f>
        <v>Apocalypse OP HERO - R</v>
      </c>
      <c r="E71" s="38">
        <f t="shared" si="13"/>
        <v>1</v>
      </c>
      <c r="F71" s="38" t="str">
        <f t="shared" ref="F71:F72" si="15">CONCATENATE(M71,IF(V71&lt;&gt;"",CONCATENATE(" (",V71,")",),"")," &lt;",G71,"&gt;")</f>
        <v>Apocalypse &lt;OP&gt;</v>
      </c>
      <c r="G71" s="39" t="s">
        <v>123</v>
      </c>
      <c r="H71" s="39" t="s">
        <v>2582</v>
      </c>
      <c r="I71" s="39"/>
      <c r="J71" s="39"/>
      <c r="K71" s="39"/>
      <c r="L71" s="38" t="s">
        <v>122</v>
      </c>
      <c r="M71" s="38" t="s">
        <v>122</v>
      </c>
      <c r="N71" s="39"/>
      <c r="O71" s="39"/>
      <c r="P71" s="38" t="s">
        <v>768</v>
      </c>
      <c r="Q71" s="39"/>
      <c r="R71" s="39"/>
      <c r="S71" s="55"/>
      <c r="T71" s="38" t="s">
        <v>122</v>
      </c>
      <c r="U71" s="38" t="s">
        <v>768</v>
      </c>
      <c r="V71" s="39"/>
      <c r="W71" s="39" t="s">
        <v>2313</v>
      </c>
      <c r="X71" s="40">
        <v>2</v>
      </c>
      <c r="Y71" s="40">
        <v>15</v>
      </c>
      <c r="Z71" s="40">
        <f t="shared" si="14"/>
        <v>30</v>
      </c>
      <c r="AA71" s="41">
        <v>6</v>
      </c>
      <c r="AB71" s="41">
        <v>4</v>
      </c>
      <c r="AC71" s="41">
        <v>4</v>
      </c>
      <c r="AD71" s="41"/>
      <c r="AE71" s="41">
        <f>SUM(AA71:AD71)</f>
        <v>14</v>
      </c>
      <c r="AF71" s="41">
        <v>14</v>
      </c>
      <c r="AG71" s="42">
        <f>AVERAGE(AA71:AD71)</f>
        <v>4.666666666666667</v>
      </c>
      <c r="AH71" s="43"/>
      <c r="AI71" s="43">
        <v>70</v>
      </c>
      <c r="AJ71" s="27">
        <v>70</v>
      </c>
    </row>
    <row r="72" spans="1:36" ht="11.25" customHeight="1" x14ac:dyDescent="0.2">
      <c r="A72" s="27">
        <v>71</v>
      </c>
      <c r="B72" s="28"/>
      <c r="C72" s="26" t="str">
        <f t="shared" si="12"/>
        <v>Apocalypse - 4-Grid Character Card - IQ - VR</v>
      </c>
      <c r="D72" s="26" t="str">
        <f>CONCATENATE(M72," ",G72," HERO - ",W72)</f>
        <v>Apocalypse IQ HERO - VR</v>
      </c>
      <c r="E72" s="26">
        <f t="shared" si="13"/>
        <v>1</v>
      </c>
      <c r="F72" s="26" t="str">
        <f t="shared" si="15"/>
        <v>Apocalypse &lt;IQ&gt;</v>
      </c>
      <c r="G72" s="28" t="s">
        <v>1044</v>
      </c>
      <c r="H72" s="28" t="s">
        <v>2582</v>
      </c>
      <c r="I72" s="28"/>
      <c r="J72" s="28"/>
      <c r="K72" s="28"/>
      <c r="L72" s="26" t="s">
        <v>122</v>
      </c>
      <c r="M72" s="26" t="s">
        <v>122</v>
      </c>
      <c r="N72" s="28"/>
      <c r="O72" s="28"/>
      <c r="P72" s="26" t="s">
        <v>769</v>
      </c>
      <c r="Q72" s="28"/>
      <c r="R72" s="28"/>
      <c r="S72" s="54"/>
      <c r="T72" s="26" t="s">
        <v>122</v>
      </c>
      <c r="U72" s="26" t="s">
        <v>769</v>
      </c>
      <c r="V72" s="28"/>
      <c r="W72" s="28" t="s">
        <v>2361</v>
      </c>
      <c r="X72" s="29">
        <v>12</v>
      </c>
      <c r="Y72" s="29">
        <v>20</v>
      </c>
      <c r="Z72" s="29">
        <f t="shared" si="14"/>
        <v>240</v>
      </c>
      <c r="AA72" s="30">
        <v>5</v>
      </c>
      <c r="AB72" s="30">
        <v>5</v>
      </c>
      <c r="AC72" s="30">
        <v>7</v>
      </c>
      <c r="AD72" s="30">
        <v>6</v>
      </c>
      <c r="AE72" s="30">
        <f>SUM(AA72:AD72)</f>
        <v>23</v>
      </c>
      <c r="AF72" s="30">
        <v>23</v>
      </c>
      <c r="AG72" s="31">
        <f>AVERAGE(AA72:AD72)</f>
        <v>5.75</v>
      </c>
      <c r="AH72" s="32"/>
      <c r="AI72" s="32">
        <v>71</v>
      </c>
      <c r="AJ72" s="27">
        <v>71</v>
      </c>
    </row>
    <row r="73" spans="1:36" ht="11.25" customHeight="1" x14ac:dyDescent="0.2">
      <c r="A73" s="27">
        <v>72</v>
      </c>
      <c r="C73" s="33" t="str">
        <f t="shared" si="12"/>
        <v>Apocalypse - Ageless Evil - IQ - U</v>
      </c>
      <c r="D73" s="33" t="str">
        <f t="shared" ref="D73:D80" si="16">CONCATENATE(M73," - ",P73," - ",G73," - ",IF(R73="","",CONCATENATE(R73," - ")),W73)</f>
        <v>Apocalypse - Ageless Evil - IQ - U</v>
      </c>
      <c r="E73" s="33">
        <f t="shared" si="13"/>
        <v>1</v>
      </c>
      <c r="F73" s="33" t="str">
        <f t="shared" ref="F73:F80" si="17">CONCATENATE(P73," - ",G73)</f>
        <v>Ageless Evil - IQ</v>
      </c>
      <c r="G73" s="34" t="s">
        <v>1044</v>
      </c>
      <c r="H73" s="34" t="s">
        <v>2590</v>
      </c>
      <c r="L73" s="33" t="s">
        <v>122</v>
      </c>
      <c r="M73" s="33" t="s">
        <v>122</v>
      </c>
      <c r="N73" s="34" t="s">
        <v>4872</v>
      </c>
      <c r="O73" s="34" t="s">
        <v>4872</v>
      </c>
      <c r="P73" s="33" t="s">
        <v>436</v>
      </c>
      <c r="S73" s="50" t="s">
        <v>3599</v>
      </c>
      <c r="T73" s="33" t="s">
        <v>122</v>
      </c>
      <c r="U73" s="33" t="s">
        <v>436</v>
      </c>
      <c r="W73" s="34" t="s">
        <v>2314</v>
      </c>
      <c r="X73" s="34">
        <v>12</v>
      </c>
      <c r="Y73" s="34">
        <v>10</v>
      </c>
      <c r="Z73" s="34">
        <f t="shared" si="14"/>
        <v>120</v>
      </c>
      <c r="AI73" s="25">
        <v>72</v>
      </c>
      <c r="AJ73" s="27">
        <v>72</v>
      </c>
    </row>
    <row r="74" spans="1:36" ht="11.25" customHeight="1" x14ac:dyDescent="0.2">
      <c r="A74" s="27">
        <v>73</v>
      </c>
      <c r="C74" s="33" t="str">
        <f t="shared" si="12"/>
        <v>Apocalypse - Enhance Strength - OP - U</v>
      </c>
      <c r="D74" s="33" t="str">
        <f t="shared" si="16"/>
        <v>Apocalypse - Enhance Strength - OP - U</v>
      </c>
      <c r="E74" s="33">
        <f t="shared" si="13"/>
        <v>1</v>
      </c>
      <c r="F74" s="33" t="str">
        <f t="shared" si="17"/>
        <v>Enhance Strength - OP</v>
      </c>
      <c r="G74" s="34" t="s">
        <v>123</v>
      </c>
      <c r="H74" s="34" t="s">
        <v>2590</v>
      </c>
      <c r="L74" s="33" t="s">
        <v>122</v>
      </c>
      <c r="M74" s="33" t="s">
        <v>122</v>
      </c>
      <c r="N74" s="34" t="s">
        <v>4905</v>
      </c>
      <c r="O74" s="34" t="s">
        <v>4905</v>
      </c>
      <c r="P74" s="33" t="s">
        <v>1815</v>
      </c>
      <c r="S74" s="50" t="s">
        <v>3600</v>
      </c>
      <c r="T74" s="33" t="s">
        <v>122</v>
      </c>
      <c r="U74" s="33" t="s">
        <v>1815</v>
      </c>
      <c r="W74" s="34" t="s">
        <v>2314</v>
      </c>
      <c r="X74" s="34">
        <v>2</v>
      </c>
      <c r="Y74" s="34">
        <v>10</v>
      </c>
      <c r="Z74" s="34">
        <f t="shared" si="14"/>
        <v>20</v>
      </c>
      <c r="AI74" s="25">
        <v>73</v>
      </c>
      <c r="AJ74" s="27">
        <v>73</v>
      </c>
    </row>
    <row r="75" spans="1:36" ht="11.25" customHeight="1" x14ac:dyDescent="0.2">
      <c r="A75" s="27">
        <v>74</v>
      </c>
      <c r="C75" s="33" t="str">
        <f t="shared" si="12"/>
        <v>Apocalypse - Genetic Engineering - OP - OPD - U</v>
      </c>
      <c r="D75" s="33" t="str">
        <f t="shared" si="16"/>
        <v>Apocalypse - Genetic Engineering - OP - OPD - U</v>
      </c>
      <c r="E75" s="33">
        <f t="shared" si="13"/>
        <v>1</v>
      </c>
      <c r="F75" s="33" t="str">
        <f t="shared" si="17"/>
        <v>Genetic Engineering - OP</v>
      </c>
      <c r="G75" s="34" t="s">
        <v>123</v>
      </c>
      <c r="H75" s="34" t="s">
        <v>2590</v>
      </c>
      <c r="L75" s="33" t="s">
        <v>122</v>
      </c>
      <c r="M75" s="33" t="s">
        <v>122</v>
      </c>
      <c r="N75" s="34" t="s">
        <v>4906</v>
      </c>
      <c r="O75" s="34" t="s">
        <v>4906</v>
      </c>
      <c r="P75" s="33" t="s">
        <v>2986</v>
      </c>
      <c r="R75" s="34" t="s">
        <v>2584</v>
      </c>
      <c r="S75" s="50" t="s">
        <v>3601</v>
      </c>
      <c r="T75" s="33" t="s">
        <v>122</v>
      </c>
      <c r="U75" s="33" t="s">
        <v>873</v>
      </c>
      <c r="W75" s="34" t="s">
        <v>2314</v>
      </c>
      <c r="X75" s="34">
        <v>2</v>
      </c>
      <c r="Y75" s="34">
        <v>10</v>
      </c>
      <c r="Z75" s="34">
        <f t="shared" si="14"/>
        <v>20</v>
      </c>
      <c r="AI75" s="25">
        <v>74</v>
      </c>
      <c r="AJ75" s="27">
        <v>74</v>
      </c>
    </row>
    <row r="76" spans="1:36" ht="11.25" customHeight="1" x14ac:dyDescent="0.2">
      <c r="A76" s="27">
        <v>75</v>
      </c>
      <c r="C76" s="33" t="str">
        <f t="shared" si="12"/>
        <v>Apocalypse - Instant Evolution - PS - U</v>
      </c>
      <c r="D76" s="33" t="str">
        <f t="shared" si="16"/>
        <v>Apocalypse - Instant Evolution - PS - U</v>
      </c>
      <c r="E76" s="33">
        <f t="shared" si="13"/>
        <v>1</v>
      </c>
      <c r="F76" s="33" t="str">
        <f t="shared" si="17"/>
        <v>Instant Evolution - PS</v>
      </c>
      <c r="G76" s="34" t="s">
        <v>124</v>
      </c>
      <c r="H76" s="34" t="s">
        <v>2590</v>
      </c>
      <c r="L76" s="33" t="s">
        <v>122</v>
      </c>
      <c r="M76" s="33" t="s">
        <v>122</v>
      </c>
      <c r="N76" s="34" t="s">
        <v>1676</v>
      </c>
      <c r="O76" s="34" t="s">
        <v>1676</v>
      </c>
      <c r="P76" s="33" t="s">
        <v>2518</v>
      </c>
      <c r="S76" s="50" t="s">
        <v>3602</v>
      </c>
      <c r="T76" s="33" t="s">
        <v>122</v>
      </c>
      <c r="U76" s="33" t="s">
        <v>2518</v>
      </c>
      <c r="W76" s="34" t="s">
        <v>2314</v>
      </c>
      <c r="X76" s="34">
        <v>7</v>
      </c>
      <c r="Y76" s="34">
        <v>10</v>
      </c>
      <c r="Z76" s="34">
        <f t="shared" si="14"/>
        <v>70</v>
      </c>
      <c r="AI76" s="25">
        <v>75</v>
      </c>
      <c r="AJ76" s="27">
        <v>75</v>
      </c>
    </row>
    <row r="77" spans="1:36" ht="11.25" customHeight="1" x14ac:dyDescent="0.2">
      <c r="A77" s="27">
        <v>76</v>
      </c>
      <c r="C77" s="33" t="str">
        <f t="shared" si="12"/>
        <v>Apocalypse - Megamorph - OP - OPD - R</v>
      </c>
      <c r="D77" s="33" t="str">
        <f t="shared" si="16"/>
        <v>Apocalypse - Megamorph - OP - OPD - R</v>
      </c>
      <c r="E77" s="33">
        <f t="shared" si="13"/>
        <v>1</v>
      </c>
      <c r="F77" s="33" t="str">
        <f t="shared" si="17"/>
        <v>Megamorph - OP</v>
      </c>
      <c r="G77" s="34" t="s">
        <v>123</v>
      </c>
      <c r="H77" s="34" t="s">
        <v>2590</v>
      </c>
      <c r="L77" s="33" t="s">
        <v>122</v>
      </c>
      <c r="M77" s="33" t="s">
        <v>122</v>
      </c>
      <c r="N77" s="34" t="s">
        <v>4907</v>
      </c>
      <c r="O77" s="34" t="s">
        <v>4907</v>
      </c>
      <c r="P77" s="33" t="s">
        <v>2987</v>
      </c>
      <c r="R77" s="34" t="s">
        <v>2584</v>
      </c>
      <c r="S77" s="50" t="s">
        <v>3603</v>
      </c>
      <c r="T77" s="33" t="s">
        <v>122</v>
      </c>
      <c r="U77" s="33" t="s">
        <v>874</v>
      </c>
      <c r="W77" s="34" t="s">
        <v>2313</v>
      </c>
      <c r="X77" s="34">
        <v>2</v>
      </c>
      <c r="Y77" s="34">
        <v>15</v>
      </c>
      <c r="Z77" s="34">
        <f t="shared" si="14"/>
        <v>30</v>
      </c>
      <c r="AI77" s="25">
        <v>76</v>
      </c>
      <c r="AJ77" s="27">
        <v>76</v>
      </c>
    </row>
    <row r="78" spans="1:36" ht="11.25" customHeight="1" x14ac:dyDescent="0.2">
      <c r="A78" s="27">
        <v>77</v>
      </c>
      <c r="C78" s="33" t="str">
        <f t="shared" si="12"/>
        <v>Apocalypse - Shape Shift - OP - C</v>
      </c>
      <c r="D78" s="33" t="str">
        <f t="shared" si="16"/>
        <v>Apocalypse - Shape Shift - OP - C</v>
      </c>
      <c r="E78" s="33">
        <f t="shared" si="13"/>
        <v>1</v>
      </c>
      <c r="F78" s="33" t="str">
        <f t="shared" si="17"/>
        <v>Shape Shift - OP</v>
      </c>
      <c r="G78" s="34" t="s">
        <v>123</v>
      </c>
      <c r="H78" s="34" t="s">
        <v>2590</v>
      </c>
      <c r="L78" s="33" t="s">
        <v>122</v>
      </c>
      <c r="M78" s="33" t="s">
        <v>122</v>
      </c>
      <c r="N78" s="34" t="s">
        <v>4897</v>
      </c>
      <c r="O78" s="34" t="s">
        <v>4897</v>
      </c>
      <c r="P78" s="33" t="s">
        <v>1816</v>
      </c>
      <c r="S78" s="50" t="s">
        <v>3604</v>
      </c>
      <c r="T78" s="33" t="s">
        <v>122</v>
      </c>
      <c r="U78" s="33" t="s">
        <v>1816</v>
      </c>
      <c r="W78" s="34" t="s">
        <v>2103</v>
      </c>
      <c r="X78" s="34">
        <v>2</v>
      </c>
      <c r="Y78" s="34">
        <v>5</v>
      </c>
      <c r="Z78" s="34">
        <f t="shared" si="14"/>
        <v>10</v>
      </c>
      <c r="AI78" s="25">
        <v>77</v>
      </c>
      <c r="AJ78" s="27">
        <v>77</v>
      </c>
    </row>
    <row r="79" spans="1:36" ht="11.25" customHeight="1" x14ac:dyDescent="0.2">
      <c r="A79" s="27">
        <v>78</v>
      </c>
      <c r="C79" s="33" t="str">
        <f t="shared" si="12"/>
        <v>Apocalypse - Survival of the Fittest - OP - U</v>
      </c>
      <c r="D79" s="33" t="str">
        <f t="shared" si="16"/>
        <v>Apocalypse - Survival of the Fittest - OP - U</v>
      </c>
      <c r="E79" s="33">
        <f t="shared" si="13"/>
        <v>1</v>
      </c>
      <c r="F79" s="33" t="str">
        <f t="shared" si="17"/>
        <v>Survival of the Fittest - OP</v>
      </c>
      <c r="G79" s="34" t="s">
        <v>123</v>
      </c>
      <c r="H79" s="34" t="s">
        <v>2590</v>
      </c>
      <c r="L79" s="33" t="s">
        <v>122</v>
      </c>
      <c r="M79" s="33" t="s">
        <v>122</v>
      </c>
      <c r="N79" s="34" t="s">
        <v>4897</v>
      </c>
      <c r="O79" s="34" t="s">
        <v>4897</v>
      </c>
      <c r="P79" s="33" t="s">
        <v>2106</v>
      </c>
      <c r="S79" s="50" t="s">
        <v>3605</v>
      </c>
      <c r="T79" s="33" t="s">
        <v>122</v>
      </c>
      <c r="U79" s="33" t="s">
        <v>2106</v>
      </c>
      <c r="W79" s="34" t="s">
        <v>2314</v>
      </c>
      <c r="X79" s="34">
        <v>2</v>
      </c>
      <c r="Y79" s="34">
        <v>10</v>
      </c>
      <c r="Z79" s="34">
        <f t="shared" si="14"/>
        <v>20</v>
      </c>
      <c r="AI79" s="25">
        <v>78</v>
      </c>
      <c r="AJ79" s="27">
        <v>78</v>
      </c>
    </row>
    <row r="80" spans="1:36" ht="11.25" customHeight="1" x14ac:dyDescent="0.2">
      <c r="A80" s="27">
        <v>79</v>
      </c>
      <c r="C80" s="33" t="str">
        <f t="shared" si="12"/>
        <v>Apocalypse - Techno-Virus - IQ - OPD - VR</v>
      </c>
      <c r="D80" s="33" t="str">
        <f t="shared" si="16"/>
        <v>Apocalypse - Techno-Virus - IQ - OPD - VR</v>
      </c>
      <c r="E80" s="33">
        <f t="shared" si="13"/>
        <v>1</v>
      </c>
      <c r="F80" s="33" t="str">
        <f t="shared" si="17"/>
        <v>Techno-Virus - IQ</v>
      </c>
      <c r="G80" s="34" t="s">
        <v>1044</v>
      </c>
      <c r="H80" s="34" t="s">
        <v>2590</v>
      </c>
      <c r="L80" s="33" t="s">
        <v>122</v>
      </c>
      <c r="M80" s="33" t="s">
        <v>122</v>
      </c>
      <c r="N80" s="34" t="s">
        <v>4908</v>
      </c>
      <c r="O80" s="34" t="s">
        <v>4908</v>
      </c>
      <c r="P80" s="33" t="s">
        <v>2988</v>
      </c>
      <c r="R80" s="34" t="s">
        <v>2584</v>
      </c>
      <c r="S80" s="50" t="s">
        <v>3606</v>
      </c>
      <c r="T80" s="33" t="s">
        <v>122</v>
      </c>
      <c r="U80" s="33" t="s">
        <v>875</v>
      </c>
      <c r="W80" s="34" t="s">
        <v>2361</v>
      </c>
      <c r="X80" s="34">
        <v>12</v>
      </c>
      <c r="Y80" s="34">
        <v>20</v>
      </c>
      <c r="Z80" s="34">
        <f t="shared" si="14"/>
        <v>240</v>
      </c>
      <c r="AI80" s="25">
        <v>79</v>
      </c>
      <c r="AJ80" s="27">
        <v>79</v>
      </c>
    </row>
    <row r="81" spans="1:36" ht="11.25" customHeight="1" x14ac:dyDescent="0.2">
      <c r="A81" s="27">
        <v>80</v>
      </c>
      <c r="B81" s="28"/>
      <c r="C81" s="26" t="str">
        <f t="shared" si="12"/>
        <v>Aquaman - 4-Grid Character Card - JLA - U</v>
      </c>
      <c r="D81" s="26" t="s">
        <v>5983</v>
      </c>
      <c r="E81" s="26">
        <f t="shared" si="13"/>
        <v>1</v>
      </c>
      <c r="F81" s="26" t="str">
        <f>CONCATENATE(M81,IF(V81&lt;&gt;"",CONCATENATE(" (",V81,")",),"")," &lt;",G81,"&gt;")</f>
        <v>Aquaman (H) &lt;JLA&gt;</v>
      </c>
      <c r="G81" s="28" t="s">
        <v>3386</v>
      </c>
      <c r="H81" s="28" t="s">
        <v>2582</v>
      </c>
      <c r="I81" s="28"/>
      <c r="J81" s="28"/>
      <c r="K81" s="28"/>
      <c r="L81" s="26" t="s">
        <v>125</v>
      </c>
      <c r="M81" s="26" t="s">
        <v>125</v>
      </c>
      <c r="N81" s="28"/>
      <c r="O81" s="28"/>
      <c r="P81" s="26" t="s">
        <v>769</v>
      </c>
      <c r="Q81" s="28"/>
      <c r="R81" s="28"/>
      <c r="S81" s="54"/>
      <c r="T81" s="26" t="s">
        <v>125</v>
      </c>
      <c r="U81" s="26" t="s">
        <v>769</v>
      </c>
      <c r="V81" s="28" t="s">
        <v>1981</v>
      </c>
      <c r="W81" s="28" t="s">
        <v>2314</v>
      </c>
      <c r="X81" s="29">
        <v>6</v>
      </c>
      <c r="Y81" s="29">
        <v>10</v>
      </c>
      <c r="Z81" s="29">
        <f t="shared" si="14"/>
        <v>60</v>
      </c>
      <c r="AA81" s="30">
        <v>2</v>
      </c>
      <c r="AB81" s="30">
        <v>5</v>
      </c>
      <c r="AC81" s="30">
        <v>6</v>
      </c>
      <c r="AD81" s="30">
        <v>6</v>
      </c>
      <c r="AE81" s="30">
        <f>SUM(AA81:AD81)</f>
        <v>19</v>
      </c>
      <c r="AF81" s="30">
        <v>19</v>
      </c>
      <c r="AG81" s="31">
        <f>AVERAGE(AA81:AD81)</f>
        <v>4.75</v>
      </c>
      <c r="AH81" s="32" t="s">
        <v>4791</v>
      </c>
      <c r="AI81" s="32">
        <v>80</v>
      </c>
      <c r="AJ81" s="27">
        <v>80</v>
      </c>
    </row>
    <row r="82" spans="1:36" ht="11.25" customHeight="1" x14ac:dyDescent="0.2">
      <c r="A82" s="27">
        <v>81</v>
      </c>
      <c r="C82" s="33" t="str">
        <f t="shared" si="12"/>
        <v>Aquaman - Allies From the Deep - JLA - U</v>
      </c>
      <c r="D82" s="33" t="str">
        <f>CONCATENATE(M82," - ",P82," - ",G82," - ",IF(R82="","",CONCATENATE(R82," - ")),W82)</f>
        <v>Aquaman - Allies From the Deep - JLA - U</v>
      </c>
      <c r="E82" s="33">
        <f t="shared" si="13"/>
        <v>1</v>
      </c>
      <c r="F82" s="33" t="str">
        <f>CONCATENATE(P82," - ",G82)</f>
        <v>Allies From the Deep - JLA</v>
      </c>
      <c r="G82" s="34" t="s">
        <v>3386</v>
      </c>
      <c r="H82" s="34" t="s">
        <v>2590</v>
      </c>
      <c r="L82" s="33" t="s">
        <v>125</v>
      </c>
      <c r="M82" s="33" t="s">
        <v>125</v>
      </c>
      <c r="N82" s="34" t="s">
        <v>4909</v>
      </c>
      <c r="O82" s="34" t="s">
        <v>4909</v>
      </c>
      <c r="P82" s="33" t="s">
        <v>2517</v>
      </c>
      <c r="S82" s="50" t="s">
        <v>3607</v>
      </c>
      <c r="T82" s="33" t="s">
        <v>125</v>
      </c>
      <c r="U82" s="33" t="s">
        <v>2517</v>
      </c>
      <c r="W82" s="34" t="s">
        <v>2314</v>
      </c>
      <c r="X82" s="34">
        <v>6</v>
      </c>
      <c r="Y82" s="34">
        <v>10</v>
      </c>
      <c r="Z82" s="34">
        <f t="shared" si="14"/>
        <v>60</v>
      </c>
      <c r="AI82" s="25">
        <v>81</v>
      </c>
      <c r="AJ82" s="27">
        <v>81</v>
      </c>
    </row>
    <row r="83" spans="1:36" ht="11.25" customHeight="1" x14ac:dyDescent="0.2">
      <c r="A83" s="27">
        <v>82</v>
      </c>
      <c r="C83" s="33" t="str">
        <f t="shared" si="12"/>
        <v>Aquaman - Dolphin - JLA - U</v>
      </c>
      <c r="D83" s="33" t="str">
        <f>CONCATENATE(M83," - ",P83," - ",G83," - ",IF(R83="","",CONCATENATE(R83," - ")),W83)</f>
        <v>Aquaman - Dolphin - JLA - U</v>
      </c>
      <c r="E83" s="33">
        <f t="shared" si="13"/>
        <v>1</v>
      </c>
      <c r="F83" s="33" t="str">
        <f>CONCATENATE(P83," - ",G83)</f>
        <v>Dolphin - JLA</v>
      </c>
      <c r="G83" s="34" t="s">
        <v>3386</v>
      </c>
      <c r="H83" s="34" t="s">
        <v>2590</v>
      </c>
      <c r="L83" s="33" t="s">
        <v>125</v>
      </c>
      <c r="M83" s="33" t="s">
        <v>125</v>
      </c>
      <c r="N83" s="34" t="s">
        <v>4910</v>
      </c>
      <c r="O83" s="34" t="s">
        <v>4910</v>
      </c>
      <c r="P83" s="33" t="s">
        <v>1817</v>
      </c>
      <c r="S83" s="50" t="s">
        <v>3608</v>
      </c>
      <c r="T83" s="33" t="s">
        <v>125</v>
      </c>
      <c r="U83" s="33" t="s">
        <v>1817</v>
      </c>
      <c r="W83" s="34" t="s">
        <v>2314</v>
      </c>
      <c r="X83" s="34">
        <v>6</v>
      </c>
      <c r="Y83" s="34">
        <v>10</v>
      </c>
      <c r="Z83" s="34">
        <f t="shared" si="14"/>
        <v>60</v>
      </c>
      <c r="AI83" s="25">
        <v>82</v>
      </c>
      <c r="AJ83" s="27">
        <v>82</v>
      </c>
    </row>
    <row r="84" spans="1:36" ht="11.25" customHeight="1" x14ac:dyDescent="0.2">
      <c r="A84" s="27">
        <v>83</v>
      </c>
      <c r="C84" s="33" t="str">
        <f t="shared" si="12"/>
        <v>Aquaman - Hook - JLA - R</v>
      </c>
      <c r="D84" s="33" t="str">
        <f>CONCATENATE(M84," - ",P84," - ",G84," - ",IF(R84="","",CONCATENATE(R84," - ")),W84)</f>
        <v>Aquaman - Hook - JLA - R</v>
      </c>
      <c r="E84" s="33">
        <f t="shared" si="13"/>
        <v>1</v>
      </c>
      <c r="F84" s="33" t="str">
        <f>CONCATENATE(P84," - ",G84)</f>
        <v>Hook - JLA</v>
      </c>
      <c r="G84" s="34" t="s">
        <v>3386</v>
      </c>
      <c r="H84" s="34" t="s">
        <v>2590</v>
      </c>
      <c r="L84" s="33" t="s">
        <v>125</v>
      </c>
      <c r="M84" s="33" t="s">
        <v>125</v>
      </c>
      <c r="N84" s="34" t="s">
        <v>4879</v>
      </c>
      <c r="O84" s="34" t="s">
        <v>4879</v>
      </c>
      <c r="P84" s="33" t="s">
        <v>1818</v>
      </c>
      <c r="S84" s="50" t="s">
        <v>3609</v>
      </c>
      <c r="T84" s="33" t="s">
        <v>125</v>
      </c>
      <c r="U84" s="33" t="s">
        <v>1818</v>
      </c>
      <c r="W84" s="34" t="s">
        <v>2313</v>
      </c>
      <c r="X84" s="34">
        <v>6</v>
      </c>
      <c r="Y84" s="34">
        <v>15</v>
      </c>
      <c r="Z84" s="34">
        <f t="shared" si="14"/>
        <v>90</v>
      </c>
      <c r="AI84" s="25">
        <v>83</v>
      </c>
      <c r="AJ84" s="27">
        <v>83</v>
      </c>
    </row>
    <row r="85" spans="1:36" ht="11.25" customHeight="1" x14ac:dyDescent="0.2">
      <c r="A85" s="27">
        <v>84</v>
      </c>
      <c r="C85" s="33" t="str">
        <f t="shared" si="12"/>
        <v>Aquaman - King of the Seas - JLA - U</v>
      </c>
      <c r="D85" s="33" t="str">
        <f>CONCATENATE(M85," - ",P85," - ",G85," - ",IF(R85="","",CONCATENATE(R85," - ")),W85)</f>
        <v>Aquaman - King of the Seas - JLA - U</v>
      </c>
      <c r="E85" s="33">
        <f t="shared" si="13"/>
        <v>1</v>
      </c>
      <c r="F85" s="33" t="str">
        <f>CONCATENATE(P85," - ",G85)</f>
        <v>King of the Seas - JLA</v>
      </c>
      <c r="G85" s="34" t="s">
        <v>3386</v>
      </c>
      <c r="H85" s="34" t="s">
        <v>2590</v>
      </c>
      <c r="L85" s="33" t="s">
        <v>125</v>
      </c>
      <c r="M85" s="33" t="s">
        <v>125</v>
      </c>
      <c r="N85" s="34" t="s">
        <v>4881</v>
      </c>
      <c r="O85" s="34" t="s">
        <v>4881</v>
      </c>
      <c r="P85" s="33" t="s">
        <v>1819</v>
      </c>
      <c r="S85" s="50" t="s">
        <v>3610</v>
      </c>
      <c r="T85" s="33" t="s">
        <v>125</v>
      </c>
      <c r="U85" s="33" t="s">
        <v>1819</v>
      </c>
      <c r="W85" s="34" t="s">
        <v>2314</v>
      </c>
      <c r="X85" s="34">
        <v>6</v>
      </c>
      <c r="Y85" s="34">
        <v>10</v>
      </c>
      <c r="Z85" s="34">
        <f t="shared" si="14"/>
        <v>60</v>
      </c>
      <c r="AI85" s="25">
        <v>84</v>
      </c>
      <c r="AJ85" s="27">
        <v>84</v>
      </c>
    </row>
    <row r="86" spans="1:36" ht="11.25" customHeight="1" x14ac:dyDescent="0.2">
      <c r="A86" s="27">
        <v>85</v>
      </c>
      <c r="C86" s="33" t="str">
        <f t="shared" si="12"/>
        <v>Aquaman - Line - JLA - OPD - VR</v>
      </c>
      <c r="D86" s="33" t="str">
        <f>CONCATENATE(M86," - ",P86," - ",G86," - ",IF(R86="","",CONCATENATE(R86," - ")),W86)</f>
        <v>Aquaman - Line - JLA - OPD - VR</v>
      </c>
      <c r="E86" s="33">
        <f t="shared" si="13"/>
        <v>1</v>
      </c>
      <c r="F86" s="33" t="str">
        <f>CONCATENATE(P86," - ",G86)</f>
        <v>Line - JLA</v>
      </c>
      <c r="G86" s="34" t="s">
        <v>3386</v>
      </c>
      <c r="H86" s="34" t="s">
        <v>2590</v>
      </c>
      <c r="L86" s="33" t="s">
        <v>125</v>
      </c>
      <c r="M86" s="33" t="s">
        <v>125</v>
      </c>
      <c r="N86" s="34" t="s">
        <v>4911</v>
      </c>
      <c r="O86" s="34" t="s">
        <v>4911</v>
      </c>
      <c r="P86" s="33" t="s">
        <v>2989</v>
      </c>
      <c r="R86" s="34" t="s">
        <v>2584</v>
      </c>
      <c r="S86" s="50" t="s">
        <v>3611</v>
      </c>
      <c r="T86" s="33" t="s">
        <v>125</v>
      </c>
      <c r="U86" s="33" t="s">
        <v>876</v>
      </c>
      <c r="W86" s="34" t="s">
        <v>2361</v>
      </c>
      <c r="X86" s="34">
        <v>6</v>
      </c>
      <c r="Y86" s="34">
        <v>20</v>
      </c>
      <c r="Z86" s="34">
        <f t="shared" si="14"/>
        <v>120</v>
      </c>
      <c r="AI86" s="25">
        <v>85</v>
      </c>
      <c r="AJ86" s="27">
        <v>85</v>
      </c>
    </row>
    <row r="87" spans="1:36" ht="11.25" customHeight="1" x14ac:dyDescent="0.2">
      <c r="A87" s="27">
        <v>86</v>
      </c>
      <c r="B87" s="28"/>
      <c r="C87" s="26" t="str">
        <f t="shared" si="12"/>
        <v>Azrael - 4-Grid Character Card - DC - VR</v>
      </c>
      <c r="D87" s="26" t="s">
        <v>5985</v>
      </c>
      <c r="E87" s="26">
        <f t="shared" si="13"/>
        <v>1</v>
      </c>
      <c r="F87" s="26" t="str">
        <f>CONCATENATE(M87,IF(V87&lt;&gt;"",CONCATENATE(" (",V87,")",),"")," &lt;",G87,"&gt;")</f>
        <v>Azrael (H) &lt;DC&gt;</v>
      </c>
      <c r="G87" s="28" t="s">
        <v>3385</v>
      </c>
      <c r="H87" s="28" t="s">
        <v>2582</v>
      </c>
      <c r="I87" s="28"/>
      <c r="J87" s="28"/>
      <c r="K87" s="28"/>
      <c r="L87" s="26" t="s">
        <v>126</v>
      </c>
      <c r="M87" s="26" t="s">
        <v>126</v>
      </c>
      <c r="N87" s="28"/>
      <c r="O87" s="28"/>
      <c r="P87" s="26" t="s">
        <v>769</v>
      </c>
      <c r="Q87" s="28"/>
      <c r="R87" s="28"/>
      <c r="S87" s="54"/>
      <c r="T87" s="26" t="s">
        <v>126</v>
      </c>
      <c r="U87" s="26" t="s">
        <v>769</v>
      </c>
      <c r="V87" s="28" t="s">
        <v>1981</v>
      </c>
      <c r="W87" s="28" t="s">
        <v>2361</v>
      </c>
      <c r="X87" s="29">
        <v>3</v>
      </c>
      <c r="Y87" s="29">
        <v>20</v>
      </c>
      <c r="Z87" s="29">
        <f t="shared" si="14"/>
        <v>60</v>
      </c>
      <c r="AA87" s="30">
        <v>5</v>
      </c>
      <c r="AB87" s="30">
        <v>8</v>
      </c>
      <c r="AC87" s="30">
        <v>3</v>
      </c>
      <c r="AD87" s="30">
        <v>3</v>
      </c>
      <c r="AE87" s="30">
        <f>SUM(AA87:AD87)</f>
        <v>19</v>
      </c>
      <c r="AF87" s="30">
        <v>19</v>
      </c>
      <c r="AG87" s="31">
        <f>AVERAGE(AA87:AD87)</f>
        <v>4.75</v>
      </c>
      <c r="AH87" s="32"/>
      <c r="AI87" s="32">
        <v>86</v>
      </c>
      <c r="AJ87" s="27">
        <v>86</v>
      </c>
    </row>
    <row r="88" spans="1:36" ht="11.25" customHeight="1" x14ac:dyDescent="0.2">
      <c r="A88" s="27">
        <v>87</v>
      </c>
      <c r="C88" s="33" t="str">
        <f t="shared" si="12"/>
        <v>Azrael - Avenging Angel - DC - U</v>
      </c>
      <c r="D88" s="33" t="str">
        <f t="shared" ref="D88:D93" si="18">CONCATENATE(M88," - ",P88," - ",G88," - ",IF(R88="","",CONCATENATE(R88," - ")),W88)</f>
        <v>Azrael - Avenging Angel - DC - U</v>
      </c>
      <c r="E88" s="33">
        <f t="shared" si="13"/>
        <v>1</v>
      </c>
      <c r="F88" s="33" t="str">
        <f t="shared" ref="F88:F93" si="19">CONCATENATE(P88," - ",G88)</f>
        <v>Avenging Angel - DC</v>
      </c>
      <c r="G88" s="34" t="s">
        <v>3385</v>
      </c>
      <c r="H88" s="34" t="s">
        <v>2590</v>
      </c>
      <c r="L88" s="33" t="s">
        <v>126</v>
      </c>
      <c r="M88" s="33" t="s">
        <v>126</v>
      </c>
      <c r="N88" s="34" t="s">
        <v>4912</v>
      </c>
      <c r="O88" s="34" t="s">
        <v>4912</v>
      </c>
      <c r="P88" s="33" t="s">
        <v>2516</v>
      </c>
      <c r="S88" s="50" t="s">
        <v>3612</v>
      </c>
      <c r="T88" s="33" t="s">
        <v>126</v>
      </c>
      <c r="U88" s="33" t="s">
        <v>2516</v>
      </c>
      <c r="W88" s="34" t="s">
        <v>2314</v>
      </c>
      <c r="X88" s="34">
        <v>3</v>
      </c>
      <c r="Y88" s="34">
        <v>10</v>
      </c>
      <c r="Z88" s="34">
        <f t="shared" si="14"/>
        <v>30</v>
      </c>
      <c r="AI88" s="25">
        <v>87</v>
      </c>
      <c r="AJ88" s="27">
        <v>87</v>
      </c>
    </row>
    <row r="89" spans="1:36" ht="11.25" customHeight="1" x14ac:dyDescent="0.2">
      <c r="A89" s="27">
        <v>88</v>
      </c>
      <c r="C89" s="33" t="str">
        <f t="shared" si="12"/>
        <v>Azrael - Battle Armor - DC - C</v>
      </c>
      <c r="D89" s="33" t="str">
        <f t="shared" si="18"/>
        <v>Azrael - Battle Armor - DC - C</v>
      </c>
      <c r="E89" s="33">
        <f t="shared" si="13"/>
        <v>1</v>
      </c>
      <c r="F89" s="33" t="str">
        <f t="shared" si="19"/>
        <v>Battle Armor - DC</v>
      </c>
      <c r="G89" s="34" t="s">
        <v>3385</v>
      </c>
      <c r="H89" s="34" t="s">
        <v>2590</v>
      </c>
      <c r="L89" s="33" t="s">
        <v>126</v>
      </c>
      <c r="M89" s="33" t="s">
        <v>126</v>
      </c>
      <c r="N89" s="34" t="s">
        <v>4876</v>
      </c>
      <c r="O89" s="34" t="s">
        <v>4876</v>
      </c>
      <c r="P89" s="33" t="s">
        <v>942</v>
      </c>
      <c r="S89" s="50" t="s">
        <v>3613</v>
      </c>
      <c r="T89" s="33" t="s">
        <v>126</v>
      </c>
      <c r="U89" s="33" t="s">
        <v>942</v>
      </c>
      <c r="W89" s="34" t="s">
        <v>2103</v>
      </c>
      <c r="X89" s="34">
        <v>3</v>
      </c>
      <c r="Y89" s="34">
        <v>5</v>
      </c>
      <c r="Z89" s="34">
        <f t="shared" si="14"/>
        <v>15</v>
      </c>
      <c r="AI89" s="25">
        <v>88</v>
      </c>
      <c r="AJ89" s="27">
        <v>88</v>
      </c>
    </row>
    <row r="90" spans="1:36" ht="11.25" customHeight="1" x14ac:dyDescent="0.2">
      <c r="A90" s="27">
        <v>89</v>
      </c>
      <c r="C90" s="33" t="str">
        <f t="shared" si="12"/>
        <v>Azrael - Divine Inspiration - DC - R</v>
      </c>
      <c r="D90" s="33" t="str">
        <f t="shared" si="18"/>
        <v>Azrael - Divine Inspiration - DC - R</v>
      </c>
      <c r="E90" s="33">
        <f t="shared" si="13"/>
        <v>1</v>
      </c>
      <c r="F90" s="33" t="str">
        <f t="shared" si="19"/>
        <v>Divine Inspiration - DC</v>
      </c>
      <c r="G90" s="34" t="s">
        <v>3385</v>
      </c>
      <c r="H90" s="34" t="s">
        <v>2590</v>
      </c>
      <c r="L90" s="33" t="s">
        <v>126</v>
      </c>
      <c r="M90" s="33" t="s">
        <v>126</v>
      </c>
      <c r="N90" s="34" t="s">
        <v>4904</v>
      </c>
      <c r="O90" s="34" t="s">
        <v>4904</v>
      </c>
      <c r="P90" s="33" t="s">
        <v>2515</v>
      </c>
      <c r="S90" s="50" t="s">
        <v>3614</v>
      </c>
      <c r="T90" s="33" t="s">
        <v>126</v>
      </c>
      <c r="U90" s="33" t="s">
        <v>2515</v>
      </c>
      <c r="W90" s="34" t="s">
        <v>2313</v>
      </c>
      <c r="X90" s="34">
        <v>3</v>
      </c>
      <c r="Y90" s="34">
        <v>15</v>
      </c>
      <c r="Z90" s="34">
        <f t="shared" si="14"/>
        <v>45</v>
      </c>
      <c r="AI90" s="25">
        <v>89</v>
      </c>
      <c r="AJ90" s="27">
        <v>89</v>
      </c>
    </row>
    <row r="91" spans="1:36" ht="11.25" customHeight="1" x14ac:dyDescent="0.2">
      <c r="A91" s="27">
        <v>90</v>
      </c>
      <c r="C91" s="33" t="str">
        <f t="shared" si="12"/>
        <v>Azrael - Flaming Sword - DC - R</v>
      </c>
      <c r="D91" s="33" t="str">
        <f t="shared" si="18"/>
        <v>Azrael - Flaming Sword - DC - R</v>
      </c>
      <c r="E91" s="33">
        <f t="shared" si="13"/>
        <v>1</v>
      </c>
      <c r="F91" s="33" t="str">
        <f t="shared" si="19"/>
        <v>Flaming Sword - DC</v>
      </c>
      <c r="G91" s="34" t="s">
        <v>3385</v>
      </c>
      <c r="H91" s="34" t="s">
        <v>2590</v>
      </c>
      <c r="L91" s="33" t="s">
        <v>126</v>
      </c>
      <c r="M91" s="33" t="s">
        <v>126</v>
      </c>
      <c r="N91" s="34" t="s">
        <v>4872</v>
      </c>
      <c r="O91" s="34" t="s">
        <v>4872</v>
      </c>
      <c r="P91" s="33" t="s">
        <v>2514</v>
      </c>
      <c r="S91" s="50" t="s">
        <v>3615</v>
      </c>
      <c r="T91" s="33" t="s">
        <v>126</v>
      </c>
      <c r="U91" s="33" t="s">
        <v>2514</v>
      </c>
      <c r="W91" s="34" t="s">
        <v>2313</v>
      </c>
      <c r="X91" s="34">
        <v>3</v>
      </c>
      <c r="Y91" s="34">
        <v>15</v>
      </c>
      <c r="Z91" s="34">
        <f t="shared" si="14"/>
        <v>45</v>
      </c>
      <c r="AI91" s="25">
        <v>90</v>
      </c>
      <c r="AJ91" s="27">
        <v>90</v>
      </c>
    </row>
    <row r="92" spans="1:36" ht="11.25" customHeight="1" x14ac:dyDescent="0.2">
      <c r="A92" s="27">
        <v>91</v>
      </c>
      <c r="C92" s="33" t="str">
        <f t="shared" si="12"/>
        <v>Azrael - Know My Wrath - JLA - OPD - R</v>
      </c>
      <c r="D92" s="33" t="str">
        <f t="shared" si="18"/>
        <v>Azrael - Know My Wrath - JLA - OPD - R</v>
      </c>
      <c r="E92" s="33">
        <f t="shared" si="13"/>
        <v>1</v>
      </c>
      <c r="F92" s="33" t="str">
        <f t="shared" si="19"/>
        <v>Know My Wrath - JLA</v>
      </c>
      <c r="G92" s="34" t="s">
        <v>3386</v>
      </c>
      <c r="H92" s="34" t="s">
        <v>2590</v>
      </c>
      <c r="L92" s="33" t="s">
        <v>126</v>
      </c>
      <c r="M92" s="33" t="s">
        <v>126</v>
      </c>
      <c r="N92" s="34" t="s">
        <v>4907</v>
      </c>
      <c r="O92" s="34" t="s">
        <v>4907</v>
      </c>
      <c r="P92" s="33" t="s">
        <v>2990</v>
      </c>
      <c r="R92" s="34" t="s">
        <v>2584</v>
      </c>
      <c r="S92" s="50" t="s">
        <v>3616</v>
      </c>
      <c r="T92" s="33" t="s">
        <v>126</v>
      </c>
      <c r="U92" s="33" t="s">
        <v>708</v>
      </c>
      <c r="W92" s="34" t="s">
        <v>2313</v>
      </c>
      <c r="X92" s="34">
        <v>6</v>
      </c>
      <c r="Y92" s="34">
        <v>15</v>
      </c>
      <c r="Z92" s="34">
        <f t="shared" si="14"/>
        <v>90</v>
      </c>
      <c r="AI92" s="25">
        <v>91</v>
      </c>
      <c r="AJ92" s="27">
        <v>91</v>
      </c>
    </row>
    <row r="93" spans="1:36" ht="11.25" customHeight="1" x14ac:dyDescent="0.2">
      <c r="A93" s="27">
        <v>92</v>
      </c>
      <c r="C93" s="33" t="str">
        <f t="shared" si="12"/>
        <v>Azrael - The System - DC - OPD - VR</v>
      </c>
      <c r="D93" s="33" t="str">
        <f t="shared" si="18"/>
        <v>Azrael - The System - DC - OPD - VR</v>
      </c>
      <c r="E93" s="33">
        <f t="shared" si="13"/>
        <v>1</v>
      </c>
      <c r="F93" s="33" t="str">
        <f t="shared" si="19"/>
        <v>The System - DC</v>
      </c>
      <c r="G93" s="34" t="s">
        <v>3385</v>
      </c>
      <c r="H93" s="34" t="s">
        <v>2590</v>
      </c>
      <c r="L93" s="33" t="s">
        <v>126</v>
      </c>
      <c r="M93" s="33" t="s">
        <v>126</v>
      </c>
      <c r="N93" s="34" t="s">
        <v>4913</v>
      </c>
      <c r="O93" s="34" t="s">
        <v>4913</v>
      </c>
      <c r="P93" s="33" t="s">
        <v>5989</v>
      </c>
      <c r="R93" s="34" t="s">
        <v>2584</v>
      </c>
      <c r="S93" s="50" t="s">
        <v>3617</v>
      </c>
      <c r="T93" s="33" t="s">
        <v>126</v>
      </c>
      <c r="U93" s="33" t="s">
        <v>709</v>
      </c>
      <c r="W93" s="34" t="s">
        <v>2361</v>
      </c>
      <c r="X93" s="34">
        <v>3</v>
      </c>
      <c r="Y93" s="34">
        <v>20</v>
      </c>
      <c r="Z93" s="34">
        <f t="shared" si="14"/>
        <v>60</v>
      </c>
      <c r="AI93" s="25">
        <v>92</v>
      </c>
      <c r="AJ93" s="27">
        <v>92</v>
      </c>
    </row>
    <row r="94" spans="1:36" ht="11.25" customHeight="1" x14ac:dyDescent="0.2">
      <c r="A94" s="27">
        <v>93</v>
      </c>
      <c r="B94" s="28"/>
      <c r="C94" s="26" t="str">
        <f t="shared" si="12"/>
        <v>Backlash - 4-Grid Character Card - IM - C</v>
      </c>
      <c r="D94" s="26" t="s">
        <v>5992</v>
      </c>
      <c r="E94" s="26">
        <f t="shared" si="13"/>
        <v>1</v>
      </c>
      <c r="F94" s="26" t="str">
        <f>CONCATENATE(M94,IF(V94&lt;&gt;"",CONCATENATE(" (",V94,")",),"")," &lt;",G94,"&gt;")</f>
        <v>Backlash &lt;IM&gt;</v>
      </c>
      <c r="G94" s="28" t="s">
        <v>511</v>
      </c>
      <c r="H94" s="28" t="s">
        <v>2582</v>
      </c>
      <c r="I94" s="28"/>
      <c r="J94" s="28"/>
      <c r="K94" s="28"/>
      <c r="L94" s="26" t="s">
        <v>402</v>
      </c>
      <c r="M94" s="26" t="s">
        <v>402</v>
      </c>
      <c r="N94" s="28"/>
      <c r="O94" s="28"/>
      <c r="P94" s="26" t="s">
        <v>769</v>
      </c>
      <c r="Q94" s="28"/>
      <c r="R94" s="28"/>
      <c r="S94" s="54"/>
      <c r="T94" s="26" t="s">
        <v>402</v>
      </c>
      <c r="U94" s="26" t="s">
        <v>769</v>
      </c>
      <c r="V94" s="28"/>
      <c r="W94" s="28" t="s">
        <v>2103</v>
      </c>
      <c r="X94" s="29">
        <v>16</v>
      </c>
      <c r="Y94" s="29">
        <v>5</v>
      </c>
      <c r="Z94" s="29">
        <f t="shared" si="14"/>
        <v>80</v>
      </c>
      <c r="AA94" s="30">
        <v>5</v>
      </c>
      <c r="AB94" s="30">
        <v>6</v>
      </c>
      <c r="AC94" s="30">
        <v>5</v>
      </c>
      <c r="AD94" s="30">
        <v>6</v>
      </c>
      <c r="AE94" s="30">
        <v>18</v>
      </c>
      <c r="AF94" s="30">
        <v>18</v>
      </c>
      <c r="AG94" s="31">
        <f>AVERAGE(AA94:AD94)</f>
        <v>5.5</v>
      </c>
      <c r="AH94" s="32" t="s">
        <v>4792</v>
      </c>
      <c r="AI94" s="32">
        <v>93</v>
      </c>
      <c r="AJ94" s="27">
        <v>93</v>
      </c>
    </row>
    <row r="95" spans="1:36" ht="11.25" customHeight="1" x14ac:dyDescent="0.2">
      <c r="A95" s="27">
        <v>94</v>
      </c>
      <c r="C95" s="33" t="str">
        <f t="shared" si="12"/>
        <v>Backlash - Altered Physiology - IM - C</v>
      </c>
      <c r="D95" s="33" t="str">
        <f t="shared" ref="D95:D100" si="20">CONCATENATE(M95," - ",P95," - ",G95," - ",IF(R95="","",CONCATENATE(R95," - ")),W95)</f>
        <v>Backlash - Altered Physiology - IM - C</v>
      </c>
      <c r="E95" s="33">
        <f t="shared" si="13"/>
        <v>1</v>
      </c>
      <c r="F95" s="33" t="str">
        <f>CONCATENATE(P95," - ",G95)</f>
        <v>Altered Physiology - IM</v>
      </c>
      <c r="G95" s="34" t="s">
        <v>511</v>
      </c>
      <c r="H95" s="34" t="s">
        <v>2590</v>
      </c>
      <c r="L95" s="33" t="s">
        <v>402</v>
      </c>
      <c r="M95" s="33" t="s">
        <v>402</v>
      </c>
      <c r="N95" s="34" t="s">
        <v>4881</v>
      </c>
      <c r="O95" s="34" t="s">
        <v>4881</v>
      </c>
      <c r="P95" s="33" t="s">
        <v>403</v>
      </c>
      <c r="S95" s="50" t="s">
        <v>3610</v>
      </c>
      <c r="T95" s="33" t="s">
        <v>402</v>
      </c>
      <c r="U95" s="33" t="s">
        <v>403</v>
      </c>
      <c r="W95" s="34" t="s">
        <v>2103</v>
      </c>
      <c r="X95" s="34">
        <v>16</v>
      </c>
      <c r="Y95" s="34">
        <v>5</v>
      </c>
      <c r="Z95" s="34">
        <f t="shared" si="14"/>
        <v>80</v>
      </c>
      <c r="AI95" s="25">
        <v>94</v>
      </c>
      <c r="AJ95" s="27">
        <v>94</v>
      </c>
    </row>
    <row r="96" spans="1:36" ht="11.25" customHeight="1" x14ac:dyDescent="0.2">
      <c r="A96" s="27">
        <v>95</v>
      </c>
      <c r="C96" s="33" t="str">
        <f t="shared" si="12"/>
        <v>Backlash - Combat Agility - IM - U</v>
      </c>
      <c r="D96" s="33" t="str">
        <f t="shared" si="20"/>
        <v>Backlash - Combat Agility - IM - U</v>
      </c>
      <c r="E96" s="33">
        <f t="shared" si="13"/>
        <v>1</v>
      </c>
      <c r="F96" s="33" t="str">
        <f>CONCATENATE(P96," - ",G96)</f>
        <v>Combat Agility - IM</v>
      </c>
      <c r="G96" s="34" t="s">
        <v>511</v>
      </c>
      <c r="H96" s="34" t="s">
        <v>2590</v>
      </c>
      <c r="L96" s="33" t="s">
        <v>402</v>
      </c>
      <c r="M96" s="33" t="s">
        <v>402</v>
      </c>
      <c r="N96" s="34" t="s">
        <v>4872</v>
      </c>
      <c r="O96" s="34" t="s">
        <v>4872</v>
      </c>
      <c r="P96" s="33" t="s">
        <v>404</v>
      </c>
      <c r="S96" s="50" t="s">
        <v>3580</v>
      </c>
      <c r="T96" s="33" t="s">
        <v>402</v>
      </c>
      <c r="U96" s="33" t="s">
        <v>404</v>
      </c>
      <c r="W96" s="34" t="s">
        <v>2314</v>
      </c>
      <c r="X96" s="34">
        <v>16</v>
      </c>
      <c r="Y96" s="34">
        <v>10</v>
      </c>
      <c r="Z96" s="34">
        <f t="shared" si="14"/>
        <v>160</v>
      </c>
      <c r="AI96" s="25">
        <v>95</v>
      </c>
      <c r="AJ96" s="27">
        <v>95</v>
      </c>
    </row>
    <row r="97" spans="1:36" ht="11.25" customHeight="1" x14ac:dyDescent="0.2">
      <c r="A97" s="27">
        <v>96</v>
      </c>
      <c r="C97" s="33" t="str">
        <f t="shared" si="12"/>
        <v>Backlash - Government Trooper - IM - U</v>
      </c>
      <c r="D97" s="33" t="str">
        <f t="shared" si="20"/>
        <v>Backlash - Government Trooper - IM - U</v>
      </c>
      <c r="E97" s="33">
        <f t="shared" si="13"/>
        <v>1</v>
      </c>
      <c r="F97" s="33" t="str">
        <f>CONCATENATE(P97," - ",G97)</f>
        <v>Government Trooper - IM</v>
      </c>
      <c r="G97" s="34" t="s">
        <v>511</v>
      </c>
      <c r="H97" s="34" t="s">
        <v>2590</v>
      </c>
      <c r="L97" s="33" t="s">
        <v>402</v>
      </c>
      <c r="M97" s="33" t="s">
        <v>402</v>
      </c>
      <c r="N97" s="34" t="s">
        <v>4914</v>
      </c>
      <c r="O97" s="34" t="s">
        <v>4914</v>
      </c>
      <c r="P97" s="33" t="s">
        <v>57</v>
      </c>
      <c r="S97" s="50" t="s">
        <v>3618</v>
      </c>
      <c r="T97" s="33" t="s">
        <v>402</v>
      </c>
      <c r="U97" s="33" t="s">
        <v>57</v>
      </c>
      <c r="W97" s="34" t="s">
        <v>2314</v>
      </c>
      <c r="X97" s="34">
        <v>16</v>
      </c>
      <c r="Y97" s="34">
        <v>10</v>
      </c>
      <c r="Z97" s="34">
        <f t="shared" si="14"/>
        <v>160</v>
      </c>
      <c r="AI97" s="25">
        <v>96</v>
      </c>
      <c r="AJ97" s="27">
        <v>96</v>
      </c>
    </row>
    <row r="98" spans="1:36" ht="11.25" customHeight="1" x14ac:dyDescent="0.2">
      <c r="A98" s="27">
        <v>97</v>
      </c>
      <c r="C98" s="33" t="str">
        <f t="shared" si="12"/>
        <v>Backlash - Mist Body - IM - OPD - R</v>
      </c>
      <c r="D98" s="33" t="s">
        <v>5994</v>
      </c>
      <c r="E98" s="33">
        <f t="shared" si="13"/>
        <v>1</v>
      </c>
      <c r="F98" s="33" t="str">
        <f>CONCATENATE(P98," - ",G98)</f>
        <v>Mist Body - IM</v>
      </c>
      <c r="G98" s="34" t="s">
        <v>511</v>
      </c>
      <c r="H98" s="34" t="s">
        <v>2590</v>
      </c>
      <c r="L98" s="33" t="s">
        <v>402</v>
      </c>
      <c r="M98" s="33" t="s">
        <v>402</v>
      </c>
      <c r="N98" s="34" t="s">
        <v>4915</v>
      </c>
      <c r="O98" s="34" t="s">
        <v>4915</v>
      </c>
      <c r="P98" s="33" t="s">
        <v>2991</v>
      </c>
      <c r="R98" s="34" t="s">
        <v>2584</v>
      </c>
      <c r="S98" s="50" t="s">
        <v>3619</v>
      </c>
      <c r="T98" s="33" t="s">
        <v>402</v>
      </c>
      <c r="U98" s="33" t="s">
        <v>711</v>
      </c>
      <c r="W98" s="34" t="s">
        <v>2313</v>
      </c>
      <c r="X98" s="34">
        <v>16</v>
      </c>
      <c r="Y98" s="34">
        <v>15</v>
      </c>
      <c r="Z98" s="34">
        <f t="shared" si="14"/>
        <v>240</v>
      </c>
      <c r="AI98" s="25">
        <v>97</v>
      </c>
      <c r="AJ98" s="27">
        <v>97</v>
      </c>
    </row>
    <row r="99" spans="1:36" ht="11.25" customHeight="1" x14ac:dyDescent="0.2">
      <c r="A99" s="27">
        <v>98</v>
      </c>
      <c r="C99" s="33" t="str">
        <f t="shared" si="12"/>
        <v>Backlash - Psi-Whips - IM - OPD - R</v>
      </c>
      <c r="D99" s="33" t="str">
        <f t="shared" si="20"/>
        <v>Backlash - Psi-Whips - IM - OPD - R</v>
      </c>
      <c r="E99" s="33">
        <f t="shared" si="13"/>
        <v>1</v>
      </c>
      <c r="F99" s="33" t="str">
        <f>CONCATENATE(P99," - ",G99)</f>
        <v>Psi-Whips - IM</v>
      </c>
      <c r="G99" s="34" t="s">
        <v>511</v>
      </c>
      <c r="H99" s="34" t="s">
        <v>2590</v>
      </c>
      <c r="L99" s="33" t="s">
        <v>402</v>
      </c>
      <c r="M99" s="33" t="s">
        <v>402</v>
      </c>
      <c r="N99" s="34" t="s">
        <v>4916</v>
      </c>
      <c r="O99" s="34" t="s">
        <v>4916</v>
      </c>
      <c r="P99" s="33" t="s">
        <v>2992</v>
      </c>
      <c r="R99" s="34" t="s">
        <v>2584</v>
      </c>
      <c r="S99" s="50" t="s">
        <v>3620</v>
      </c>
      <c r="T99" s="33" t="s">
        <v>402</v>
      </c>
      <c r="U99" s="33" t="s">
        <v>710</v>
      </c>
      <c r="W99" s="34" t="s">
        <v>2313</v>
      </c>
      <c r="X99" s="34">
        <v>16</v>
      </c>
      <c r="Y99" s="34">
        <v>15</v>
      </c>
      <c r="Z99" s="34">
        <f t="shared" si="14"/>
        <v>240</v>
      </c>
      <c r="AI99" s="25">
        <v>98</v>
      </c>
      <c r="AJ99" s="27">
        <v>98</v>
      </c>
    </row>
    <row r="100" spans="1:36" ht="11.25" customHeight="1" x14ac:dyDescent="0.2">
      <c r="A100" s="27">
        <v>99</v>
      </c>
      <c r="C100" s="33" t="str">
        <f t="shared" si="12"/>
        <v>Backlash - Team 7 - IM - U</v>
      </c>
      <c r="D100" s="33" t="str">
        <f t="shared" si="20"/>
        <v>Backlash - Team 7 - IM - U</v>
      </c>
      <c r="E100" s="33">
        <f t="shared" si="13"/>
        <v>1</v>
      </c>
      <c r="F100" s="33" t="str">
        <f>CONCATENATE(M100," - ",P100," - ",G100)</f>
        <v>Backlash - Team 7 - IM</v>
      </c>
      <c r="G100" s="34" t="s">
        <v>511</v>
      </c>
      <c r="H100" s="34" t="s">
        <v>2590</v>
      </c>
      <c r="L100" s="33" t="s">
        <v>402</v>
      </c>
      <c r="M100" s="33" t="s">
        <v>402</v>
      </c>
      <c r="N100" s="34" t="s">
        <v>4887</v>
      </c>
      <c r="O100" s="34" t="s">
        <v>4887</v>
      </c>
      <c r="P100" s="33" t="s">
        <v>56</v>
      </c>
      <c r="S100" s="50" t="s">
        <v>3621</v>
      </c>
      <c r="T100" s="33" t="s">
        <v>402</v>
      </c>
      <c r="U100" s="33" t="s">
        <v>56</v>
      </c>
      <c r="W100" s="34" t="s">
        <v>2314</v>
      </c>
      <c r="X100" s="34">
        <v>16</v>
      </c>
      <c r="Y100" s="34">
        <v>10</v>
      </c>
      <c r="Z100" s="34">
        <f t="shared" si="14"/>
        <v>160</v>
      </c>
      <c r="AI100" s="25">
        <v>99</v>
      </c>
      <c r="AJ100" s="27">
        <v>99</v>
      </c>
    </row>
    <row r="101" spans="1:36" ht="11.25" customHeight="1" x14ac:dyDescent="0.2">
      <c r="A101" s="27">
        <v>100</v>
      </c>
      <c r="B101" s="28"/>
      <c r="C101" s="26" t="str">
        <f t="shared" si="12"/>
        <v>Backlash Future - 4-Grid Character Card - MW - VR</v>
      </c>
      <c r="D101" s="26" t="s">
        <v>5993</v>
      </c>
      <c r="E101" s="26">
        <f t="shared" si="13"/>
        <v>1</v>
      </c>
      <c r="F101" s="26" t="str">
        <f t="shared" ref="F101:F102" si="21">CONCATENATE(M101,IF(V101&lt;&gt;"",CONCATENATE(" (",V101,")",),"")," &lt;",G101,"&gt;")</f>
        <v>Backlash Future &lt;MW&gt;</v>
      </c>
      <c r="G101" s="28" t="s">
        <v>1991</v>
      </c>
      <c r="H101" s="28" t="s">
        <v>2582</v>
      </c>
      <c r="I101" s="28"/>
      <c r="J101" s="28"/>
      <c r="K101" s="28"/>
      <c r="L101" s="26" t="s">
        <v>4719</v>
      </c>
      <c r="M101" s="26" t="s">
        <v>4719</v>
      </c>
      <c r="N101" s="28"/>
      <c r="O101" s="28"/>
      <c r="P101" s="26" t="s">
        <v>769</v>
      </c>
      <c r="Q101" s="28"/>
      <c r="R101" s="28"/>
      <c r="S101" s="54"/>
      <c r="T101" s="26" t="s">
        <v>3394</v>
      </c>
      <c r="U101" s="26" t="s">
        <v>769</v>
      </c>
      <c r="V101" s="28"/>
      <c r="W101" s="28" t="s">
        <v>2361</v>
      </c>
      <c r="X101" s="29">
        <v>8</v>
      </c>
      <c r="Y101" s="29">
        <v>20</v>
      </c>
      <c r="Z101" s="29">
        <f t="shared" si="14"/>
        <v>160</v>
      </c>
      <c r="AA101" s="30">
        <v>6</v>
      </c>
      <c r="AB101" s="30">
        <v>4</v>
      </c>
      <c r="AC101" s="30">
        <v>3</v>
      </c>
      <c r="AD101" s="30">
        <v>7</v>
      </c>
      <c r="AE101" s="30">
        <f>SUM(AA101:AD101)</f>
        <v>20</v>
      </c>
      <c r="AF101" s="30">
        <v>20</v>
      </c>
      <c r="AG101" s="31">
        <f>AVERAGE(AA101:AD101)</f>
        <v>5</v>
      </c>
      <c r="AH101" s="32" t="s">
        <v>4732</v>
      </c>
      <c r="AI101" s="32">
        <v>100</v>
      </c>
      <c r="AJ101" s="27">
        <v>100</v>
      </c>
    </row>
    <row r="102" spans="1:36" ht="11.25" customHeight="1" x14ac:dyDescent="0.2">
      <c r="A102" s="27">
        <v>101</v>
      </c>
      <c r="B102" s="28"/>
      <c r="C102" s="26" t="str">
        <f t="shared" si="12"/>
        <v>Bane - 4-Grid Character Card - DC - VR</v>
      </c>
      <c r="D102" s="26" t="s">
        <v>5986</v>
      </c>
      <c r="E102" s="26">
        <f t="shared" si="13"/>
        <v>1</v>
      </c>
      <c r="F102" s="26" t="str">
        <f t="shared" si="21"/>
        <v>Bane (V) &lt;DC&gt;</v>
      </c>
      <c r="G102" s="28" t="s">
        <v>3385</v>
      </c>
      <c r="H102" s="28" t="s">
        <v>2582</v>
      </c>
      <c r="I102" s="28"/>
      <c r="J102" s="28"/>
      <c r="K102" s="28"/>
      <c r="L102" s="26" t="s">
        <v>127</v>
      </c>
      <c r="M102" s="26" t="s">
        <v>127</v>
      </c>
      <c r="N102" s="28"/>
      <c r="O102" s="28"/>
      <c r="P102" s="26" t="s">
        <v>769</v>
      </c>
      <c r="Q102" s="28"/>
      <c r="R102" s="28"/>
      <c r="S102" s="54"/>
      <c r="T102" s="26" t="s">
        <v>127</v>
      </c>
      <c r="U102" s="26" t="s">
        <v>769</v>
      </c>
      <c r="V102" s="28" t="s">
        <v>1982</v>
      </c>
      <c r="W102" s="28" t="s">
        <v>2361</v>
      </c>
      <c r="X102" s="29">
        <v>3</v>
      </c>
      <c r="Y102" s="29">
        <v>20</v>
      </c>
      <c r="Z102" s="29">
        <f t="shared" si="14"/>
        <v>60</v>
      </c>
      <c r="AA102" s="30">
        <v>1</v>
      </c>
      <c r="AB102" s="30">
        <v>6</v>
      </c>
      <c r="AC102" s="30">
        <v>6</v>
      </c>
      <c r="AD102" s="30">
        <v>6</v>
      </c>
      <c r="AE102" s="30">
        <f>SUM(AA102:AD102)</f>
        <v>19</v>
      </c>
      <c r="AF102" s="30">
        <v>19</v>
      </c>
      <c r="AG102" s="31">
        <f>AVERAGE(AA102:AD102)</f>
        <v>4.75</v>
      </c>
      <c r="AH102" s="32"/>
      <c r="AI102" s="32">
        <v>101</v>
      </c>
      <c r="AJ102" s="27">
        <v>101</v>
      </c>
    </row>
    <row r="103" spans="1:36" ht="11.25" customHeight="1" x14ac:dyDescent="0.2">
      <c r="A103" s="27">
        <v>102</v>
      </c>
      <c r="C103" s="33" t="str">
        <f t="shared" si="12"/>
        <v>Bane - Enhanced Physique - DC - R</v>
      </c>
      <c r="D103" s="33" t="str">
        <f t="shared" ref="D103:D108" si="22">CONCATENATE(M103," - ",P103," - ",G103," - ",IF(R103="","",CONCATENATE(R103," - ")),W103)</f>
        <v>Bane - Enhanced Physique - DC - R</v>
      </c>
      <c r="E103" s="33">
        <f t="shared" si="13"/>
        <v>1</v>
      </c>
      <c r="F103" s="33" t="str">
        <f t="shared" ref="F103:F108" si="23">CONCATENATE(P103," - ",G103)</f>
        <v>Enhanced Physique - DC</v>
      </c>
      <c r="G103" s="34" t="s">
        <v>3385</v>
      </c>
      <c r="H103" s="34" t="s">
        <v>2590</v>
      </c>
      <c r="L103" s="33" t="s">
        <v>127</v>
      </c>
      <c r="M103" s="33" t="s">
        <v>127</v>
      </c>
      <c r="N103" s="34" t="s">
        <v>4905</v>
      </c>
      <c r="O103" s="34" t="s">
        <v>4905</v>
      </c>
      <c r="P103" s="33" t="s">
        <v>2513</v>
      </c>
      <c r="S103" s="50" t="s">
        <v>3622</v>
      </c>
      <c r="T103" s="33" t="s">
        <v>127</v>
      </c>
      <c r="U103" s="33" t="s">
        <v>2513</v>
      </c>
      <c r="W103" s="34" t="s">
        <v>2313</v>
      </c>
      <c r="X103" s="34">
        <v>3</v>
      </c>
      <c r="Y103" s="34">
        <v>15</v>
      </c>
      <c r="Z103" s="34">
        <f t="shared" si="14"/>
        <v>45</v>
      </c>
      <c r="AI103" s="25">
        <v>102</v>
      </c>
      <c r="AJ103" s="27">
        <v>102</v>
      </c>
    </row>
    <row r="104" spans="1:36" ht="11.25" customHeight="1" x14ac:dyDescent="0.2">
      <c r="A104" s="27">
        <v>103</v>
      </c>
      <c r="C104" s="33" t="str">
        <f t="shared" si="12"/>
        <v>Bane - Feral Rage - DC - U</v>
      </c>
      <c r="D104" s="33" t="str">
        <f t="shared" si="22"/>
        <v>Bane - Feral Rage - DC - U</v>
      </c>
      <c r="E104" s="33">
        <f t="shared" si="13"/>
        <v>1</v>
      </c>
      <c r="F104" s="33" t="str">
        <f t="shared" si="23"/>
        <v>Feral Rage - DC</v>
      </c>
      <c r="G104" s="34" t="s">
        <v>3385</v>
      </c>
      <c r="H104" s="34" t="s">
        <v>2590</v>
      </c>
      <c r="L104" s="33" t="s">
        <v>127</v>
      </c>
      <c r="M104" s="33" t="s">
        <v>127</v>
      </c>
      <c r="N104" s="34" t="s">
        <v>4917</v>
      </c>
      <c r="O104" s="34" t="s">
        <v>4917</v>
      </c>
      <c r="P104" s="33" t="s">
        <v>2512</v>
      </c>
      <c r="S104" s="50" t="s">
        <v>3623</v>
      </c>
      <c r="T104" s="33" t="s">
        <v>127</v>
      </c>
      <c r="U104" s="33" t="s">
        <v>2512</v>
      </c>
      <c r="W104" s="34" t="s">
        <v>2314</v>
      </c>
      <c r="X104" s="34">
        <v>3</v>
      </c>
      <c r="Y104" s="34">
        <v>10</v>
      </c>
      <c r="Z104" s="34">
        <f t="shared" si="14"/>
        <v>30</v>
      </c>
      <c r="AI104" s="25">
        <v>103</v>
      </c>
      <c r="AJ104" s="27">
        <v>103</v>
      </c>
    </row>
    <row r="105" spans="1:36" ht="11.25" customHeight="1" x14ac:dyDescent="0.2">
      <c r="A105" s="27">
        <v>104</v>
      </c>
      <c r="C105" s="33" t="str">
        <f t="shared" si="12"/>
        <v>Bane - Intellectual Superiority - JLA - OPD - R</v>
      </c>
      <c r="D105" s="33" t="s">
        <v>5995</v>
      </c>
      <c r="E105" s="33">
        <f t="shared" si="13"/>
        <v>1</v>
      </c>
      <c r="F105" s="33" t="str">
        <f t="shared" si="23"/>
        <v>Intellectual Superiority - JLA</v>
      </c>
      <c r="G105" s="34" t="s">
        <v>3386</v>
      </c>
      <c r="H105" s="34" t="s">
        <v>2590</v>
      </c>
      <c r="L105" s="33" t="s">
        <v>127</v>
      </c>
      <c r="M105" s="33" t="s">
        <v>127</v>
      </c>
      <c r="N105" s="34" t="s">
        <v>4884</v>
      </c>
      <c r="O105" s="34" t="s">
        <v>4884</v>
      </c>
      <c r="P105" s="33" t="s">
        <v>2993</v>
      </c>
      <c r="R105" s="34" t="s">
        <v>2584</v>
      </c>
      <c r="S105" s="50" t="s">
        <v>3624</v>
      </c>
      <c r="T105" s="33" t="s">
        <v>127</v>
      </c>
      <c r="U105" s="33" t="s">
        <v>712</v>
      </c>
      <c r="W105" s="34" t="s">
        <v>2313</v>
      </c>
      <c r="X105" s="34">
        <v>6</v>
      </c>
      <c r="Y105" s="34">
        <v>15</v>
      </c>
      <c r="Z105" s="34">
        <f t="shared" si="14"/>
        <v>90</v>
      </c>
      <c r="AI105" s="25">
        <v>104</v>
      </c>
      <c r="AJ105" s="27">
        <v>104</v>
      </c>
    </row>
    <row r="106" spans="1:36" ht="11.25" customHeight="1" x14ac:dyDescent="0.2">
      <c r="A106" s="27">
        <v>105</v>
      </c>
      <c r="C106" s="33" t="str">
        <f t="shared" si="12"/>
        <v>Bane - Intimidation - DC - U</v>
      </c>
      <c r="D106" s="33" t="str">
        <f t="shared" si="22"/>
        <v>Bane - Intimidation - DC - U</v>
      </c>
      <c r="E106" s="33">
        <f t="shared" si="13"/>
        <v>1</v>
      </c>
      <c r="F106" s="33" t="str">
        <f t="shared" si="23"/>
        <v>Intimidation - DC</v>
      </c>
      <c r="G106" s="34" t="s">
        <v>3385</v>
      </c>
      <c r="H106" s="34" t="s">
        <v>2590</v>
      </c>
      <c r="L106" s="33" t="s">
        <v>127</v>
      </c>
      <c r="M106" s="33" t="s">
        <v>127</v>
      </c>
      <c r="N106" s="34" t="s">
        <v>4918</v>
      </c>
      <c r="O106" s="34" t="s">
        <v>4918</v>
      </c>
      <c r="P106" s="33" t="s">
        <v>1820</v>
      </c>
      <c r="S106" s="50" t="s">
        <v>3625</v>
      </c>
      <c r="T106" s="33" t="s">
        <v>127</v>
      </c>
      <c r="U106" s="33" t="s">
        <v>1820</v>
      </c>
      <c r="W106" s="34" t="s">
        <v>2314</v>
      </c>
      <c r="X106" s="34">
        <v>3</v>
      </c>
      <c r="Y106" s="34">
        <v>10</v>
      </c>
      <c r="Z106" s="34">
        <f t="shared" si="14"/>
        <v>30</v>
      </c>
      <c r="AI106" s="25">
        <v>105</v>
      </c>
      <c r="AJ106" s="27">
        <v>105</v>
      </c>
    </row>
    <row r="107" spans="1:36" ht="11.25" customHeight="1" x14ac:dyDescent="0.2">
      <c r="A107" s="27">
        <v>106</v>
      </c>
      <c r="C107" s="33" t="str">
        <f t="shared" si="12"/>
        <v>Bane - Vengeance of Bane - DC - R</v>
      </c>
      <c r="D107" s="33" t="str">
        <f t="shared" si="22"/>
        <v>Bane - Vengeance of Bane - DC - R</v>
      </c>
      <c r="E107" s="33">
        <f t="shared" si="13"/>
        <v>1</v>
      </c>
      <c r="F107" s="33" t="str">
        <f t="shared" si="23"/>
        <v>Vengeance of Bane - DC</v>
      </c>
      <c r="G107" s="34" t="s">
        <v>3385</v>
      </c>
      <c r="H107" s="34" t="s">
        <v>2590</v>
      </c>
      <c r="L107" s="33" t="s">
        <v>127</v>
      </c>
      <c r="M107" s="33" t="s">
        <v>127</v>
      </c>
      <c r="N107" s="34" t="s">
        <v>4919</v>
      </c>
      <c r="O107" s="34" t="s">
        <v>4919</v>
      </c>
      <c r="P107" s="33" t="s">
        <v>3510</v>
      </c>
      <c r="S107" s="50" t="s">
        <v>3626</v>
      </c>
      <c r="T107" s="33" t="s">
        <v>127</v>
      </c>
      <c r="U107" s="33" t="s">
        <v>2511</v>
      </c>
      <c r="W107" s="34" t="s">
        <v>2313</v>
      </c>
      <c r="X107" s="34">
        <v>3</v>
      </c>
      <c r="Y107" s="34">
        <v>15</v>
      </c>
      <c r="Z107" s="34">
        <f t="shared" si="14"/>
        <v>45</v>
      </c>
      <c r="AI107" s="25">
        <v>106</v>
      </c>
      <c r="AJ107" s="27">
        <v>106</v>
      </c>
    </row>
    <row r="108" spans="1:36" ht="11.25" customHeight="1" x14ac:dyDescent="0.2">
      <c r="A108" s="27">
        <v>107</v>
      </c>
      <c r="C108" s="33" t="str">
        <f t="shared" si="12"/>
        <v>Bane - Venom Injection - DC - OPD - VR</v>
      </c>
      <c r="D108" s="33" t="str">
        <f t="shared" si="22"/>
        <v>Bane - Venom Injection - DC - OPD - VR</v>
      </c>
      <c r="E108" s="33">
        <f t="shared" si="13"/>
        <v>1</v>
      </c>
      <c r="F108" s="33" t="str">
        <f t="shared" si="23"/>
        <v>Venom Injection - DC</v>
      </c>
      <c r="G108" s="34" t="s">
        <v>3385</v>
      </c>
      <c r="H108" s="34" t="s">
        <v>2590</v>
      </c>
      <c r="L108" s="33" t="s">
        <v>127</v>
      </c>
      <c r="M108" s="33" t="s">
        <v>127</v>
      </c>
      <c r="N108" s="34" t="s">
        <v>4920</v>
      </c>
      <c r="O108" s="34" t="s">
        <v>4920</v>
      </c>
      <c r="P108" s="33" t="s">
        <v>2994</v>
      </c>
      <c r="R108" s="34" t="s">
        <v>2584</v>
      </c>
      <c r="S108" s="50" t="s">
        <v>3627</v>
      </c>
      <c r="T108" s="33" t="s">
        <v>127</v>
      </c>
      <c r="U108" s="33" t="s">
        <v>713</v>
      </c>
      <c r="W108" s="34" t="s">
        <v>2361</v>
      </c>
      <c r="X108" s="34">
        <v>3</v>
      </c>
      <c r="Y108" s="34">
        <v>20</v>
      </c>
      <c r="Z108" s="34">
        <f t="shared" si="14"/>
        <v>60</v>
      </c>
      <c r="AI108" s="25">
        <v>107</v>
      </c>
      <c r="AJ108" s="27">
        <v>107</v>
      </c>
    </row>
    <row r="109" spans="1:36" ht="11.25" customHeight="1" x14ac:dyDescent="0.2">
      <c r="A109" s="27">
        <v>108</v>
      </c>
      <c r="B109" s="39"/>
      <c r="C109" s="38" t="str">
        <f t="shared" si="12"/>
        <v>Banshee - 3-Grid Character Card - PS - VR</v>
      </c>
      <c r="D109" s="38" t="str">
        <f>CONCATENATE(M109," ",G109," HERO - ",W109)</f>
        <v>Banshee PS HERO - VR</v>
      </c>
      <c r="E109" s="38">
        <f t="shared" si="13"/>
        <v>1</v>
      </c>
      <c r="F109" s="38" t="str">
        <f t="shared" ref="F109:F110" si="24">CONCATENATE(M109,IF(V109&lt;&gt;"",CONCATENATE(" (",V109,")",),"")," &lt;",G109,"&gt;")</f>
        <v>Banshee &lt;PS&gt;</v>
      </c>
      <c r="G109" s="39" t="s">
        <v>124</v>
      </c>
      <c r="H109" s="39" t="s">
        <v>2582</v>
      </c>
      <c r="I109" s="39"/>
      <c r="J109" s="39"/>
      <c r="K109" s="39"/>
      <c r="L109" s="38" t="s">
        <v>128</v>
      </c>
      <c r="M109" s="38" t="s">
        <v>128</v>
      </c>
      <c r="N109" s="39"/>
      <c r="O109" s="39"/>
      <c r="P109" s="38" t="s">
        <v>768</v>
      </c>
      <c r="Q109" s="39"/>
      <c r="R109" s="39"/>
      <c r="S109" s="55"/>
      <c r="T109" s="38" t="s">
        <v>128</v>
      </c>
      <c r="U109" s="38" t="s">
        <v>768</v>
      </c>
      <c r="V109" s="39"/>
      <c r="W109" s="39" t="s">
        <v>2361</v>
      </c>
      <c r="X109" s="40">
        <v>7</v>
      </c>
      <c r="Y109" s="40">
        <v>20</v>
      </c>
      <c r="Z109" s="40">
        <f t="shared" si="14"/>
        <v>140</v>
      </c>
      <c r="AA109" s="41">
        <v>7</v>
      </c>
      <c r="AB109" s="41">
        <v>4</v>
      </c>
      <c r="AC109" s="41">
        <v>3</v>
      </c>
      <c r="AD109" s="41"/>
      <c r="AE109" s="41">
        <f>SUM(AA109:AD109)</f>
        <v>14</v>
      </c>
      <c r="AF109" s="41">
        <v>14</v>
      </c>
      <c r="AG109" s="42">
        <f>AVERAGE(AA109:AD109)</f>
        <v>4.666666666666667</v>
      </c>
      <c r="AH109" s="43"/>
      <c r="AI109" s="43">
        <v>108</v>
      </c>
      <c r="AJ109" s="27">
        <v>108</v>
      </c>
    </row>
    <row r="110" spans="1:36" ht="11.25" customHeight="1" x14ac:dyDescent="0.2">
      <c r="A110" s="27">
        <v>109</v>
      </c>
      <c r="B110" s="28"/>
      <c r="C110" s="26" t="str">
        <f t="shared" si="12"/>
        <v>Banshee - 4-Grid Character Card - IQ - R</v>
      </c>
      <c r="D110" s="26" t="str">
        <f>CONCATENATE(M110," ",G110," HERO - ",W110)</f>
        <v>Banshee IQ HERO - R</v>
      </c>
      <c r="E110" s="26">
        <f t="shared" si="13"/>
        <v>1</v>
      </c>
      <c r="F110" s="26" t="str">
        <f t="shared" si="24"/>
        <v>Banshee &lt;IQ&gt;</v>
      </c>
      <c r="G110" s="28" t="s">
        <v>1044</v>
      </c>
      <c r="H110" s="28" t="s">
        <v>2582</v>
      </c>
      <c r="I110" s="28"/>
      <c r="J110" s="28"/>
      <c r="K110" s="28"/>
      <c r="L110" s="26" t="s">
        <v>128</v>
      </c>
      <c r="M110" s="26" t="s">
        <v>128</v>
      </c>
      <c r="N110" s="28"/>
      <c r="O110" s="28"/>
      <c r="P110" s="26" t="s">
        <v>769</v>
      </c>
      <c r="Q110" s="28"/>
      <c r="R110" s="28"/>
      <c r="S110" s="54"/>
      <c r="T110" s="26" t="s">
        <v>128</v>
      </c>
      <c r="U110" s="26" t="s">
        <v>769</v>
      </c>
      <c r="V110" s="28"/>
      <c r="W110" s="28" t="s">
        <v>2313</v>
      </c>
      <c r="X110" s="29">
        <v>12</v>
      </c>
      <c r="Y110" s="29">
        <v>15</v>
      </c>
      <c r="Z110" s="29">
        <f t="shared" si="14"/>
        <v>180</v>
      </c>
      <c r="AA110" s="30">
        <v>7</v>
      </c>
      <c r="AB110" s="30">
        <v>5</v>
      </c>
      <c r="AC110" s="30">
        <v>3</v>
      </c>
      <c r="AD110" s="30">
        <v>5</v>
      </c>
      <c r="AE110" s="30">
        <f>SUM(AA110:AD110)</f>
        <v>20</v>
      </c>
      <c r="AF110" s="30">
        <v>20</v>
      </c>
      <c r="AG110" s="31">
        <f>AVERAGE(AA110:AD110)</f>
        <v>5</v>
      </c>
      <c r="AH110" s="32" t="s">
        <v>4733</v>
      </c>
      <c r="AI110" s="32">
        <v>109</v>
      </c>
      <c r="AJ110" s="27">
        <v>109</v>
      </c>
    </row>
    <row r="111" spans="1:36" ht="11.25" customHeight="1" x14ac:dyDescent="0.2">
      <c r="A111" s="27">
        <v>110</v>
      </c>
      <c r="C111" s="33" t="str">
        <f t="shared" si="12"/>
        <v>Banshee - Cassidy Keep - IQ - U</v>
      </c>
      <c r="D111" s="33" t="str">
        <f t="shared" ref="D111:D118" si="25">CONCATENATE(M111," - ",P111," - ",G111," - ",IF(R111="","",CONCATENATE(R111," - ")),W111)</f>
        <v>Banshee - Cassidy Keep - IQ - U</v>
      </c>
      <c r="E111" s="33">
        <f t="shared" si="13"/>
        <v>1</v>
      </c>
      <c r="F111" s="33" t="str">
        <f t="shared" ref="F111:F118" si="26">CONCATENATE(P111," - ",G111)</f>
        <v>Cassidy Keep - IQ</v>
      </c>
      <c r="G111" s="34" t="s">
        <v>1044</v>
      </c>
      <c r="H111" s="34" t="s">
        <v>2590</v>
      </c>
      <c r="L111" s="33" t="s">
        <v>128</v>
      </c>
      <c r="M111" s="33" t="s">
        <v>128</v>
      </c>
      <c r="N111" s="34" t="s">
        <v>4921</v>
      </c>
      <c r="O111" s="34" t="s">
        <v>4921</v>
      </c>
      <c r="P111" s="33" t="s">
        <v>1051</v>
      </c>
      <c r="S111" s="50" t="s">
        <v>3628</v>
      </c>
      <c r="T111" s="33" t="s">
        <v>128</v>
      </c>
      <c r="U111" s="33" t="s">
        <v>1051</v>
      </c>
      <c r="W111" s="34" t="s">
        <v>2314</v>
      </c>
      <c r="X111" s="34">
        <v>12</v>
      </c>
      <c r="Y111" s="34">
        <v>10</v>
      </c>
      <c r="Z111" s="34">
        <f t="shared" si="14"/>
        <v>120</v>
      </c>
      <c r="AI111" s="25">
        <v>110</v>
      </c>
      <c r="AJ111" s="27">
        <v>110</v>
      </c>
    </row>
    <row r="112" spans="1:36" ht="11.25" customHeight="1" x14ac:dyDescent="0.2">
      <c r="A112" s="27">
        <v>111</v>
      </c>
      <c r="C112" s="33" t="str">
        <f t="shared" si="12"/>
        <v>Banshee - Interpol - MN - U</v>
      </c>
      <c r="D112" s="33" t="str">
        <f t="shared" si="25"/>
        <v>Banshee - Interpol - MN - U</v>
      </c>
      <c r="E112" s="33">
        <f t="shared" si="13"/>
        <v>1</v>
      </c>
      <c r="F112" s="33" t="str">
        <f t="shared" si="26"/>
        <v>Interpol - MN</v>
      </c>
      <c r="G112" s="34" t="s">
        <v>1677</v>
      </c>
      <c r="H112" s="34" t="s">
        <v>2590</v>
      </c>
      <c r="L112" s="33" t="s">
        <v>128</v>
      </c>
      <c r="M112" s="33" t="s">
        <v>128</v>
      </c>
      <c r="N112" s="34" t="s">
        <v>4910</v>
      </c>
      <c r="O112" s="34" t="s">
        <v>4910</v>
      </c>
      <c r="P112" s="33" t="s">
        <v>1052</v>
      </c>
      <c r="S112" s="50" t="s">
        <v>3629</v>
      </c>
      <c r="T112" s="33" t="s">
        <v>128</v>
      </c>
      <c r="U112" s="33" t="s">
        <v>1052</v>
      </c>
      <c r="W112" s="34" t="s">
        <v>2314</v>
      </c>
      <c r="X112" s="34">
        <v>4</v>
      </c>
      <c r="Y112" s="34">
        <v>10</v>
      </c>
      <c r="Z112" s="34">
        <f t="shared" si="14"/>
        <v>40</v>
      </c>
      <c r="AI112" s="25">
        <v>111</v>
      </c>
      <c r="AJ112" s="27">
        <v>111</v>
      </c>
    </row>
    <row r="113" spans="1:36" ht="11.25" customHeight="1" x14ac:dyDescent="0.2">
      <c r="A113" s="27">
        <v>112</v>
      </c>
      <c r="C113" s="33" t="str">
        <f t="shared" si="12"/>
        <v>Banshee - Interpol Training - PS - U</v>
      </c>
      <c r="D113" s="33" t="str">
        <f t="shared" si="25"/>
        <v>Banshee - Interpol Training - PS - U</v>
      </c>
      <c r="E113" s="33">
        <f t="shared" si="13"/>
        <v>1</v>
      </c>
      <c r="F113" s="33" t="str">
        <f t="shared" si="26"/>
        <v>Interpol Training - PS</v>
      </c>
      <c r="G113" s="34" t="s">
        <v>124</v>
      </c>
      <c r="H113" s="34" t="s">
        <v>2590</v>
      </c>
      <c r="L113" s="33" t="s">
        <v>128</v>
      </c>
      <c r="M113" s="33" t="s">
        <v>128</v>
      </c>
      <c r="N113" s="34" t="s">
        <v>4894</v>
      </c>
      <c r="O113" s="34" t="s">
        <v>4894</v>
      </c>
      <c r="P113" s="33" t="s">
        <v>2506</v>
      </c>
      <c r="S113" s="50" t="s">
        <v>778</v>
      </c>
      <c r="T113" s="33" t="s">
        <v>128</v>
      </c>
      <c r="U113" s="33" t="s">
        <v>2506</v>
      </c>
      <c r="W113" s="34" t="s">
        <v>2314</v>
      </c>
      <c r="X113" s="34">
        <v>7</v>
      </c>
      <c r="Y113" s="34">
        <v>10</v>
      </c>
      <c r="Z113" s="34">
        <f t="shared" si="14"/>
        <v>70</v>
      </c>
      <c r="AI113" s="25">
        <v>112</v>
      </c>
      <c r="AJ113" s="27">
        <v>112</v>
      </c>
    </row>
    <row r="114" spans="1:36" ht="11.25" customHeight="1" x14ac:dyDescent="0.2">
      <c r="A114" s="27">
        <v>113</v>
      </c>
      <c r="C114" s="33" t="str">
        <f t="shared" si="12"/>
        <v>Banshee - Luck O' the Irish - PS - VR</v>
      </c>
      <c r="D114" s="33" t="str">
        <f t="shared" si="25"/>
        <v>Banshee - Luck O' the Irish - PS - VR</v>
      </c>
      <c r="E114" s="33">
        <f t="shared" si="13"/>
        <v>1</v>
      </c>
      <c r="F114" s="33" t="str">
        <f t="shared" si="26"/>
        <v>Luck O' the Irish - PS</v>
      </c>
      <c r="G114" s="34" t="s">
        <v>124</v>
      </c>
      <c r="H114" s="34" t="s">
        <v>2590</v>
      </c>
      <c r="L114" s="33" t="s">
        <v>128</v>
      </c>
      <c r="M114" s="33" t="s">
        <v>128</v>
      </c>
      <c r="N114" s="34" t="s">
        <v>4922</v>
      </c>
      <c r="O114" s="34" t="s">
        <v>4922</v>
      </c>
      <c r="P114" s="33" t="s">
        <v>3505</v>
      </c>
      <c r="S114" s="50" t="s">
        <v>3630</v>
      </c>
      <c r="T114" s="33" t="s">
        <v>128</v>
      </c>
      <c r="U114" s="33" t="s">
        <v>2505</v>
      </c>
      <c r="W114" s="34" t="s">
        <v>2361</v>
      </c>
      <c r="X114" s="34">
        <v>7</v>
      </c>
      <c r="Y114" s="34">
        <v>20</v>
      </c>
      <c r="Z114" s="34">
        <f t="shared" si="14"/>
        <v>140</v>
      </c>
      <c r="AI114" s="25">
        <v>113</v>
      </c>
      <c r="AJ114" s="27">
        <v>113</v>
      </c>
    </row>
    <row r="115" spans="1:36" ht="11.25" customHeight="1" x14ac:dyDescent="0.2">
      <c r="A115" s="27">
        <v>114</v>
      </c>
      <c r="C115" s="33" t="str">
        <f t="shared" si="12"/>
        <v>Banshee - Shatter Shriek - PS - OPD - VR</v>
      </c>
      <c r="D115" s="33" t="str">
        <f t="shared" si="25"/>
        <v>Banshee - Shatter Shriek - PS - OPD - VR</v>
      </c>
      <c r="E115" s="33">
        <f t="shared" si="13"/>
        <v>1</v>
      </c>
      <c r="F115" s="33" t="str">
        <f t="shared" si="26"/>
        <v>Shatter Shriek - PS</v>
      </c>
      <c r="G115" s="34" t="s">
        <v>124</v>
      </c>
      <c r="H115" s="34" t="s">
        <v>2590</v>
      </c>
      <c r="L115" s="33" t="s">
        <v>128</v>
      </c>
      <c r="M115" s="33" t="s">
        <v>128</v>
      </c>
      <c r="N115" s="34" t="s">
        <v>4902</v>
      </c>
      <c r="O115" s="34" t="s">
        <v>4902</v>
      </c>
      <c r="P115" s="33" t="s">
        <v>2995</v>
      </c>
      <c r="R115" s="34" t="s">
        <v>2584</v>
      </c>
      <c r="S115" s="50" t="s">
        <v>3631</v>
      </c>
      <c r="T115" s="33" t="s">
        <v>128</v>
      </c>
      <c r="U115" s="33" t="s">
        <v>714</v>
      </c>
      <c r="W115" s="34" t="s">
        <v>2361</v>
      </c>
      <c r="X115" s="34">
        <v>7</v>
      </c>
      <c r="Y115" s="34">
        <v>20</v>
      </c>
      <c r="Z115" s="34">
        <f t="shared" si="14"/>
        <v>140</v>
      </c>
      <c r="AI115" s="25">
        <v>114</v>
      </c>
      <c r="AJ115" s="27">
        <v>114</v>
      </c>
    </row>
    <row r="116" spans="1:36" ht="11.25" customHeight="1" x14ac:dyDescent="0.2">
      <c r="A116" s="27">
        <v>115</v>
      </c>
      <c r="C116" s="33" t="str">
        <f t="shared" si="12"/>
        <v>Banshee - Sonic Glide - PS - VR</v>
      </c>
      <c r="D116" s="33" t="str">
        <f t="shared" si="25"/>
        <v>Banshee - Sonic Glide - PS - VR</v>
      </c>
      <c r="E116" s="33">
        <f t="shared" si="13"/>
        <v>1</v>
      </c>
      <c r="F116" s="33" t="str">
        <f t="shared" si="26"/>
        <v>Sonic Glide - PS</v>
      </c>
      <c r="G116" s="34" t="s">
        <v>124</v>
      </c>
      <c r="H116" s="34" t="s">
        <v>2590</v>
      </c>
      <c r="L116" s="33" t="s">
        <v>128</v>
      </c>
      <c r="M116" s="33" t="s">
        <v>128</v>
      </c>
      <c r="N116" s="34" t="s">
        <v>4881</v>
      </c>
      <c r="O116" s="34" t="s">
        <v>4881</v>
      </c>
      <c r="P116" s="33" t="s">
        <v>2507</v>
      </c>
      <c r="S116" s="50" t="s">
        <v>3610</v>
      </c>
      <c r="T116" s="33" t="s">
        <v>128</v>
      </c>
      <c r="U116" s="33" t="s">
        <v>2507</v>
      </c>
      <c r="W116" s="34" t="s">
        <v>2361</v>
      </c>
      <c r="X116" s="34">
        <v>7</v>
      </c>
      <c r="Y116" s="34">
        <v>20</v>
      </c>
      <c r="Z116" s="34">
        <f t="shared" si="14"/>
        <v>140</v>
      </c>
      <c r="AI116" s="25">
        <v>115</v>
      </c>
      <c r="AJ116" s="27">
        <v>115</v>
      </c>
    </row>
    <row r="117" spans="1:36" ht="11.25" customHeight="1" x14ac:dyDescent="0.2">
      <c r="A117" s="27">
        <v>116</v>
      </c>
      <c r="C117" s="33" t="str">
        <f t="shared" si="12"/>
        <v>Banshee - Super Scream - PS - OPD - VR</v>
      </c>
      <c r="D117" s="33" t="str">
        <f t="shared" si="25"/>
        <v>Banshee - Super Scream - PS - OPD - VR</v>
      </c>
      <c r="E117" s="33">
        <f t="shared" si="13"/>
        <v>1</v>
      </c>
      <c r="F117" s="33" t="str">
        <f t="shared" si="26"/>
        <v>Super Scream - PS</v>
      </c>
      <c r="G117" s="34" t="s">
        <v>124</v>
      </c>
      <c r="H117" s="34" t="s">
        <v>2590</v>
      </c>
      <c r="L117" s="33" t="s">
        <v>128</v>
      </c>
      <c r="M117" s="33" t="s">
        <v>128</v>
      </c>
      <c r="N117" s="34" t="s">
        <v>4907</v>
      </c>
      <c r="O117" s="34" t="s">
        <v>4907</v>
      </c>
      <c r="P117" s="33" t="s">
        <v>2996</v>
      </c>
      <c r="R117" s="34" t="s">
        <v>2584</v>
      </c>
      <c r="S117" s="50" t="s">
        <v>3632</v>
      </c>
      <c r="T117" s="33" t="s">
        <v>128</v>
      </c>
      <c r="U117" s="33" t="s">
        <v>715</v>
      </c>
      <c r="W117" s="34" t="s">
        <v>2361</v>
      </c>
      <c r="X117" s="34">
        <v>7</v>
      </c>
      <c r="Y117" s="34">
        <v>20</v>
      </c>
      <c r="Z117" s="34">
        <f t="shared" si="14"/>
        <v>140</v>
      </c>
      <c r="AI117" s="25">
        <v>116</v>
      </c>
      <c r="AJ117" s="27">
        <v>116</v>
      </c>
    </row>
    <row r="118" spans="1:36" ht="11.25" customHeight="1" x14ac:dyDescent="0.2">
      <c r="A118" s="27">
        <v>117</v>
      </c>
      <c r="C118" s="33" t="str">
        <f t="shared" si="12"/>
        <v>Banshee - Vocal Hypnosis - PS - VR</v>
      </c>
      <c r="D118" s="33" t="str">
        <f t="shared" si="25"/>
        <v>Banshee - Vocal Hypnosis - PS - VR</v>
      </c>
      <c r="E118" s="33">
        <f t="shared" si="13"/>
        <v>1</v>
      </c>
      <c r="F118" s="33" t="str">
        <f t="shared" si="26"/>
        <v>Vocal Hypnosis - PS</v>
      </c>
      <c r="G118" s="34" t="s">
        <v>124</v>
      </c>
      <c r="H118" s="34" t="s">
        <v>2590</v>
      </c>
      <c r="L118" s="33" t="s">
        <v>128</v>
      </c>
      <c r="M118" s="33" t="s">
        <v>128</v>
      </c>
      <c r="N118" s="34" t="s">
        <v>4923</v>
      </c>
      <c r="O118" s="34" t="s">
        <v>4923</v>
      </c>
      <c r="P118" s="33" t="s">
        <v>2508</v>
      </c>
      <c r="S118" s="50" t="s">
        <v>3633</v>
      </c>
      <c r="T118" s="33" t="s">
        <v>128</v>
      </c>
      <c r="U118" s="33" t="s">
        <v>2508</v>
      </c>
      <c r="W118" s="34" t="s">
        <v>2361</v>
      </c>
      <c r="X118" s="34">
        <v>7</v>
      </c>
      <c r="Y118" s="34">
        <v>20</v>
      </c>
      <c r="Z118" s="34">
        <f t="shared" si="14"/>
        <v>140</v>
      </c>
      <c r="AI118" s="25">
        <v>117</v>
      </c>
      <c r="AJ118" s="27">
        <v>117</v>
      </c>
    </row>
    <row r="119" spans="1:36" ht="11.25" customHeight="1" x14ac:dyDescent="0.2">
      <c r="A119" s="27">
        <v>118</v>
      </c>
      <c r="B119" s="28"/>
      <c r="C119" s="26" t="str">
        <f t="shared" si="12"/>
        <v>Baron Mordo - 4-Grid Character Card - CL - R</v>
      </c>
      <c r="D119" s="26" t="str">
        <f>CONCATENATE(M119," ",G119," HERO - ",W119)</f>
        <v>Baron Mordo CL HERO - R</v>
      </c>
      <c r="E119" s="26">
        <f t="shared" si="13"/>
        <v>1</v>
      </c>
      <c r="F119" s="26" t="str">
        <f>CONCATENATE(M119,IF(V119&lt;&gt;"",CONCATENATE(" (",V119,")",),"")," &lt;",G119,"&gt;")</f>
        <v>Baron Mordo &lt;CL&gt;</v>
      </c>
      <c r="G119" s="28" t="s">
        <v>1676</v>
      </c>
      <c r="H119" s="28" t="s">
        <v>2582</v>
      </c>
      <c r="I119" s="28"/>
      <c r="J119" s="28"/>
      <c r="K119" s="28"/>
      <c r="L119" s="26" t="s">
        <v>129</v>
      </c>
      <c r="M119" s="26" t="s">
        <v>129</v>
      </c>
      <c r="N119" s="28"/>
      <c r="O119" s="28"/>
      <c r="P119" s="26" t="s">
        <v>769</v>
      </c>
      <c r="Q119" s="28"/>
      <c r="R119" s="28"/>
      <c r="S119" s="54"/>
      <c r="T119" s="26" t="s">
        <v>129</v>
      </c>
      <c r="U119" s="26" t="s">
        <v>769</v>
      </c>
      <c r="V119" s="28"/>
      <c r="W119" s="28" t="s">
        <v>2313</v>
      </c>
      <c r="X119" s="29">
        <v>13</v>
      </c>
      <c r="Y119" s="29">
        <v>15</v>
      </c>
      <c r="Z119" s="29">
        <f t="shared" si="14"/>
        <v>195</v>
      </c>
      <c r="AA119" s="30">
        <v>7</v>
      </c>
      <c r="AB119" s="30">
        <v>3</v>
      </c>
      <c r="AC119" s="30">
        <v>2</v>
      </c>
      <c r="AD119" s="30">
        <v>6</v>
      </c>
      <c r="AE119" s="30">
        <f>SUM(AA119:AD119)</f>
        <v>18</v>
      </c>
      <c r="AF119" s="30">
        <v>18</v>
      </c>
      <c r="AG119" s="31">
        <f>AVERAGE(AA119:AD119)</f>
        <v>4.5</v>
      </c>
      <c r="AH119" s="32"/>
      <c r="AI119" s="32">
        <v>118</v>
      </c>
      <c r="AJ119" s="27">
        <v>118</v>
      </c>
    </row>
    <row r="120" spans="1:36" ht="11.25" customHeight="1" x14ac:dyDescent="0.2">
      <c r="A120" s="27">
        <v>119</v>
      </c>
      <c r="C120" s="33" t="str">
        <f t="shared" si="12"/>
        <v>Baron Mordo - Bargain Lifeforce - CL - U</v>
      </c>
      <c r="D120" s="33" t="str">
        <f t="shared" ref="D120:D125" si="27">CONCATENATE(M120," - ",P120," - ",G120," - ",IF(R120="","",CONCATENATE(R120," - ")),W120)</f>
        <v>Baron Mordo - Bargain Lifeforce - CL - U</v>
      </c>
      <c r="E120" s="33">
        <f t="shared" si="13"/>
        <v>1</v>
      </c>
      <c r="F120" s="33" t="str">
        <f t="shared" ref="F120:F125" si="28">CONCATENATE(P120," - ",G120)</f>
        <v>Bargain Lifeforce - CL</v>
      </c>
      <c r="G120" s="34" t="s">
        <v>1676</v>
      </c>
      <c r="H120" s="34" t="s">
        <v>2590</v>
      </c>
      <c r="L120" s="33" t="s">
        <v>129</v>
      </c>
      <c r="M120" s="33" t="s">
        <v>129</v>
      </c>
      <c r="N120" s="34" t="s">
        <v>4924</v>
      </c>
      <c r="O120" s="34" t="s">
        <v>4924</v>
      </c>
      <c r="P120" s="33" t="s">
        <v>2509</v>
      </c>
      <c r="S120" s="50" t="s">
        <v>3634</v>
      </c>
      <c r="T120" s="33" t="s">
        <v>129</v>
      </c>
      <c r="U120" s="33" t="s">
        <v>2509</v>
      </c>
      <c r="W120" s="34" t="s">
        <v>2314</v>
      </c>
      <c r="X120" s="34">
        <v>13</v>
      </c>
      <c r="Y120" s="34">
        <v>10</v>
      </c>
      <c r="Z120" s="34">
        <f t="shared" si="14"/>
        <v>130</v>
      </c>
      <c r="AI120" s="25">
        <v>119</v>
      </c>
      <c r="AJ120" s="27">
        <v>119</v>
      </c>
    </row>
    <row r="121" spans="1:36" ht="11.25" customHeight="1" x14ac:dyDescent="0.2">
      <c r="A121" s="27">
        <v>120</v>
      </c>
      <c r="C121" s="33" t="str">
        <f t="shared" si="12"/>
        <v>Baron Mordo - Demonic Summons - CL - OPD - R</v>
      </c>
      <c r="D121" s="33" t="str">
        <f t="shared" si="27"/>
        <v>Baron Mordo - Demonic Summons - CL - OPD - R</v>
      </c>
      <c r="E121" s="33">
        <f t="shared" si="13"/>
        <v>1</v>
      </c>
      <c r="F121" s="33" t="str">
        <f t="shared" si="28"/>
        <v>Demonic Summons - CL</v>
      </c>
      <c r="G121" s="34" t="s">
        <v>1676</v>
      </c>
      <c r="H121" s="34" t="s">
        <v>2590</v>
      </c>
      <c r="L121" s="33" t="s">
        <v>129</v>
      </c>
      <c r="M121" s="33" t="s">
        <v>129</v>
      </c>
      <c r="N121" s="34" t="s">
        <v>4925</v>
      </c>
      <c r="O121" s="34" t="s">
        <v>4925</v>
      </c>
      <c r="P121" s="33" t="s">
        <v>2997</v>
      </c>
      <c r="R121" s="34" t="s">
        <v>2584</v>
      </c>
      <c r="S121" s="50" t="s">
        <v>3635</v>
      </c>
      <c r="T121" s="33" t="s">
        <v>129</v>
      </c>
      <c r="U121" s="33" t="s">
        <v>716</v>
      </c>
      <c r="W121" s="34" t="s">
        <v>2313</v>
      </c>
      <c r="X121" s="34">
        <v>13</v>
      </c>
      <c r="Y121" s="34">
        <v>15</v>
      </c>
      <c r="Z121" s="34">
        <f t="shared" si="14"/>
        <v>195</v>
      </c>
      <c r="AI121" s="25">
        <v>120</v>
      </c>
      <c r="AJ121" s="27">
        <v>120</v>
      </c>
    </row>
    <row r="122" spans="1:36" ht="11.25" customHeight="1" x14ac:dyDescent="0.2">
      <c r="A122" s="27">
        <v>121</v>
      </c>
      <c r="C122" s="33" t="str">
        <f t="shared" si="12"/>
        <v>Baron Mordo - Illusion Casting - CL - U</v>
      </c>
      <c r="D122" s="33" t="str">
        <f t="shared" si="27"/>
        <v>Baron Mordo - Illusion Casting - CL - U</v>
      </c>
      <c r="E122" s="33">
        <f t="shared" si="13"/>
        <v>1</v>
      </c>
      <c r="F122" s="33" t="str">
        <f t="shared" si="28"/>
        <v>Illusion Casting - CL</v>
      </c>
      <c r="G122" s="34" t="s">
        <v>1676</v>
      </c>
      <c r="H122" s="34" t="s">
        <v>2590</v>
      </c>
      <c r="L122" s="33" t="s">
        <v>129</v>
      </c>
      <c r="M122" s="33" t="s">
        <v>129</v>
      </c>
      <c r="N122" s="34" t="s">
        <v>4881</v>
      </c>
      <c r="O122" s="34" t="s">
        <v>4881</v>
      </c>
      <c r="P122" s="33" t="s">
        <v>2510</v>
      </c>
      <c r="S122" s="50" t="s">
        <v>3610</v>
      </c>
      <c r="T122" s="33" t="s">
        <v>129</v>
      </c>
      <c r="U122" s="33" t="s">
        <v>2510</v>
      </c>
      <c r="W122" s="34" t="s">
        <v>2314</v>
      </c>
      <c r="X122" s="34">
        <v>13</v>
      </c>
      <c r="Y122" s="34">
        <v>10</v>
      </c>
      <c r="Z122" s="34">
        <f t="shared" si="14"/>
        <v>130</v>
      </c>
      <c r="AI122" s="25">
        <v>121</v>
      </c>
      <c r="AJ122" s="27">
        <v>121</v>
      </c>
    </row>
    <row r="123" spans="1:36" ht="11.25" customHeight="1" x14ac:dyDescent="0.2">
      <c r="A123" s="27">
        <v>122</v>
      </c>
      <c r="C123" s="33" t="str">
        <f t="shared" si="12"/>
        <v>Baron Mordo - Jealous Disciple - CL - C</v>
      </c>
      <c r="D123" s="33" t="str">
        <f t="shared" si="27"/>
        <v>Baron Mordo - Jealous Disciple - CL - C</v>
      </c>
      <c r="E123" s="33">
        <f t="shared" si="13"/>
        <v>1</v>
      </c>
      <c r="F123" s="33" t="str">
        <f t="shared" si="28"/>
        <v>Jealous Disciple - CL</v>
      </c>
      <c r="G123" s="34" t="s">
        <v>1676</v>
      </c>
      <c r="H123" s="34" t="s">
        <v>2590</v>
      </c>
      <c r="L123" s="33" t="s">
        <v>129</v>
      </c>
      <c r="M123" s="33" t="s">
        <v>129</v>
      </c>
      <c r="N123" s="34" t="s">
        <v>4914</v>
      </c>
      <c r="O123" s="34" t="s">
        <v>4914</v>
      </c>
      <c r="P123" s="33" t="s">
        <v>1292</v>
      </c>
      <c r="S123" s="50" t="s">
        <v>3636</v>
      </c>
      <c r="T123" s="33" t="s">
        <v>129</v>
      </c>
      <c r="U123" s="33" t="s">
        <v>1292</v>
      </c>
      <c r="W123" s="34" t="s">
        <v>2103</v>
      </c>
      <c r="X123" s="34">
        <v>13</v>
      </c>
      <c r="Y123" s="34">
        <v>5</v>
      </c>
      <c r="Z123" s="34">
        <f t="shared" si="14"/>
        <v>65</v>
      </c>
      <c r="AI123" s="25">
        <v>122</v>
      </c>
      <c r="AJ123" s="27">
        <v>122</v>
      </c>
    </row>
    <row r="124" spans="1:36" ht="11.25" customHeight="1" x14ac:dyDescent="0.2">
      <c r="A124" s="27">
        <v>123</v>
      </c>
      <c r="C124" s="33" t="str">
        <f t="shared" si="12"/>
        <v>Baron Mordo - Mystical Menace - CL - C</v>
      </c>
      <c r="D124" s="33" t="str">
        <f t="shared" si="27"/>
        <v>Baron Mordo - Mystical Menace - CL - C</v>
      </c>
      <c r="E124" s="33">
        <f t="shared" si="13"/>
        <v>1</v>
      </c>
      <c r="F124" s="33" t="str">
        <f t="shared" si="28"/>
        <v>Mystical Menace - CL</v>
      </c>
      <c r="G124" s="34" t="s">
        <v>1676</v>
      </c>
      <c r="H124" s="34" t="s">
        <v>2590</v>
      </c>
      <c r="L124" s="33" t="s">
        <v>129</v>
      </c>
      <c r="M124" s="33" t="s">
        <v>129</v>
      </c>
      <c r="N124" s="34" t="s">
        <v>4926</v>
      </c>
      <c r="O124" s="34" t="s">
        <v>4926</v>
      </c>
      <c r="P124" s="33" t="s">
        <v>1291</v>
      </c>
      <c r="S124" s="50" t="s">
        <v>3637</v>
      </c>
      <c r="T124" s="33" t="s">
        <v>129</v>
      </c>
      <c r="U124" s="33" t="s">
        <v>1291</v>
      </c>
      <c r="W124" s="34" t="s">
        <v>2103</v>
      </c>
      <c r="X124" s="34">
        <v>13</v>
      </c>
      <c r="Y124" s="34">
        <v>5</v>
      </c>
      <c r="Z124" s="34">
        <f t="shared" si="14"/>
        <v>65</v>
      </c>
      <c r="AI124" s="25">
        <v>123</v>
      </c>
      <c r="AJ124" s="27">
        <v>123</v>
      </c>
    </row>
    <row r="125" spans="1:36" ht="11.25" customHeight="1" x14ac:dyDescent="0.2">
      <c r="A125" s="27">
        <v>124</v>
      </c>
      <c r="C125" s="33" t="str">
        <f t="shared" si="12"/>
        <v>Baron Mordo - Spell of Silence - CL - C</v>
      </c>
      <c r="D125" s="33" t="str">
        <f t="shared" si="27"/>
        <v>Baron Mordo - Spell of Silence - CL - C</v>
      </c>
      <c r="E125" s="33">
        <f t="shared" si="13"/>
        <v>1</v>
      </c>
      <c r="F125" s="33" t="str">
        <f t="shared" si="28"/>
        <v>Spell of Silence - CL</v>
      </c>
      <c r="G125" s="34" t="s">
        <v>1676</v>
      </c>
      <c r="H125" s="34" t="s">
        <v>2590</v>
      </c>
      <c r="L125" s="33" t="s">
        <v>129</v>
      </c>
      <c r="M125" s="33" t="s">
        <v>129</v>
      </c>
      <c r="N125" s="34" t="s">
        <v>4927</v>
      </c>
      <c r="O125" s="34" t="s">
        <v>4927</v>
      </c>
      <c r="P125" s="33" t="s">
        <v>1290</v>
      </c>
      <c r="S125" s="50" t="s">
        <v>3638</v>
      </c>
      <c r="T125" s="33" t="s">
        <v>129</v>
      </c>
      <c r="U125" s="33" t="s">
        <v>1290</v>
      </c>
      <c r="W125" s="34" t="s">
        <v>2103</v>
      </c>
      <c r="X125" s="34">
        <v>13</v>
      </c>
      <c r="Y125" s="34">
        <v>5</v>
      </c>
      <c r="Z125" s="34">
        <f t="shared" si="14"/>
        <v>65</v>
      </c>
      <c r="AI125" s="25">
        <v>124</v>
      </c>
      <c r="AJ125" s="27">
        <v>124</v>
      </c>
    </row>
    <row r="126" spans="1:36" ht="11.25" customHeight="1" x14ac:dyDescent="0.2">
      <c r="A126" s="27">
        <v>125</v>
      </c>
      <c r="B126" s="28"/>
      <c r="C126" s="26" t="str">
        <f t="shared" si="12"/>
        <v>Bastion - 4-Grid Character Card - XM - U</v>
      </c>
      <c r="D126" s="26" t="s">
        <v>6219</v>
      </c>
      <c r="E126" s="26">
        <f t="shared" si="13"/>
        <v>1</v>
      </c>
      <c r="F126" s="26" t="str">
        <f t="shared" ref="F126:F127" si="29">CONCATENATE(M126,IF(V126&lt;&gt;"",CONCATENATE(" (",V126,")",),"")," &lt;",G126,"&gt;")</f>
        <v>Bastion &lt;XM&gt;</v>
      </c>
      <c r="G126" s="28" t="s">
        <v>3387</v>
      </c>
      <c r="H126" s="28" t="s">
        <v>2582</v>
      </c>
      <c r="I126" s="28"/>
      <c r="J126" s="28"/>
      <c r="K126" s="28"/>
      <c r="L126" s="26" t="s">
        <v>1420</v>
      </c>
      <c r="M126" s="26" t="s">
        <v>1420</v>
      </c>
      <c r="N126" s="28"/>
      <c r="O126" s="28"/>
      <c r="P126" s="26" t="s">
        <v>769</v>
      </c>
      <c r="Q126" s="28"/>
      <c r="R126" s="28"/>
      <c r="S126" s="54"/>
      <c r="T126" s="26" t="s">
        <v>1420</v>
      </c>
      <c r="U126" s="26" t="s">
        <v>769</v>
      </c>
      <c r="V126" s="28"/>
      <c r="W126" s="28" t="s">
        <v>2314</v>
      </c>
      <c r="X126" s="29">
        <v>5</v>
      </c>
      <c r="Y126" s="29">
        <v>10</v>
      </c>
      <c r="Z126" s="29">
        <f t="shared" si="14"/>
        <v>50</v>
      </c>
      <c r="AA126" s="30">
        <v>3</v>
      </c>
      <c r="AB126" s="30">
        <v>2</v>
      </c>
      <c r="AC126" s="30">
        <v>4</v>
      </c>
      <c r="AD126" s="30">
        <v>7</v>
      </c>
      <c r="AE126" s="30">
        <f>SUM(AA126:AD126)</f>
        <v>16</v>
      </c>
      <c r="AF126" s="30">
        <v>16</v>
      </c>
      <c r="AG126" s="31">
        <f>AVERAGE(AA126:AD126)</f>
        <v>4</v>
      </c>
      <c r="AH126" s="32" t="s">
        <v>4734</v>
      </c>
      <c r="AI126" s="32">
        <v>125</v>
      </c>
      <c r="AJ126" s="27">
        <v>125</v>
      </c>
    </row>
    <row r="127" spans="1:36" ht="11.25" customHeight="1" x14ac:dyDescent="0.2">
      <c r="A127" s="27">
        <v>126</v>
      </c>
      <c r="B127" s="28"/>
      <c r="C127" s="26" t="str">
        <f t="shared" si="12"/>
        <v>Batman - 4-Grid Character Card - DC - R</v>
      </c>
      <c r="D127" s="26" t="str">
        <f>CONCATENATE(M127," ",G127," HERO - ",W127)</f>
        <v>Batman DC HERO - R</v>
      </c>
      <c r="E127" s="26">
        <f t="shared" si="13"/>
        <v>1</v>
      </c>
      <c r="F127" s="26" t="str">
        <f t="shared" si="29"/>
        <v>Batman (H) &lt;DC&gt;</v>
      </c>
      <c r="G127" s="28" t="s">
        <v>3385</v>
      </c>
      <c r="H127" s="28" t="s">
        <v>2582</v>
      </c>
      <c r="I127" s="28"/>
      <c r="J127" s="28"/>
      <c r="K127" s="28"/>
      <c r="L127" s="26" t="s">
        <v>130</v>
      </c>
      <c r="M127" s="26" t="s">
        <v>130</v>
      </c>
      <c r="N127" s="28"/>
      <c r="O127" s="28"/>
      <c r="P127" s="26" t="s">
        <v>769</v>
      </c>
      <c r="Q127" s="28"/>
      <c r="R127" s="28"/>
      <c r="S127" s="54"/>
      <c r="T127" s="26" t="s">
        <v>130</v>
      </c>
      <c r="U127" s="26" t="s">
        <v>769</v>
      </c>
      <c r="V127" s="28" t="s">
        <v>1981</v>
      </c>
      <c r="W127" s="28" t="s">
        <v>2313</v>
      </c>
      <c r="X127" s="29">
        <v>3</v>
      </c>
      <c r="Y127" s="29">
        <v>15</v>
      </c>
      <c r="Z127" s="29">
        <f t="shared" si="14"/>
        <v>45</v>
      </c>
      <c r="AA127" s="30">
        <v>2</v>
      </c>
      <c r="AB127" s="30">
        <v>7</v>
      </c>
      <c r="AC127" s="30">
        <v>4</v>
      </c>
      <c r="AD127" s="30">
        <v>7</v>
      </c>
      <c r="AE127" s="30">
        <f>SUM(AA127:AD127)</f>
        <v>20</v>
      </c>
      <c r="AF127" s="30">
        <v>20</v>
      </c>
      <c r="AG127" s="31">
        <f>AVERAGE(AA127:AD127)</f>
        <v>5</v>
      </c>
      <c r="AH127" s="32"/>
      <c r="AI127" s="32">
        <v>126</v>
      </c>
      <c r="AJ127" s="27">
        <v>126</v>
      </c>
    </row>
    <row r="128" spans="1:36" ht="11.25" customHeight="1" x14ac:dyDescent="0.2">
      <c r="A128" s="27">
        <v>127</v>
      </c>
      <c r="C128" s="33" t="str">
        <f t="shared" si="12"/>
        <v>Batman - Batarang - DC - U</v>
      </c>
      <c r="D128" s="33" t="str">
        <f t="shared" ref="D128:D133" si="30">CONCATENATE(M128," - ",P128," - ",G128," - ",IF(R128="","",CONCATENATE(R128," - ")),W128)</f>
        <v>Batman - Batarang - DC - U</v>
      </c>
      <c r="E128" s="33">
        <f t="shared" si="13"/>
        <v>1</v>
      </c>
      <c r="F128" s="33" t="str">
        <f t="shared" ref="F128:F133" si="31">CONCATENATE(P128," - ",G128)</f>
        <v>Batarang - DC</v>
      </c>
      <c r="G128" s="34" t="s">
        <v>3385</v>
      </c>
      <c r="H128" s="34" t="s">
        <v>2590</v>
      </c>
      <c r="L128" s="33" t="s">
        <v>130</v>
      </c>
      <c r="M128" s="33" t="s">
        <v>130</v>
      </c>
      <c r="N128" s="34" t="s">
        <v>4928</v>
      </c>
      <c r="O128" s="34" t="s">
        <v>4928</v>
      </c>
      <c r="P128" s="33" t="s">
        <v>1821</v>
      </c>
      <c r="S128" s="50" t="s">
        <v>3639</v>
      </c>
      <c r="T128" s="33" t="s">
        <v>130</v>
      </c>
      <c r="U128" s="33" t="s">
        <v>1821</v>
      </c>
      <c r="W128" s="34" t="s">
        <v>2314</v>
      </c>
      <c r="X128" s="34">
        <v>3</v>
      </c>
      <c r="Y128" s="34">
        <v>10</v>
      </c>
      <c r="Z128" s="34">
        <f t="shared" si="14"/>
        <v>30</v>
      </c>
      <c r="AI128" s="25">
        <v>127</v>
      </c>
      <c r="AJ128" s="27">
        <v>127</v>
      </c>
    </row>
    <row r="129" spans="1:36" ht="11.25" customHeight="1" x14ac:dyDescent="0.2">
      <c r="A129" s="27">
        <v>128</v>
      </c>
      <c r="C129" s="33" t="str">
        <f t="shared" si="12"/>
        <v>Batman - The Dark Knight - JLA - R</v>
      </c>
      <c r="D129" s="33" t="str">
        <f t="shared" si="30"/>
        <v>Batman - The Dark Knight - JLA - R</v>
      </c>
      <c r="E129" s="33">
        <f t="shared" si="13"/>
        <v>1</v>
      </c>
      <c r="F129" s="33" t="str">
        <f t="shared" si="31"/>
        <v>The Dark Knight - JLA</v>
      </c>
      <c r="G129" s="34" t="s">
        <v>3386</v>
      </c>
      <c r="H129" s="34" t="s">
        <v>2590</v>
      </c>
      <c r="L129" s="33" t="s">
        <v>130</v>
      </c>
      <c r="M129" s="33" t="s">
        <v>130</v>
      </c>
      <c r="N129" s="34" t="s">
        <v>4929</v>
      </c>
      <c r="O129" s="34" t="s">
        <v>4929</v>
      </c>
      <c r="P129" s="33" t="s">
        <v>6005</v>
      </c>
      <c r="S129" s="50" t="s">
        <v>3640</v>
      </c>
      <c r="T129" s="33" t="s">
        <v>130</v>
      </c>
      <c r="U129" s="33" t="s">
        <v>1822</v>
      </c>
      <c r="W129" s="34" t="s">
        <v>2313</v>
      </c>
      <c r="X129" s="34">
        <v>6</v>
      </c>
      <c r="Y129" s="34">
        <v>15</v>
      </c>
      <c r="Z129" s="34">
        <f t="shared" si="14"/>
        <v>90</v>
      </c>
      <c r="AI129" s="25">
        <v>128</v>
      </c>
      <c r="AJ129" s="27">
        <v>128</v>
      </c>
    </row>
    <row r="130" spans="1:36" ht="11.25" customHeight="1" x14ac:dyDescent="0.2">
      <c r="A130" s="27">
        <v>129</v>
      </c>
      <c r="C130" s="33" t="str">
        <f t="shared" ref="C130:C193" si="32">CONCATENATE(M130," - ",P130," - ",G130," - ",IF(R130="","",CONCATENATE(R130," - ")),W130)</f>
        <v>Batman - Magnesium Flare - DC - U</v>
      </c>
      <c r="D130" s="33" t="str">
        <f t="shared" si="30"/>
        <v>Batman - Magnesium Flare - DC - U</v>
      </c>
      <c r="E130" s="33">
        <f t="shared" ref="E130:E193" si="33">COUNTIF(F:F,F130)</f>
        <v>1</v>
      </c>
      <c r="F130" s="33" t="str">
        <f t="shared" si="31"/>
        <v>Magnesium Flare - DC</v>
      </c>
      <c r="G130" s="34" t="s">
        <v>3385</v>
      </c>
      <c r="H130" s="34" t="s">
        <v>2590</v>
      </c>
      <c r="L130" s="33" t="s">
        <v>130</v>
      </c>
      <c r="M130" s="33" t="s">
        <v>130</v>
      </c>
      <c r="N130" s="34" t="s">
        <v>4930</v>
      </c>
      <c r="O130" s="34" t="s">
        <v>4930</v>
      </c>
      <c r="P130" s="33" t="s">
        <v>1293</v>
      </c>
      <c r="S130" s="50" t="s">
        <v>3641</v>
      </c>
      <c r="T130" s="33" t="s">
        <v>130</v>
      </c>
      <c r="U130" s="33" t="s">
        <v>1293</v>
      </c>
      <c r="W130" s="34" t="s">
        <v>2314</v>
      </c>
      <c r="X130" s="34">
        <v>3</v>
      </c>
      <c r="Y130" s="34">
        <v>10</v>
      </c>
      <c r="Z130" s="34">
        <f t="shared" ref="Z130:Z193" si="34">SUMPRODUCT(X130,Y130)</f>
        <v>30</v>
      </c>
      <c r="AI130" s="25">
        <v>129</v>
      </c>
      <c r="AJ130" s="27">
        <v>129</v>
      </c>
    </row>
    <row r="131" spans="1:36" ht="11.25" customHeight="1" x14ac:dyDescent="0.2">
      <c r="A131" s="27">
        <v>130</v>
      </c>
      <c r="C131" s="33" t="str">
        <f t="shared" si="32"/>
        <v>Batman - Martial Arts Expert - DC - OPD - VR</v>
      </c>
      <c r="D131" s="33" t="s">
        <v>6006</v>
      </c>
      <c r="E131" s="33">
        <f t="shared" si="33"/>
        <v>1</v>
      </c>
      <c r="F131" s="33" t="str">
        <f t="shared" si="31"/>
        <v>Martial Arts Expert - DC</v>
      </c>
      <c r="G131" s="34" t="s">
        <v>3385</v>
      </c>
      <c r="H131" s="34" t="s">
        <v>2590</v>
      </c>
      <c r="L131" s="33" t="s">
        <v>130</v>
      </c>
      <c r="M131" s="33" t="s">
        <v>130</v>
      </c>
      <c r="N131" s="34" t="s">
        <v>4931</v>
      </c>
      <c r="O131" s="34" t="s">
        <v>4931</v>
      </c>
      <c r="P131" s="33" t="s">
        <v>2998</v>
      </c>
      <c r="R131" s="34" t="s">
        <v>2584</v>
      </c>
      <c r="S131" s="50" t="s">
        <v>3642</v>
      </c>
      <c r="T131" s="33" t="s">
        <v>130</v>
      </c>
      <c r="U131" s="33" t="s">
        <v>717</v>
      </c>
      <c r="W131" s="34" t="s">
        <v>2361</v>
      </c>
      <c r="X131" s="34">
        <v>3</v>
      </c>
      <c r="Y131" s="34">
        <v>20</v>
      </c>
      <c r="Z131" s="34">
        <f t="shared" si="34"/>
        <v>60</v>
      </c>
      <c r="AI131" s="25">
        <v>130</v>
      </c>
      <c r="AJ131" s="27">
        <v>130</v>
      </c>
    </row>
    <row r="132" spans="1:36" ht="11.25" customHeight="1" x14ac:dyDescent="0.2">
      <c r="A132" s="27">
        <v>131</v>
      </c>
      <c r="C132" s="33" t="str">
        <f t="shared" si="32"/>
        <v>Batman - Master Detective - DC - R</v>
      </c>
      <c r="D132" s="33" t="str">
        <f t="shared" si="30"/>
        <v>Batman - Master Detective - DC - R</v>
      </c>
      <c r="E132" s="33">
        <f t="shared" si="33"/>
        <v>1</v>
      </c>
      <c r="F132" s="33" t="str">
        <f t="shared" si="31"/>
        <v>Master Detective - DC</v>
      </c>
      <c r="G132" s="34" t="s">
        <v>3385</v>
      </c>
      <c r="H132" s="34" t="s">
        <v>2590</v>
      </c>
      <c r="L132" s="33" t="s">
        <v>130</v>
      </c>
      <c r="M132" s="33" t="s">
        <v>130</v>
      </c>
      <c r="N132" s="34" t="s">
        <v>4891</v>
      </c>
      <c r="O132" s="34" t="s">
        <v>4891</v>
      </c>
      <c r="P132" s="33" t="s">
        <v>1294</v>
      </c>
      <c r="S132" s="50" t="s">
        <v>3643</v>
      </c>
      <c r="T132" s="33" t="s">
        <v>130</v>
      </c>
      <c r="U132" s="33" t="s">
        <v>1294</v>
      </c>
      <c r="W132" s="34" t="s">
        <v>2313</v>
      </c>
      <c r="X132" s="34">
        <v>3</v>
      </c>
      <c r="Y132" s="34">
        <v>15</v>
      </c>
      <c r="Z132" s="34">
        <f t="shared" si="34"/>
        <v>45</v>
      </c>
      <c r="AI132" s="25">
        <v>131</v>
      </c>
      <c r="AJ132" s="27">
        <v>131</v>
      </c>
    </row>
    <row r="133" spans="1:36" ht="11.25" customHeight="1" x14ac:dyDescent="0.2">
      <c r="A133" s="27">
        <v>132</v>
      </c>
      <c r="C133" s="33" t="str">
        <f t="shared" si="32"/>
        <v>Batman - Olympic Level Athlete - DC - R</v>
      </c>
      <c r="D133" s="33" t="str">
        <f t="shared" si="30"/>
        <v>Batman - Olympic Level Athlete - DC - R</v>
      </c>
      <c r="E133" s="33">
        <f t="shared" si="33"/>
        <v>1</v>
      </c>
      <c r="F133" s="33" t="str">
        <f t="shared" si="31"/>
        <v>Olympic Level Athlete - DC</v>
      </c>
      <c r="G133" s="34" t="s">
        <v>3385</v>
      </c>
      <c r="H133" s="34" t="s">
        <v>2590</v>
      </c>
      <c r="L133" s="33" t="s">
        <v>130</v>
      </c>
      <c r="M133" s="33" t="s">
        <v>130</v>
      </c>
      <c r="N133" s="34" t="s">
        <v>4876</v>
      </c>
      <c r="O133" s="34" t="s">
        <v>4876</v>
      </c>
      <c r="P133" s="33" t="s">
        <v>1295</v>
      </c>
      <c r="S133" s="50" t="s">
        <v>3644</v>
      </c>
      <c r="T133" s="33" t="s">
        <v>130</v>
      </c>
      <c r="U133" s="33" t="s">
        <v>1295</v>
      </c>
      <c r="W133" s="34" t="s">
        <v>2313</v>
      </c>
      <c r="X133" s="34">
        <v>3</v>
      </c>
      <c r="Y133" s="34">
        <v>15</v>
      </c>
      <c r="Z133" s="34">
        <f t="shared" si="34"/>
        <v>45</v>
      </c>
      <c r="AI133" s="25">
        <v>132</v>
      </c>
      <c r="AJ133" s="27">
        <v>132</v>
      </c>
    </row>
    <row r="134" spans="1:36" ht="11.25" customHeight="1" x14ac:dyDescent="0.2">
      <c r="A134" s="27">
        <v>133</v>
      </c>
      <c r="B134" s="28"/>
      <c r="C134" s="26" t="str">
        <f t="shared" si="32"/>
        <v>Batman Avenger - 4-Grid Character Card - BH - X</v>
      </c>
      <c r="D134" s="26" t="s">
        <v>6106</v>
      </c>
      <c r="E134" s="26">
        <f t="shared" si="33"/>
        <v>1</v>
      </c>
      <c r="F134" s="26" t="str">
        <f t="shared" ref="F134:F137" si="35">CONCATENATE(M134,IF(V134&lt;&gt;"",CONCATENATE(" (",V134,")",),"")," &lt;",G134,"&gt;")</f>
        <v>Batman Avenger (H) &lt;BH&gt;</v>
      </c>
      <c r="G134" s="28" t="s">
        <v>1170</v>
      </c>
      <c r="H134" s="28" t="s">
        <v>2582</v>
      </c>
      <c r="I134" s="28"/>
      <c r="J134" s="28"/>
      <c r="K134" s="28"/>
      <c r="L134" s="26" t="s">
        <v>130</v>
      </c>
      <c r="M134" s="26" t="s">
        <v>4720</v>
      </c>
      <c r="N134" s="28"/>
      <c r="O134" s="28"/>
      <c r="P134" s="26" t="s">
        <v>769</v>
      </c>
      <c r="Q134" s="28"/>
      <c r="R134" s="28"/>
      <c r="S134" s="54"/>
      <c r="T134" s="26" t="s">
        <v>3395</v>
      </c>
      <c r="U134" s="26" t="s">
        <v>769</v>
      </c>
      <c r="V134" s="28" t="s">
        <v>1981</v>
      </c>
      <c r="W134" s="28" t="s">
        <v>1146</v>
      </c>
      <c r="X134" s="29">
        <v>24</v>
      </c>
      <c r="Y134" s="29">
        <v>25</v>
      </c>
      <c r="Z134" s="29">
        <f t="shared" si="34"/>
        <v>600</v>
      </c>
      <c r="AA134" s="30">
        <v>4</v>
      </c>
      <c r="AB134" s="30">
        <v>8</v>
      </c>
      <c r="AC134" s="30">
        <v>4</v>
      </c>
      <c r="AD134" s="30">
        <v>4</v>
      </c>
      <c r="AE134" s="30">
        <f>SUM(AA134:AD134)</f>
        <v>20</v>
      </c>
      <c r="AF134" s="30">
        <v>20</v>
      </c>
      <c r="AG134" s="31">
        <f>AVERAGE(AA134:AD134)</f>
        <v>5</v>
      </c>
      <c r="AH134" s="32" t="s">
        <v>4848</v>
      </c>
      <c r="AI134" s="32">
        <v>133</v>
      </c>
      <c r="AJ134" s="27">
        <v>133</v>
      </c>
    </row>
    <row r="135" spans="1:36" ht="11.25" customHeight="1" x14ac:dyDescent="0.2">
      <c r="A135" s="27">
        <v>134</v>
      </c>
      <c r="B135" s="28"/>
      <c r="C135" s="26" t="str">
        <f t="shared" si="32"/>
        <v>Batman Detective - 4-Grid Character Card - BH - X</v>
      </c>
      <c r="D135" s="26" t="s">
        <v>6107</v>
      </c>
      <c r="E135" s="26">
        <f t="shared" si="33"/>
        <v>1</v>
      </c>
      <c r="F135" s="26" t="str">
        <f t="shared" si="35"/>
        <v>Batman Detective (H) &lt;BH&gt;</v>
      </c>
      <c r="G135" s="28" t="s">
        <v>1170</v>
      </c>
      <c r="H135" s="28" t="s">
        <v>2582</v>
      </c>
      <c r="I135" s="28"/>
      <c r="J135" s="28"/>
      <c r="K135" s="28"/>
      <c r="L135" s="26" t="s">
        <v>130</v>
      </c>
      <c r="M135" s="26" t="s">
        <v>4721</v>
      </c>
      <c r="N135" s="28"/>
      <c r="O135" s="28"/>
      <c r="P135" s="26" t="s">
        <v>769</v>
      </c>
      <c r="Q135" s="28"/>
      <c r="R135" s="28"/>
      <c r="S135" s="54"/>
      <c r="T135" s="26" t="s">
        <v>3396</v>
      </c>
      <c r="U135" s="26" t="s">
        <v>769</v>
      </c>
      <c r="V135" s="28" t="s">
        <v>1981</v>
      </c>
      <c r="W135" s="28" t="s">
        <v>1146</v>
      </c>
      <c r="X135" s="29">
        <v>24</v>
      </c>
      <c r="Y135" s="29">
        <v>25</v>
      </c>
      <c r="Z135" s="29">
        <f t="shared" si="34"/>
        <v>600</v>
      </c>
      <c r="AA135" s="30">
        <v>4</v>
      </c>
      <c r="AB135" s="30">
        <v>4</v>
      </c>
      <c r="AC135" s="30">
        <v>4</v>
      </c>
      <c r="AD135" s="30">
        <v>8</v>
      </c>
      <c r="AE135" s="30">
        <f>SUM(AA135:AD135)</f>
        <v>20</v>
      </c>
      <c r="AF135" s="30">
        <v>20</v>
      </c>
      <c r="AG135" s="31">
        <f>AVERAGE(AA135:AD135)</f>
        <v>5</v>
      </c>
      <c r="AH135" s="32" t="s">
        <v>4849</v>
      </c>
      <c r="AI135" s="32">
        <v>134</v>
      </c>
      <c r="AJ135" s="27">
        <v>134</v>
      </c>
    </row>
    <row r="136" spans="1:36" ht="11.25" customHeight="1" x14ac:dyDescent="0.2">
      <c r="A136" s="27">
        <v>135</v>
      </c>
      <c r="B136" s="39"/>
      <c r="C136" s="38" t="str">
        <f t="shared" si="32"/>
        <v>Beast - 3-Grid Character Card - OP - U</v>
      </c>
      <c r="D136" s="38" t="str">
        <f>CONCATENATE(M136," ",G136," HERO - ",W136)</f>
        <v>Beast OP HERO - U</v>
      </c>
      <c r="E136" s="38">
        <f t="shared" si="33"/>
        <v>1</v>
      </c>
      <c r="F136" s="38" t="str">
        <f t="shared" si="35"/>
        <v>Beast &lt;OP&gt;</v>
      </c>
      <c r="G136" s="39" t="s">
        <v>123</v>
      </c>
      <c r="H136" s="39" t="s">
        <v>2582</v>
      </c>
      <c r="I136" s="39"/>
      <c r="J136" s="39"/>
      <c r="K136" s="39"/>
      <c r="L136" s="38" t="s">
        <v>131</v>
      </c>
      <c r="M136" s="38" t="s">
        <v>131</v>
      </c>
      <c r="N136" s="39"/>
      <c r="O136" s="39"/>
      <c r="P136" s="38" t="s">
        <v>768</v>
      </c>
      <c r="Q136" s="39"/>
      <c r="R136" s="39"/>
      <c r="S136" s="55"/>
      <c r="T136" s="38" t="s">
        <v>131</v>
      </c>
      <c r="U136" s="38" t="s">
        <v>768</v>
      </c>
      <c r="V136" s="39"/>
      <c r="W136" s="39" t="s">
        <v>2314</v>
      </c>
      <c r="X136" s="40">
        <v>2</v>
      </c>
      <c r="Y136" s="40">
        <v>10</v>
      </c>
      <c r="Z136" s="40">
        <f t="shared" si="34"/>
        <v>20</v>
      </c>
      <c r="AA136" s="41">
        <v>1</v>
      </c>
      <c r="AB136" s="41">
        <v>5</v>
      </c>
      <c r="AC136" s="41">
        <v>6</v>
      </c>
      <c r="AD136" s="41"/>
      <c r="AE136" s="41">
        <f>SUM(AA136:AD136)</f>
        <v>12</v>
      </c>
      <c r="AF136" s="41">
        <v>12</v>
      </c>
      <c r="AG136" s="42">
        <f>AVERAGE(AA136:AD136)</f>
        <v>4</v>
      </c>
      <c r="AH136" s="43"/>
      <c r="AI136" s="43">
        <v>135</v>
      </c>
      <c r="AJ136" s="27">
        <v>135</v>
      </c>
    </row>
    <row r="137" spans="1:36" ht="11.25" customHeight="1" x14ac:dyDescent="0.2">
      <c r="A137" s="27">
        <v>136</v>
      </c>
      <c r="B137" s="28"/>
      <c r="C137" s="26" t="str">
        <f t="shared" si="32"/>
        <v>Beast - 4-Grid Character Card - IQ - R</v>
      </c>
      <c r="D137" s="26" t="str">
        <f>CONCATENATE(M137," ",G137," HERO - ",W137)</f>
        <v>Beast IQ HERO - R</v>
      </c>
      <c r="E137" s="26">
        <f t="shared" si="33"/>
        <v>1</v>
      </c>
      <c r="F137" s="26" t="str">
        <f t="shared" si="35"/>
        <v>Beast &lt;IQ&gt;</v>
      </c>
      <c r="G137" s="28" t="s">
        <v>1044</v>
      </c>
      <c r="H137" s="28" t="s">
        <v>2582</v>
      </c>
      <c r="I137" s="28"/>
      <c r="J137" s="28"/>
      <c r="K137" s="28"/>
      <c r="L137" s="26" t="s">
        <v>131</v>
      </c>
      <c r="M137" s="26" t="s">
        <v>131</v>
      </c>
      <c r="N137" s="28"/>
      <c r="O137" s="28"/>
      <c r="P137" s="26" t="s">
        <v>769</v>
      </c>
      <c r="Q137" s="28"/>
      <c r="R137" s="28"/>
      <c r="S137" s="54"/>
      <c r="T137" s="26" t="s">
        <v>131</v>
      </c>
      <c r="U137" s="26" t="s">
        <v>769</v>
      </c>
      <c r="V137" s="28"/>
      <c r="W137" s="28" t="s">
        <v>2313</v>
      </c>
      <c r="X137" s="29">
        <v>12</v>
      </c>
      <c r="Y137" s="29">
        <v>15</v>
      </c>
      <c r="Z137" s="29">
        <f t="shared" si="34"/>
        <v>180</v>
      </c>
      <c r="AA137" s="30">
        <v>2</v>
      </c>
      <c r="AB137" s="30">
        <v>5</v>
      </c>
      <c r="AC137" s="30">
        <v>6</v>
      </c>
      <c r="AD137" s="30">
        <v>7</v>
      </c>
      <c r="AE137" s="30">
        <f>SUM(AA137:AD137)</f>
        <v>20</v>
      </c>
      <c r="AF137" s="30">
        <v>20</v>
      </c>
      <c r="AG137" s="31">
        <f>AVERAGE(AA137:AD137)</f>
        <v>5</v>
      </c>
      <c r="AH137" s="32"/>
      <c r="AI137" s="32">
        <v>136</v>
      </c>
      <c r="AJ137" s="27">
        <v>136</v>
      </c>
    </row>
    <row r="138" spans="1:36" ht="11.25" customHeight="1" x14ac:dyDescent="0.2">
      <c r="A138" s="27">
        <v>137</v>
      </c>
      <c r="C138" s="33" t="str">
        <f t="shared" si="32"/>
        <v>Beast - Acrobatics - PS - U</v>
      </c>
      <c r="D138" s="33" t="str">
        <f t="shared" ref="D138:D145" si="36">CONCATENATE(M138," - ",P138," - ",G138," - ",IF(R138="","",CONCATENATE(R138," - ")),W138)</f>
        <v>Beast - Acrobatics - PS - U</v>
      </c>
      <c r="E138" s="33">
        <f t="shared" si="33"/>
        <v>1</v>
      </c>
      <c r="F138" s="33" t="str">
        <f t="shared" ref="F138:F145" si="37">CONCATENATE(P138," - ",G138)</f>
        <v>Acrobatics - PS</v>
      </c>
      <c r="G138" s="34" t="s">
        <v>124</v>
      </c>
      <c r="H138" s="34" t="s">
        <v>2590</v>
      </c>
      <c r="L138" s="33" t="s">
        <v>131</v>
      </c>
      <c r="M138" s="33" t="s">
        <v>131</v>
      </c>
      <c r="N138" s="34" t="s">
        <v>4932</v>
      </c>
      <c r="O138" s="34" t="s">
        <v>4932</v>
      </c>
      <c r="P138" s="33" t="s">
        <v>1823</v>
      </c>
      <c r="S138" s="50" t="s">
        <v>3645</v>
      </c>
      <c r="T138" s="33" t="s">
        <v>131</v>
      </c>
      <c r="U138" s="33" t="s">
        <v>1823</v>
      </c>
      <c r="W138" s="34" t="s">
        <v>2314</v>
      </c>
      <c r="X138" s="34">
        <v>7</v>
      </c>
      <c r="Y138" s="34">
        <v>10</v>
      </c>
      <c r="Z138" s="34">
        <f t="shared" si="34"/>
        <v>70</v>
      </c>
      <c r="AI138" s="25">
        <v>137</v>
      </c>
      <c r="AJ138" s="27">
        <v>137</v>
      </c>
    </row>
    <row r="139" spans="1:36" ht="11.25" customHeight="1" x14ac:dyDescent="0.2">
      <c r="A139" s="27">
        <v>138</v>
      </c>
      <c r="C139" s="33" t="str">
        <f t="shared" si="32"/>
        <v>Beast - Ambidexterity - IQ - U</v>
      </c>
      <c r="D139" s="33" t="str">
        <f t="shared" si="36"/>
        <v>Beast - Ambidexterity - IQ - U</v>
      </c>
      <c r="E139" s="33">
        <f t="shared" si="33"/>
        <v>1</v>
      </c>
      <c r="F139" s="33" t="str">
        <f t="shared" si="37"/>
        <v>Ambidexterity - IQ</v>
      </c>
      <c r="G139" s="34" t="s">
        <v>1044</v>
      </c>
      <c r="H139" s="34" t="s">
        <v>2590</v>
      </c>
      <c r="L139" s="33" t="s">
        <v>131</v>
      </c>
      <c r="M139" s="33" t="s">
        <v>131</v>
      </c>
      <c r="N139" s="34" t="s">
        <v>4933</v>
      </c>
      <c r="O139" s="34" t="s">
        <v>4933</v>
      </c>
      <c r="P139" s="33" t="s">
        <v>1296</v>
      </c>
      <c r="S139" s="50" t="s">
        <v>3646</v>
      </c>
      <c r="T139" s="33" t="s">
        <v>131</v>
      </c>
      <c r="U139" s="33" t="s">
        <v>1296</v>
      </c>
      <c r="W139" s="34" t="s">
        <v>2314</v>
      </c>
      <c r="X139" s="34">
        <v>12</v>
      </c>
      <c r="Y139" s="34">
        <v>10</v>
      </c>
      <c r="Z139" s="34">
        <f t="shared" si="34"/>
        <v>120</v>
      </c>
      <c r="AI139" s="25">
        <v>138</v>
      </c>
      <c r="AJ139" s="27">
        <v>138</v>
      </c>
    </row>
    <row r="140" spans="1:36" ht="11.25" customHeight="1" x14ac:dyDescent="0.2">
      <c r="A140" s="27">
        <v>139</v>
      </c>
      <c r="C140" s="33" t="str">
        <f t="shared" si="32"/>
        <v>Beast - Analyze - OP - C</v>
      </c>
      <c r="D140" s="33" t="str">
        <f t="shared" si="36"/>
        <v>Beast - Analyze - OP - C</v>
      </c>
      <c r="E140" s="33">
        <f t="shared" si="33"/>
        <v>1</v>
      </c>
      <c r="F140" s="33" t="str">
        <f t="shared" si="37"/>
        <v>Analyze - OP</v>
      </c>
      <c r="G140" s="34" t="s">
        <v>123</v>
      </c>
      <c r="H140" s="34" t="s">
        <v>2590</v>
      </c>
      <c r="L140" s="33" t="s">
        <v>131</v>
      </c>
      <c r="M140" s="33" t="s">
        <v>131</v>
      </c>
      <c r="N140" s="34" t="s">
        <v>4934</v>
      </c>
      <c r="O140" s="34" t="s">
        <v>4934</v>
      </c>
      <c r="P140" s="33" t="s">
        <v>2288</v>
      </c>
      <c r="S140" s="50" t="s">
        <v>3647</v>
      </c>
      <c r="T140" s="33" t="s">
        <v>131</v>
      </c>
      <c r="U140" s="33" t="s">
        <v>2288</v>
      </c>
      <c r="W140" s="34" t="s">
        <v>2103</v>
      </c>
      <c r="X140" s="34">
        <v>2</v>
      </c>
      <c r="Y140" s="34">
        <v>5</v>
      </c>
      <c r="Z140" s="34">
        <f t="shared" si="34"/>
        <v>10</v>
      </c>
      <c r="AI140" s="25">
        <v>139</v>
      </c>
      <c r="AJ140" s="27">
        <v>139</v>
      </c>
    </row>
    <row r="141" spans="1:36" ht="11.25" customHeight="1" x14ac:dyDescent="0.2">
      <c r="A141" s="27">
        <v>140</v>
      </c>
      <c r="C141" s="33" t="str">
        <f t="shared" si="32"/>
        <v>Beast - Animal Dexterity - OP - C</v>
      </c>
      <c r="D141" s="33" t="str">
        <f t="shared" si="36"/>
        <v>Beast - Animal Dexterity - OP - C</v>
      </c>
      <c r="E141" s="33">
        <f t="shared" si="33"/>
        <v>1</v>
      </c>
      <c r="F141" s="33" t="str">
        <f t="shared" si="37"/>
        <v>Animal Dexterity - OP</v>
      </c>
      <c r="G141" s="34" t="s">
        <v>123</v>
      </c>
      <c r="H141" s="34" t="s">
        <v>2590</v>
      </c>
      <c r="L141" s="33" t="s">
        <v>131</v>
      </c>
      <c r="M141" s="33" t="s">
        <v>131</v>
      </c>
      <c r="N141" s="34" t="s">
        <v>4876</v>
      </c>
      <c r="O141" s="34" t="s">
        <v>4876</v>
      </c>
      <c r="P141" s="33" t="s">
        <v>2504</v>
      </c>
      <c r="S141" s="50" t="s">
        <v>3648</v>
      </c>
      <c r="T141" s="33" t="s">
        <v>131</v>
      </c>
      <c r="U141" s="33" t="s">
        <v>2504</v>
      </c>
      <c r="W141" s="34" t="s">
        <v>2103</v>
      </c>
      <c r="X141" s="34">
        <v>2</v>
      </c>
      <c r="Y141" s="34">
        <v>5</v>
      </c>
      <c r="Z141" s="34">
        <f t="shared" si="34"/>
        <v>10</v>
      </c>
      <c r="AI141" s="25">
        <v>140</v>
      </c>
      <c r="AJ141" s="27">
        <v>140</v>
      </c>
    </row>
    <row r="142" spans="1:36" ht="11.25" customHeight="1" x14ac:dyDescent="0.2">
      <c r="A142" s="27">
        <v>141</v>
      </c>
      <c r="C142" s="33" t="str">
        <f t="shared" si="32"/>
        <v>Beast - Beastial Brawn - OP - C</v>
      </c>
      <c r="D142" s="33" t="str">
        <f t="shared" si="36"/>
        <v>Beast - Beastial Brawn - OP - C</v>
      </c>
      <c r="E142" s="33">
        <f t="shared" si="33"/>
        <v>1</v>
      </c>
      <c r="F142" s="33" t="str">
        <f t="shared" si="37"/>
        <v>Beastial Brawn - OP</v>
      </c>
      <c r="G142" s="34" t="s">
        <v>123</v>
      </c>
      <c r="H142" s="34" t="s">
        <v>2590</v>
      </c>
      <c r="L142" s="33" t="s">
        <v>131</v>
      </c>
      <c r="M142" s="33" t="s">
        <v>131</v>
      </c>
      <c r="N142" s="34" t="s">
        <v>4894</v>
      </c>
      <c r="O142" s="34" t="s">
        <v>4894</v>
      </c>
      <c r="P142" s="33" t="s">
        <v>1289</v>
      </c>
      <c r="S142" s="50" t="s">
        <v>3649</v>
      </c>
      <c r="T142" s="33" t="s">
        <v>131</v>
      </c>
      <c r="U142" s="33" t="s">
        <v>1289</v>
      </c>
      <c r="W142" s="34" t="s">
        <v>2103</v>
      </c>
      <c r="X142" s="34">
        <v>2</v>
      </c>
      <c r="Y142" s="34">
        <v>5</v>
      </c>
      <c r="Z142" s="34">
        <f t="shared" si="34"/>
        <v>10</v>
      </c>
      <c r="AI142" s="25">
        <v>141</v>
      </c>
      <c r="AJ142" s="27">
        <v>141</v>
      </c>
    </row>
    <row r="143" spans="1:36" ht="11.25" customHeight="1" x14ac:dyDescent="0.2">
      <c r="A143" s="27">
        <v>142</v>
      </c>
      <c r="C143" s="33" t="str">
        <f t="shared" si="32"/>
        <v>Beast - Biochemist - OP - U</v>
      </c>
      <c r="D143" s="33" t="str">
        <f t="shared" si="36"/>
        <v>Beast - Biochemist - OP - U</v>
      </c>
      <c r="E143" s="33">
        <f t="shared" si="33"/>
        <v>1</v>
      </c>
      <c r="F143" s="33" t="str">
        <f t="shared" si="37"/>
        <v>Biochemist - OP</v>
      </c>
      <c r="G143" s="34" t="s">
        <v>123</v>
      </c>
      <c r="H143" s="34" t="s">
        <v>2590</v>
      </c>
      <c r="L143" s="33" t="s">
        <v>131</v>
      </c>
      <c r="M143" s="33" t="s">
        <v>131</v>
      </c>
      <c r="N143" s="34" t="s">
        <v>4900</v>
      </c>
      <c r="O143" s="34" t="s">
        <v>4900</v>
      </c>
      <c r="P143" s="33" t="s">
        <v>2289</v>
      </c>
      <c r="S143" s="50" t="s">
        <v>3650</v>
      </c>
      <c r="T143" s="33" t="s">
        <v>131</v>
      </c>
      <c r="U143" s="33" t="s">
        <v>2289</v>
      </c>
      <c r="W143" s="34" t="s">
        <v>2314</v>
      </c>
      <c r="X143" s="34">
        <v>2</v>
      </c>
      <c r="Y143" s="34">
        <v>10</v>
      </c>
      <c r="Z143" s="34">
        <f t="shared" si="34"/>
        <v>20</v>
      </c>
      <c r="AI143" s="25">
        <v>142</v>
      </c>
      <c r="AJ143" s="27">
        <v>142</v>
      </c>
    </row>
    <row r="144" spans="1:36" ht="11.25" customHeight="1" x14ac:dyDescent="0.2">
      <c r="A144" s="27">
        <v>143</v>
      </c>
      <c r="C144" s="33" t="str">
        <f t="shared" si="32"/>
        <v>Beast - Brilliant Deduction - IQ - U</v>
      </c>
      <c r="D144" s="33" t="str">
        <f t="shared" si="36"/>
        <v>Beast - Brilliant Deduction - IQ - U</v>
      </c>
      <c r="E144" s="33">
        <f t="shared" si="33"/>
        <v>1</v>
      </c>
      <c r="F144" s="33" t="str">
        <f t="shared" si="37"/>
        <v>Brilliant Deduction - IQ</v>
      </c>
      <c r="G144" s="34" t="s">
        <v>1044</v>
      </c>
      <c r="H144" s="34" t="s">
        <v>2590</v>
      </c>
      <c r="L144" s="33" t="s">
        <v>131</v>
      </c>
      <c r="M144" s="33" t="s">
        <v>131</v>
      </c>
      <c r="N144" s="34" t="s">
        <v>4935</v>
      </c>
      <c r="O144" s="34" t="s">
        <v>4935</v>
      </c>
      <c r="P144" s="33" t="s">
        <v>1288</v>
      </c>
      <c r="S144" s="50" t="s">
        <v>3651</v>
      </c>
      <c r="T144" s="33" t="s">
        <v>131</v>
      </c>
      <c r="U144" s="33" t="s">
        <v>1288</v>
      </c>
      <c r="W144" s="34" t="s">
        <v>2314</v>
      </c>
      <c r="X144" s="34">
        <v>12</v>
      </c>
      <c r="Y144" s="34">
        <v>10</v>
      </c>
      <c r="Z144" s="34">
        <f t="shared" si="34"/>
        <v>120</v>
      </c>
      <c r="AI144" s="25">
        <v>143</v>
      </c>
      <c r="AJ144" s="27">
        <v>143</v>
      </c>
    </row>
    <row r="145" spans="1:36" ht="11.25" customHeight="1" x14ac:dyDescent="0.2">
      <c r="A145" s="27">
        <v>144</v>
      </c>
      <c r="C145" s="33" t="str">
        <f t="shared" si="32"/>
        <v>Beast - Drop Kick - OP - OPD - U</v>
      </c>
      <c r="D145" s="33" t="str">
        <f t="shared" si="36"/>
        <v>Beast - Drop Kick - OP - OPD - U</v>
      </c>
      <c r="E145" s="33">
        <f t="shared" si="33"/>
        <v>1</v>
      </c>
      <c r="F145" s="33" t="str">
        <f t="shared" si="37"/>
        <v>Drop Kick - OP</v>
      </c>
      <c r="G145" s="34" t="s">
        <v>123</v>
      </c>
      <c r="H145" s="34" t="s">
        <v>2590</v>
      </c>
      <c r="L145" s="33" t="s">
        <v>131</v>
      </c>
      <c r="M145" s="33" t="s">
        <v>131</v>
      </c>
      <c r="N145" s="34" t="s">
        <v>4907</v>
      </c>
      <c r="O145" s="34" t="s">
        <v>4907</v>
      </c>
      <c r="P145" s="33" t="s">
        <v>2999</v>
      </c>
      <c r="R145" s="34" t="s">
        <v>2584</v>
      </c>
      <c r="S145" s="50" t="s">
        <v>3603</v>
      </c>
      <c r="T145" s="33" t="s">
        <v>131</v>
      </c>
      <c r="U145" s="33" t="s">
        <v>718</v>
      </c>
      <c r="W145" s="34" t="s">
        <v>2314</v>
      </c>
      <c r="X145" s="34">
        <v>2</v>
      </c>
      <c r="Y145" s="34">
        <v>10</v>
      </c>
      <c r="Z145" s="34">
        <f t="shared" si="34"/>
        <v>20</v>
      </c>
      <c r="AI145" s="25">
        <v>144</v>
      </c>
      <c r="AJ145" s="27">
        <v>144</v>
      </c>
    </row>
    <row r="146" spans="1:36" ht="11.25" customHeight="1" x14ac:dyDescent="0.2">
      <c r="A146" s="27">
        <v>145</v>
      </c>
      <c r="B146" s="28"/>
      <c r="C146" s="26" t="str">
        <f t="shared" si="32"/>
        <v>Dark Beast - 4-Grid Character Card - MN - R</v>
      </c>
      <c r="D146" s="26" t="str">
        <f t="shared" ref="D146:D152" si="38">CONCATENATE(M146," ",G146," HERO - ",W146)</f>
        <v>Dark Beast MN HERO - R</v>
      </c>
      <c r="E146" s="26">
        <f t="shared" si="33"/>
        <v>1</v>
      </c>
      <c r="F146" s="26" t="str">
        <f t="shared" ref="F146:F152" si="39">CONCATENATE(M146,IF(V146&lt;&gt;"",CONCATENATE(" (",V146,")",),"")," &lt;",G146,"&gt;")</f>
        <v>Dark Beast &lt;MN&gt;</v>
      </c>
      <c r="G146" s="28" t="s">
        <v>1677</v>
      </c>
      <c r="H146" s="28" t="s">
        <v>2582</v>
      </c>
      <c r="I146" s="28"/>
      <c r="J146" s="28"/>
      <c r="K146" s="28"/>
      <c r="L146" s="26" t="s">
        <v>4729</v>
      </c>
      <c r="M146" s="26" t="s">
        <v>4729</v>
      </c>
      <c r="N146" s="28"/>
      <c r="O146" s="28"/>
      <c r="P146" s="26" t="s">
        <v>769</v>
      </c>
      <c r="Q146" s="28"/>
      <c r="R146" s="28"/>
      <c r="S146" s="54"/>
      <c r="T146" s="26" t="s">
        <v>3397</v>
      </c>
      <c r="U146" s="26" t="s">
        <v>769</v>
      </c>
      <c r="V146" s="28"/>
      <c r="W146" s="28" t="s">
        <v>2313</v>
      </c>
      <c r="X146" s="29">
        <v>4</v>
      </c>
      <c r="Y146" s="29">
        <v>15</v>
      </c>
      <c r="Z146" s="29">
        <f t="shared" si="34"/>
        <v>60</v>
      </c>
      <c r="AA146" s="30">
        <v>1</v>
      </c>
      <c r="AB146" s="30">
        <v>6</v>
      </c>
      <c r="AC146" s="30">
        <v>5</v>
      </c>
      <c r="AD146" s="30">
        <v>7</v>
      </c>
      <c r="AE146" s="30">
        <f t="shared" ref="AE146:AE152" si="40">SUM(AA146:AD146)</f>
        <v>19</v>
      </c>
      <c r="AF146" s="30">
        <v>19</v>
      </c>
      <c r="AG146" s="31">
        <f t="shared" ref="AG146:AG152" si="41">AVERAGE(AA146:AD146)</f>
        <v>4.75</v>
      </c>
      <c r="AH146" s="32" t="s">
        <v>4850</v>
      </c>
      <c r="AI146" s="32">
        <v>145</v>
      </c>
      <c r="AJ146" s="27">
        <v>145</v>
      </c>
    </row>
    <row r="147" spans="1:36" ht="11.25" customHeight="1" x14ac:dyDescent="0.2">
      <c r="A147" s="27">
        <v>146</v>
      </c>
      <c r="B147" s="45"/>
      <c r="C147" s="44" t="str">
        <f t="shared" si="32"/>
        <v>Dark Beast - 4-Grid Character Card (Promo) - OS - R</v>
      </c>
      <c r="D147" s="44" t="s">
        <v>6007</v>
      </c>
      <c r="E147" s="44">
        <f t="shared" si="33"/>
        <v>1</v>
      </c>
      <c r="F147" s="44" t="str">
        <f t="shared" si="39"/>
        <v>Dark Beast &lt;OS&gt;</v>
      </c>
      <c r="G147" s="45" t="s">
        <v>1056</v>
      </c>
      <c r="H147" s="45" t="s">
        <v>2582</v>
      </c>
      <c r="I147" s="45"/>
      <c r="J147" s="45"/>
      <c r="K147" s="45"/>
      <c r="L147" s="44" t="s">
        <v>4729</v>
      </c>
      <c r="M147" s="44" t="s">
        <v>4729</v>
      </c>
      <c r="N147" s="45"/>
      <c r="O147" s="45"/>
      <c r="P147" s="44" t="s">
        <v>770</v>
      </c>
      <c r="Q147" s="45"/>
      <c r="R147" s="45"/>
      <c r="S147" s="56"/>
      <c r="T147" s="44" t="s">
        <v>3397</v>
      </c>
      <c r="U147" s="44" t="s">
        <v>770</v>
      </c>
      <c r="V147" s="45"/>
      <c r="W147" s="45" t="s">
        <v>2313</v>
      </c>
      <c r="X147" s="46">
        <v>18</v>
      </c>
      <c r="Y147" s="46">
        <v>15</v>
      </c>
      <c r="Z147" s="46">
        <f t="shared" si="34"/>
        <v>270</v>
      </c>
      <c r="AA147" s="47">
        <v>1</v>
      </c>
      <c r="AB147" s="47">
        <v>6</v>
      </c>
      <c r="AC147" s="47">
        <v>5</v>
      </c>
      <c r="AD147" s="47">
        <v>7</v>
      </c>
      <c r="AE147" s="47">
        <f t="shared" si="40"/>
        <v>19</v>
      </c>
      <c r="AF147" s="47">
        <v>19</v>
      </c>
      <c r="AG147" s="48">
        <f t="shared" si="41"/>
        <v>4.75</v>
      </c>
      <c r="AH147" s="49" t="s">
        <v>4851</v>
      </c>
      <c r="AI147" s="49">
        <v>146</v>
      </c>
      <c r="AJ147" s="27">
        <v>146</v>
      </c>
    </row>
    <row r="148" spans="1:36" ht="11.25" customHeight="1" x14ac:dyDescent="0.2">
      <c r="A148" s="27">
        <v>147</v>
      </c>
      <c r="B148" s="28"/>
      <c r="C148" s="26" t="str">
        <f t="shared" si="32"/>
        <v>Beast: The Brute - 4-Grid Character Card - XM - U</v>
      </c>
      <c r="D148" s="26" t="str">
        <f t="shared" si="38"/>
        <v>Beast: The Brute XM HERO - U</v>
      </c>
      <c r="E148" s="26">
        <f t="shared" si="33"/>
        <v>1</v>
      </c>
      <c r="F148" s="26" t="str">
        <f t="shared" si="39"/>
        <v>Beast: The Brute &lt;XM&gt;</v>
      </c>
      <c r="G148" s="28" t="s">
        <v>3387</v>
      </c>
      <c r="H148" s="28" t="s">
        <v>2582</v>
      </c>
      <c r="I148" s="28"/>
      <c r="J148" s="28"/>
      <c r="K148" s="28"/>
      <c r="L148" s="26" t="s">
        <v>1244</v>
      </c>
      <c r="M148" s="26" t="s">
        <v>1244</v>
      </c>
      <c r="N148" s="28"/>
      <c r="O148" s="28"/>
      <c r="P148" s="26" t="s">
        <v>769</v>
      </c>
      <c r="Q148" s="28"/>
      <c r="R148" s="28"/>
      <c r="S148" s="54"/>
      <c r="T148" s="26" t="s">
        <v>1244</v>
      </c>
      <c r="U148" s="26" t="s">
        <v>769</v>
      </c>
      <c r="V148" s="28"/>
      <c r="W148" s="28" t="s">
        <v>2314</v>
      </c>
      <c r="X148" s="29">
        <v>5</v>
      </c>
      <c r="Y148" s="29">
        <v>10</v>
      </c>
      <c r="Z148" s="29">
        <f t="shared" si="34"/>
        <v>50</v>
      </c>
      <c r="AA148" s="30">
        <v>3</v>
      </c>
      <c r="AB148" s="30">
        <v>6</v>
      </c>
      <c r="AC148" s="30">
        <v>7</v>
      </c>
      <c r="AD148" s="30">
        <v>1</v>
      </c>
      <c r="AE148" s="30">
        <f t="shared" si="40"/>
        <v>17</v>
      </c>
      <c r="AF148" s="30">
        <v>17</v>
      </c>
      <c r="AG148" s="31">
        <f t="shared" si="41"/>
        <v>4.25</v>
      </c>
      <c r="AH148" s="32"/>
      <c r="AI148" s="32">
        <v>147</v>
      </c>
      <c r="AJ148" s="27">
        <v>147</v>
      </c>
    </row>
    <row r="149" spans="1:36" ht="11.25" customHeight="1" x14ac:dyDescent="0.2">
      <c r="A149" s="27">
        <v>148</v>
      </c>
      <c r="B149" s="28"/>
      <c r="C149" s="26" t="str">
        <f t="shared" si="32"/>
        <v>Beta Ray Bill - 4-Grid Character Card - CL - C</v>
      </c>
      <c r="D149" s="26" t="s">
        <v>6265</v>
      </c>
      <c r="E149" s="26">
        <f t="shared" si="33"/>
        <v>1</v>
      </c>
      <c r="F149" s="26" t="str">
        <f t="shared" si="39"/>
        <v>Beta Ray Bill &lt;CL&gt;</v>
      </c>
      <c r="G149" s="28" t="s">
        <v>1676</v>
      </c>
      <c r="H149" s="28" t="s">
        <v>2582</v>
      </c>
      <c r="I149" s="28"/>
      <c r="J149" s="28"/>
      <c r="K149" s="28"/>
      <c r="L149" s="26" t="s">
        <v>132</v>
      </c>
      <c r="M149" s="26" t="s">
        <v>132</v>
      </c>
      <c r="N149" s="28"/>
      <c r="O149" s="28"/>
      <c r="P149" s="26" t="s">
        <v>769</v>
      </c>
      <c r="Q149" s="28"/>
      <c r="R149" s="28"/>
      <c r="S149" s="54"/>
      <c r="T149" s="26" t="s">
        <v>132</v>
      </c>
      <c r="U149" s="26" t="s">
        <v>769</v>
      </c>
      <c r="V149" s="28"/>
      <c r="W149" s="28" t="s">
        <v>2103</v>
      </c>
      <c r="X149" s="29">
        <v>13</v>
      </c>
      <c r="Y149" s="29">
        <v>5</v>
      </c>
      <c r="Z149" s="29">
        <f t="shared" si="34"/>
        <v>65</v>
      </c>
      <c r="AA149" s="30">
        <v>5</v>
      </c>
      <c r="AB149" s="30">
        <v>4</v>
      </c>
      <c r="AC149" s="30">
        <v>7</v>
      </c>
      <c r="AD149" s="30">
        <v>6</v>
      </c>
      <c r="AE149" s="30">
        <f t="shared" si="40"/>
        <v>22</v>
      </c>
      <c r="AF149" s="30">
        <v>22</v>
      </c>
      <c r="AG149" s="31">
        <f t="shared" si="41"/>
        <v>5.5</v>
      </c>
      <c r="AH149" s="32" t="s">
        <v>4852</v>
      </c>
      <c r="AI149" s="32">
        <v>148</v>
      </c>
      <c r="AJ149" s="27">
        <v>148</v>
      </c>
    </row>
    <row r="150" spans="1:36" ht="11.25" customHeight="1" x14ac:dyDescent="0.2">
      <c r="A150" s="27">
        <v>149</v>
      </c>
      <c r="B150" s="28"/>
      <c r="C150" s="26" t="str">
        <f t="shared" si="32"/>
        <v>Beyonder - 4-Grid Character Card - OPL - X</v>
      </c>
      <c r="D150" s="26" t="s">
        <v>6008</v>
      </c>
      <c r="E150" s="26">
        <f t="shared" si="33"/>
        <v>1</v>
      </c>
      <c r="F150" s="26" t="str">
        <f t="shared" si="39"/>
        <v>Beyonder &lt;OPL&gt;</v>
      </c>
      <c r="G150" s="28" t="s">
        <v>1995</v>
      </c>
      <c r="H150" s="28" t="s">
        <v>2582</v>
      </c>
      <c r="I150" s="28"/>
      <c r="J150" s="28"/>
      <c r="K150" s="28"/>
      <c r="L150" s="26" t="s">
        <v>133</v>
      </c>
      <c r="M150" s="26" t="s">
        <v>133</v>
      </c>
      <c r="N150" s="28"/>
      <c r="O150" s="28"/>
      <c r="P150" s="26" t="s">
        <v>769</v>
      </c>
      <c r="Q150" s="28"/>
      <c r="R150" s="28"/>
      <c r="S150" s="54"/>
      <c r="T150" s="26" t="s">
        <v>133</v>
      </c>
      <c r="U150" s="26" t="s">
        <v>769</v>
      </c>
      <c r="V150" s="28"/>
      <c r="W150" s="28" t="s">
        <v>1146</v>
      </c>
      <c r="X150" s="29">
        <v>25</v>
      </c>
      <c r="Y150" s="29">
        <v>25</v>
      </c>
      <c r="Z150" s="29">
        <f t="shared" si="34"/>
        <v>625</v>
      </c>
      <c r="AA150" s="30">
        <v>8</v>
      </c>
      <c r="AB150" s="30">
        <v>8</v>
      </c>
      <c r="AC150" s="30">
        <v>8</v>
      </c>
      <c r="AD150" s="30">
        <v>8</v>
      </c>
      <c r="AE150" s="30">
        <f t="shared" si="40"/>
        <v>32</v>
      </c>
      <c r="AF150" s="30">
        <v>32</v>
      </c>
      <c r="AG150" s="31">
        <f t="shared" si="41"/>
        <v>8</v>
      </c>
      <c r="AH150" s="32" t="s">
        <v>4853</v>
      </c>
      <c r="AI150" s="32">
        <v>149</v>
      </c>
      <c r="AJ150" s="27">
        <v>149</v>
      </c>
    </row>
    <row r="151" spans="1:36" ht="11.25" customHeight="1" x14ac:dyDescent="0.2">
      <c r="A151" s="27">
        <v>150</v>
      </c>
      <c r="B151" s="39"/>
      <c r="C151" s="38" t="str">
        <f t="shared" si="32"/>
        <v>Bishop - 3-Grid Character Card - OP - C</v>
      </c>
      <c r="D151" s="38" t="s">
        <v>6009</v>
      </c>
      <c r="E151" s="38">
        <f t="shared" si="33"/>
        <v>1</v>
      </c>
      <c r="F151" s="38" t="str">
        <f t="shared" si="39"/>
        <v>Bishop &lt;OP&gt;</v>
      </c>
      <c r="G151" s="39" t="s">
        <v>123</v>
      </c>
      <c r="H151" s="39" t="s">
        <v>2582</v>
      </c>
      <c r="I151" s="39"/>
      <c r="J151" s="39"/>
      <c r="K151" s="39"/>
      <c r="L151" s="38" t="s">
        <v>134</v>
      </c>
      <c r="M151" s="38" t="s">
        <v>134</v>
      </c>
      <c r="N151" s="39"/>
      <c r="O151" s="39"/>
      <c r="P151" s="38" t="s">
        <v>768</v>
      </c>
      <c r="Q151" s="39"/>
      <c r="R151" s="39"/>
      <c r="S151" s="55"/>
      <c r="T151" s="38" t="s">
        <v>134</v>
      </c>
      <c r="U151" s="38" t="s">
        <v>768</v>
      </c>
      <c r="V151" s="39"/>
      <c r="W151" s="39" t="s">
        <v>2103</v>
      </c>
      <c r="X151" s="40">
        <v>2</v>
      </c>
      <c r="Y151" s="40">
        <v>5</v>
      </c>
      <c r="Z151" s="40">
        <f t="shared" si="34"/>
        <v>10</v>
      </c>
      <c r="AA151" s="41">
        <v>5</v>
      </c>
      <c r="AB151" s="41">
        <v>6</v>
      </c>
      <c r="AC151" s="41">
        <v>4</v>
      </c>
      <c r="AD151" s="41"/>
      <c r="AE151" s="41">
        <f t="shared" si="40"/>
        <v>15</v>
      </c>
      <c r="AF151" s="41">
        <v>15</v>
      </c>
      <c r="AG151" s="42">
        <f t="shared" si="41"/>
        <v>5</v>
      </c>
      <c r="AH151" s="43"/>
      <c r="AI151" s="43">
        <v>150</v>
      </c>
      <c r="AJ151" s="27">
        <v>150</v>
      </c>
    </row>
    <row r="152" spans="1:36" ht="11.25" customHeight="1" x14ac:dyDescent="0.2">
      <c r="A152" s="27">
        <v>151</v>
      </c>
      <c r="B152" s="28"/>
      <c r="C152" s="26" t="str">
        <f t="shared" si="32"/>
        <v>Bishop - 4-Grid Character Card - IQ - R</v>
      </c>
      <c r="D152" s="26" t="str">
        <f t="shared" si="38"/>
        <v>Bishop IQ HERO - R</v>
      </c>
      <c r="E152" s="26">
        <f t="shared" si="33"/>
        <v>1</v>
      </c>
      <c r="F152" s="26" t="str">
        <f t="shared" si="39"/>
        <v>Bishop &lt;IQ&gt;</v>
      </c>
      <c r="G152" s="28" t="s">
        <v>1044</v>
      </c>
      <c r="H152" s="28" t="s">
        <v>2582</v>
      </c>
      <c r="I152" s="28"/>
      <c r="J152" s="28"/>
      <c r="K152" s="28"/>
      <c r="L152" s="26" t="s">
        <v>134</v>
      </c>
      <c r="M152" s="26" t="s">
        <v>134</v>
      </c>
      <c r="N152" s="28"/>
      <c r="O152" s="28"/>
      <c r="P152" s="26" t="s">
        <v>769</v>
      </c>
      <c r="Q152" s="28"/>
      <c r="R152" s="28"/>
      <c r="S152" s="54"/>
      <c r="T152" s="26" t="s">
        <v>134</v>
      </c>
      <c r="U152" s="26" t="s">
        <v>769</v>
      </c>
      <c r="V152" s="28"/>
      <c r="W152" s="28" t="s">
        <v>2313</v>
      </c>
      <c r="X152" s="29">
        <v>12</v>
      </c>
      <c r="Y152" s="29">
        <v>15</v>
      </c>
      <c r="Z152" s="29">
        <f t="shared" si="34"/>
        <v>180</v>
      </c>
      <c r="AA152" s="30">
        <v>6</v>
      </c>
      <c r="AB152" s="30">
        <v>7</v>
      </c>
      <c r="AC152" s="30">
        <v>4</v>
      </c>
      <c r="AD152" s="30">
        <v>3</v>
      </c>
      <c r="AE152" s="30">
        <f t="shared" si="40"/>
        <v>20</v>
      </c>
      <c r="AF152" s="30">
        <v>20</v>
      </c>
      <c r="AG152" s="31">
        <f t="shared" si="41"/>
        <v>5</v>
      </c>
      <c r="AH152" s="32"/>
      <c r="AI152" s="32">
        <v>151</v>
      </c>
      <c r="AJ152" s="27">
        <v>151</v>
      </c>
    </row>
    <row r="153" spans="1:36" ht="11.25" customHeight="1" x14ac:dyDescent="0.2">
      <c r="A153" s="27">
        <v>152</v>
      </c>
      <c r="C153" s="33" t="str">
        <f t="shared" si="32"/>
        <v>Bishop - Absorb Energy - OP - C</v>
      </c>
      <c r="D153" s="33" t="str">
        <f t="shared" ref="D153:D160" si="42">CONCATENATE(M153," - ",P153," - ",G153," - ",IF(R153="","",CONCATENATE(R153," - ")),W153)</f>
        <v>Bishop - Absorb Energy - OP - C</v>
      </c>
      <c r="E153" s="33">
        <f t="shared" si="33"/>
        <v>1</v>
      </c>
      <c r="F153" s="33" t="str">
        <f t="shared" ref="F153:F160" si="43">CONCATENATE(P153," - ",G153)</f>
        <v>Absorb Energy - OP</v>
      </c>
      <c r="G153" s="34" t="s">
        <v>123</v>
      </c>
      <c r="H153" s="34" t="s">
        <v>2590</v>
      </c>
      <c r="L153" s="33" t="s">
        <v>134</v>
      </c>
      <c r="M153" s="33" t="s">
        <v>134</v>
      </c>
      <c r="N153" s="34" t="s">
        <v>4905</v>
      </c>
      <c r="O153" s="34" t="s">
        <v>4905</v>
      </c>
      <c r="P153" s="33" t="s">
        <v>1285</v>
      </c>
      <c r="S153" s="50" t="s">
        <v>3652</v>
      </c>
      <c r="T153" s="33" t="s">
        <v>134</v>
      </c>
      <c r="U153" s="33" t="s">
        <v>1285</v>
      </c>
      <c r="W153" s="34" t="s">
        <v>2103</v>
      </c>
      <c r="X153" s="34">
        <v>2</v>
      </c>
      <c r="Y153" s="34">
        <v>5</v>
      </c>
      <c r="Z153" s="34">
        <f t="shared" si="34"/>
        <v>10</v>
      </c>
      <c r="AI153" s="25">
        <v>152</v>
      </c>
      <c r="AJ153" s="27">
        <v>152</v>
      </c>
    </row>
    <row r="154" spans="1:36" ht="11.25" customHeight="1" x14ac:dyDescent="0.2">
      <c r="A154" s="27">
        <v>153</v>
      </c>
      <c r="C154" s="33" t="str">
        <f t="shared" si="32"/>
        <v>Bishop - Body Armor - PS - U</v>
      </c>
      <c r="D154" s="33" t="str">
        <f t="shared" si="42"/>
        <v>Bishop - Body Armor - PS - U</v>
      </c>
      <c r="E154" s="33">
        <f t="shared" si="33"/>
        <v>1</v>
      </c>
      <c r="F154" s="33" t="str">
        <f t="shared" si="43"/>
        <v>Body Armor - PS</v>
      </c>
      <c r="G154" s="34" t="s">
        <v>124</v>
      </c>
      <c r="H154" s="34" t="s">
        <v>2590</v>
      </c>
      <c r="L154" s="33" t="s">
        <v>134</v>
      </c>
      <c r="M154" s="33" t="s">
        <v>134</v>
      </c>
      <c r="N154" s="34" t="s">
        <v>4881</v>
      </c>
      <c r="O154" s="34" t="s">
        <v>4881</v>
      </c>
      <c r="P154" s="33" t="s">
        <v>2290</v>
      </c>
      <c r="S154" s="50" t="s">
        <v>3610</v>
      </c>
      <c r="T154" s="33" t="s">
        <v>134</v>
      </c>
      <c r="U154" s="33" t="s">
        <v>2290</v>
      </c>
      <c r="W154" s="34" t="s">
        <v>2314</v>
      </c>
      <c r="X154" s="34">
        <v>7</v>
      </c>
      <c r="Y154" s="34">
        <v>10</v>
      </c>
      <c r="Z154" s="34">
        <f t="shared" si="34"/>
        <v>70</v>
      </c>
      <c r="AI154" s="25">
        <v>153</v>
      </c>
      <c r="AJ154" s="27">
        <v>153</v>
      </c>
    </row>
    <row r="155" spans="1:36" ht="11.25" customHeight="1" x14ac:dyDescent="0.2">
      <c r="A155" s="27">
        <v>154</v>
      </c>
      <c r="C155" s="33" t="str">
        <f t="shared" si="32"/>
        <v>Bishop - Draw Enemy Fire - OP - C</v>
      </c>
      <c r="D155" s="33" t="str">
        <f t="shared" si="42"/>
        <v>Bishop - Draw Enemy Fire - OP - C</v>
      </c>
      <c r="E155" s="33">
        <f t="shared" si="33"/>
        <v>1</v>
      </c>
      <c r="F155" s="33" t="str">
        <f t="shared" si="43"/>
        <v>Draw Enemy Fire - OP</v>
      </c>
      <c r="G155" s="34" t="s">
        <v>123</v>
      </c>
      <c r="H155" s="34" t="s">
        <v>2590</v>
      </c>
      <c r="L155" s="33" t="s">
        <v>134</v>
      </c>
      <c r="M155" s="33" t="s">
        <v>134</v>
      </c>
      <c r="N155" s="34" t="s">
        <v>4897</v>
      </c>
      <c r="O155" s="34" t="s">
        <v>4897</v>
      </c>
      <c r="P155" s="33" t="s">
        <v>1286</v>
      </c>
      <c r="S155" s="50" t="s">
        <v>3653</v>
      </c>
      <c r="T155" s="33" t="s">
        <v>134</v>
      </c>
      <c r="U155" s="33" t="s">
        <v>1286</v>
      </c>
      <c r="W155" s="34" t="s">
        <v>2103</v>
      </c>
      <c r="X155" s="34">
        <v>2</v>
      </c>
      <c r="Y155" s="34">
        <v>5</v>
      </c>
      <c r="Z155" s="34">
        <f t="shared" si="34"/>
        <v>10</v>
      </c>
      <c r="AI155" s="25">
        <v>154</v>
      </c>
      <c r="AJ155" s="27">
        <v>154</v>
      </c>
    </row>
    <row r="156" spans="1:36" ht="11.25" customHeight="1" x14ac:dyDescent="0.2">
      <c r="A156" s="27">
        <v>155</v>
      </c>
      <c r="C156" s="33" t="str">
        <f t="shared" si="32"/>
        <v>Bishop - Paramilitary Skill - IQ - C</v>
      </c>
      <c r="D156" s="33" t="str">
        <f t="shared" si="42"/>
        <v>Bishop - Paramilitary Skill - IQ - C</v>
      </c>
      <c r="E156" s="33">
        <f t="shared" si="33"/>
        <v>1</v>
      </c>
      <c r="F156" s="33" t="str">
        <f t="shared" si="43"/>
        <v>Paramilitary Skill - IQ</v>
      </c>
      <c r="G156" s="34" t="s">
        <v>1044</v>
      </c>
      <c r="H156" s="34" t="s">
        <v>2590</v>
      </c>
      <c r="L156" s="33" t="s">
        <v>134</v>
      </c>
      <c r="M156" s="33" t="s">
        <v>134</v>
      </c>
      <c r="N156" s="34" t="s">
        <v>4879</v>
      </c>
      <c r="O156" s="34" t="s">
        <v>4879</v>
      </c>
      <c r="P156" s="33" t="s">
        <v>1287</v>
      </c>
      <c r="S156" s="50" t="s">
        <v>3654</v>
      </c>
      <c r="T156" s="33" t="s">
        <v>134</v>
      </c>
      <c r="U156" s="33" t="s">
        <v>1287</v>
      </c>
      <c r="W156" s="34" t="s">
        <v>2103</v>
      </c>
      <c r="X156" s="34">
        <v>12</v>
      </c>
      <c r="Y156" s="34">
        <v>5</v>
      </c>
      <c r="Z156" s="34">
        <f t="shared" si="34"/>
        <v>60</v>
      </c>
      <c r="AI156" s="25">
        <v>155</v>
      </c>
      <c r="AJ156" s="27">
        <v>155</v>
      </c>
    </row>
    <row r="157" spans="1:36" ht="11.25" customHeight="1" x14ac:dyDescent="0.2">
      <c r="A157" s="27">
        <v>156</v>
      </c>
      <c r="C157" s="33" t="str">
        <f t="shared" si="32"/>
        <v>Bishop - Plasma Gun - OP - OPD - U</v>
      </c>
      <c r="D157" s="33" t="str">
        <f t="shared" si="42"/>
        <v>Bishop - Plasma Gun - OP - OPD - U</v>
      </c>
      <c r="E157" s="33">
        <f t="shared" si="33"/>
        <v>1</v>
      </c>
      <c r="F157" s="33" t="str">
        <f t="shared" si="43"/>
        <v>Plasma Gun - OP</v>
      </c>
      <c r="G157" s="34" t="s">
        <v>123</v>
      </c>
      <c r="H157" s="34" t="s">
        <v>2590</v>
      </c>
      <c r="L157" s="33" t="s">
        <v>134</v>
      </c>
      <c r="M157" s="33" t="s">
        <v>134</v>
      </c>
      <c r="N157" s="34" t="s">
        <v>4907</v>
      </c>
      <c r="O157" s="34" t="s">
        <v>4907</v>
      </c>
      <c r="P157" s="33" t="s">
        <v>3000</v>
      </c>
      <c r="R157" s="34" t="s">
        <v>2584</v>
      </c>
      <c r="S157" s="50" t="s">
        <v>3655</v>
      </c>
      <c r="T157" s="33" t="s">
        <v>134</v>
      </c>
      <c r="U157" s="33" t="s">
        <v>719</v>
      </c>
      <c r="W157" s="34" t="s">
        <v>2314</v>
      </c>
      <c r="X157" s="34">
        <v>2</v>
      </c>
      <c r="Y157" s="34">
        <v>10</v>
      </c>
      <c r="Z157" s="34">
        <f t="shared" si="34"/>
        <v>20</v>
      </c>
      <c r="AI157" s="25">
        <v>156</v>
      </c>
      <c r="AJ157" s="27">
        <v>156</v>
      </c>
    </row>
    <row r="158" spans="1:36" ht="11.25" customHeight="1" x14ac:dyDescent="0.2">
      <c r="A158" s="27">
        <v>157</v>
      </c>
      <c r="C158" s="33" t="str">
        <f t="shared" si="32"/>
        <v>Bishop - Spectrum Blast - OP - OPD - R</v>
      </c>
      <c r="D158" s="33" t="str">
        <f t="shared" si="42"/>
        <v>Bishop - Spectrum Blast - OP - OPD - R</v>
      </c>
      <c r="E158" s="33">
        <f t="shared" si="33"/>
        <v>1</v>
      </c>
      <c r="F158" s="33" t="str">
        <f t="shared" si="43"/>
        <v>Spectrum Blast - OP</v>
      </c>
      <c r="G158" s="34" t="s">
        <v>123</v>
      </c>
      <c r="H158" s="34" t="s">
        <v>2590</v>
      </c>
      <c r="L158" s="33" t="s">
        <v>134</v>
      </c>
      <c r="M158" s="33" t="s">
        <v>134</v>
      </c>
      <c r="N158" s="34" t="s">
        <v>4925</v>
      </c>
      <c r="O158" s="34" t="s">
        <v>4925</v>
      </c>
      <c r="P158" s="33" t="s">
        <v>3001</v>
      </c>
      <c r="R158" s="34" t="s">
        <v>2584</v>
      </c>
      <c r="S158" s="50" t="s">
        <v>3656</v>
      </c>
      <c r="T158" s="33" t="s">
        <v>134</v>
      </c>
      <c r="U158" s="33" t="s">
        <v>720</v>
      </c>
      <c r="W158" s="34" t="s">
        <v>2313</v>
      </c>
      <c r="X158" s="34">
        <v>2</v>
      </c>
      <c r="Y158" s="34">
        <v>15</v>
      </c>
      <c r="Z158" s="34">
        <f t="shared" si="34"/>
        <v>30</v>
      </c>
      <c r="AI158" s="25">
        <v>157</v>
      </c>
      <c r="AJ158" s="27">
        <v>157</v>
      </c>
    </row>
    <row r="159" spans="1:36" ht="11.25" customHeight="1" x14ac:dyDescent="0.2">
      <c r="A159" s="27">
        <v>158</v>
      </c>
      <c r="C159" s="33" t="str">
        <f t="shared" si="32"/>
        <v>Bishop - Temporal Anomaly - IQ - OPD - VR</v>
      </c>
      <c r="D159" s="33" t="str">
        <f t="shared" si="42"/>
        <v>Bishop - Temporal Anomaly - IQ - OPD - VR</v>
      </c>
      <c r="E159" s="33">
        <f t="shared" si="33"/>
        <v>1</v>
      </c>
      <c r="F159" s="33" t="str">
        <f t="shared" si="43"/>
        <v>Temporal Anomaly - IQ</v>
      </c>
      <c r="G159" s="34" t="s">
        <v>1044</v>
      </c>
      <c r="H159" s="34" t="s">
        <v>2590</v>
      </c>
      <c r="L159" s="33" t="s">
        <v>134</v>
      </c>
      <c r="M159" s="33" t="s">
        <v>134</v>
      </c>
      <c r="N159" s="34" t="s">
        <v>4936</v>
      </c>
      <c r="O159" s="34" t="s">
        <v>4936</v>
      </c>
      <c r="P159" s="33" t="s">
        <v>3002</v>
      </c>
      <c r="R159" s="34" t="s">
        <v>2584</v>
      </c>
      <c r="S159" s="50" t="s">
        <v>3657</v>
      </c>
      <c r="T159" s="33" t="s">
        <v>134</v>
      </c>
      <c r="U159" s="33" t="s">
        <v>721</v>
      </c>
      <c r="W159" s="34" t="s">
        <v>2361</v>
      </c>
      <c r="X159" s="34">
        <v>12</v>
      </c>
      <c r="Y159" s="34">
        <v>20</v>
      </c>
      <c r="Z159" s="34">
        <f t="shared" si="34"/>
        <v>240</v>
      </c>
      <c r="AI159" s="25">
        <v>158</v>
      </c>
      <c r="AJ159" s="27">
        <v>158</v>
      </c>
    </row>
    <row r="160" spans="1:36" ht="11.25" customHeight="1" x14ac:dyDescent="0.2">
      <c r="A160" s="27">
        <v>159</v>
      </c>
      <c r="C160" s="33" t="str">
        <f t="shared" si="32"/>
        <v>Bishop - XSE Tactics - OP - C</v>
      </c>
      <c r="D160" s="33" t="str">
        <f t="shared" si="42"/>
        <v>Bishop - XSE Tactics - OP - C</v>
      </c>
      <c r="E160" s="33">
        <f t="shared" si="33"/>
        <v>1</v>
      </c>
      <c r="F160" s="33" t="str">
        <f t="shared" si="43"/>
        <v>XSE Tactics - OP</v>
      </c>
      <c r="G160" s="34" t="s">
        <v>123</v>
      </c>
      <c r="H160" s="34" t="s">
        <v>2590</v>
      </c>
      <c r="L160" s="33" t="s">
        <v>134</v>
      </c>
      <c r="M160" s="33" t="s">
        <v>134</v>
      </c>
      <c r="N160" s="34" t="s">
        <v>4894</v>
      </c>
      <c r="O160" s="34" t="s">
        <v>4894</v>
      </c>
      <c r="P160" s="33" t="s">
        <v>1284</v>
      </c>
      <c r="S160" s="50" t="s">
        <v>3658</v>
      </c>
      <c r="T160" s="33" t="s">
        <v>134</v>
      </c>
      <c r="U160" s="33" t="s">
        <v>1284</v>
      </c>
      <c r="W160" s="34" t="s">
        <v>2103</v>
      </c>
      <c r="X160" s="34">
        <v>2</v>
      </c>
      <c r="Y160" s="34">
        <v>5</v>
      </c>
      <c r="Z160" s="34">
        <f t="shared" si="34"/>
        <v>10</v>
      </c>
      <c r="AI160" s="25">
        <v>159</v>
      </c>
      <c r="AJ160" s="27">
        <v>159</v>
      </c>
    </row>
    <row r="161" spans="1:36" ht="11.25" customHeight="1" x14ac:dyDescent="0.2">
      <c r="A161" s="27">
        <v>160</v>
      </c>
      <c r="B161" s="28"/>
      <c r="C161" s="26" t="str">
        <f t="shared" si="32"/>
        <v>Black Canary - 4-Grid Character Card - JLA - U</v>
      </c>
      <c r="D161" s="26" t="str">
        <f>CONCATENATE(M161," ",G161," HERO - ",W161)</f>
        <v>Black Canary JLA HERO - U</v>
      </c>
      <c r="E161" s="26">
        <f t="shared" si="33"/>
        <v>1</v>
      </c>
      <c r="F161" s="26" t="str">
        <f>CONCATENATE(M161,IF(V161&lt;&gt;"",CONCATENATE(" (",V161,")",),"")," &lt;",G161,"&gt;")</f>
        <v>Black Canary (H) &lt;JLA&gt;</v>
      </c>
      <c r="G161" s="28" t="s">
        <v>3386</v>
      </c>
      <c r="H161" s="28" t="s">
        <v>2582</v>
      </c>
      <c r="I161" s="28"/>
      <c r="J161" s="28"/>
      <c r="K161" s="28"/>
      <c r="L161" s="26" t="s">
        <v>135</v>
      </c>
      <c r="M161" s="26" t="s">
        <v>135</v>
      </c>
      <c r="N161" s="28"/>
      <c r="O161" s="28"/>
      <c r="P161" s="26" t="s">
        <v>769</v>
      </c>
      <c r="Q161" s="28"/>
      <c r="R161" s="28"/>
      <c r="S161" s="54"/>
      <c r="T161" s="26" t="s">
        <v>135</v>
      </c>
      <c r="U161" s="26" t="s">
        <v>769</v>
      </c>
      <c r="V161" s="28" t="s">
        <v>1981</v>
      </c>
      <c r="W161" s="28" t="s">
        <v>2314</v>
      </c>
      <c r="X161" s="29">
        <v>6</v>
      </c>
      <c r="Y161" s="29">
        <v>10</v>
      </c>
      <c r="Z161" s="29">
        <f t="shared" si="34"/>
        <v>60</v>
      </c>
      <c r="AA161" s="30">
        <v>3</v>
      </c>
      <c r="AB161" s="30">
        <v>7</v>
      </c>
      <c r="AC161" s="30">
        <v>3</v>
      </c>
      <c r="AD161" s="30">
        <v>5</v>
      </c>
      <c r="AE161" s="30">
        <f>SUM(AA161:AD161)</f>
        <v>18</v>
      </c>
      <c r="AF161" s="30">
        <v>18</v>
      </c>
      <c r="AG161" s="31">
        <f>AVERAGE(AA161:AD161)</f>
        <v>4.5</v>
      </c>
      <c r="AH161" s="32" t="s">
        <v>4793</v>
      </c>
      <c r="AI161" s="32">
        <v>160</v>
      </c>
      <c r="AJ161" s="27">
        <v>160</v>
      </c>
    </row>
    <row r="162" spans="1:36" ht="11.25" customHeight="1" x14ac:dyDescent="0.2">
      <c r="A162" s="27">
        <v>161</v>
      </c>
      <c r="C162" s="33" t="str">
        <f t="shared" si="32"/>
        <v>Black Canary - Bird of Prey - JLA - C</v>
      </c>
      <c r="D162" s="33" t="str">
        <f>CONCATENATE(M162," - ",P162," - ",G162," - ",IF(R162="","",CONCATENATE(R162," - ")),W162)</f>
        <v>Black Canary - Bird of Prey - JLA - C</v>
      </c>
      <c r="E162" s="33">
        <f t="shared" si="33"/>
        <v>1</v>
      </c>
      <c r="F162" s="33" t="str">
        <f>CONCATENATE(P162," - ",G162)</f>
        <v>Bird of Prey - JLA</v>
      </c>
      <c r="G162" s="34" t="s">
        <v>3386</v>
      </c>
      <c r="H162" s="34" t="s">
        <v>2590</v>
      </c>
      <c r="L162" s="33" t="s">
        <v>135</v>
      </c>
      <c r="M162" s="33" t="s">
        <v>135</v>
      </c>
      <c r="N162" s="34" t="s">
        <v>4894</v>
      </c>
      <c r="O162" s="34" t="s">
        <v>4894</v>
      </c>
      <c r="P162" s="33" t="s">
        <v>2291</v>
      </c>
      <c r="S162" s="50" t="s">
        <v>778</v>
      </c>
      <c r="T162" s="33" t="s">
        <v>135</v>
      </c>
      <c r="U162" s="33" t="s">
        <v>2291</v>
      </c>
      <c r="W162" s="34" t="s">
        <v>2103</v>
      </c>
      <c r="X162" s="34">
        <v>6</v>
      </c>
      <c r="Y162" s="34">
        <v>5</v>
      </c>
      <c r="Z162" s="34">
        <f t="shared" si="34"/>
        <v>30</v>
      </c>
      <c r="AI162" s="25">
        <v>161</v>
      </c>
      <c r="AJ162" s="27">
        <v>161</v>
      </c>
    </row>
    <row r="163" spans="1:36" ht="11.25" customHeight="1" x14ac:dyDescent="0.2">
      <c r="A163" s="27">
        <v>162</v>
      </c>
      <c r="C163" s="33" t="str">
        <f t="shared" si="32"/>
        <v>Black Canary - Opening Flower Discipline - JLA - U</v>
      </c>
      <c r="D163" s="33" t="str">
        <f>CONCATENATE(M163," - ",P163," - ",G163," - ",IF(R163="","",CONCATENATE(R163," - ")),W163)</f>
        <v>Black Canary - Opening Flower Discipline - JLA - U</v>
      </c>
      <c r="E163" s="33">
        <f t="shared" si="33"/>
        <v>1</v>
      </c>
      <c r="F163" s="33" t="str">
        <f>CONCATENATE(P163," - ",G163)</f>
        <v>Opening Flower Discipline - JLA</v>
      </c>
      <c r="G163" s="34" t="s">
        <v>3386</v>
      </c>
      <c r="H163" s="34" t="s">
        <v>2590</v>
      </c>
      <c r="L163" s="33" t="s">
        <v>135</v>
      </c>
      <c r="M163" s="33" t="s">
        <v>135</v>
      </c>
      <c r="N163" s="34" t="s">
        <v>4866</v>
      </c>
      <c r="O163" s="34" t="s">
        <v>4866</v>
      </c>
      <c r="P163" s="33" t="s">
        <v>3513</v>
      </c>
      <c r="S163" s="50" t="s">
        <v>3659</v>
      </c>
      <c r="T163" s="33" t="s">
        <v>135</v>
      </c>
      <c r="U163" s="33" t="s">
        <v>1283</v>
      </c>
      <c r="W163" s="34" t="s">
        <v>2314</v>
      </c>
      <c r="X163" s="34">
        <v>6</v>
      </c>
      <c r="Y163" s="34">
        <v>10</v>
      </c>
      <c r="Z163" s="34">
        <f t="shared" si="34"/>
        <v>60</v>
      </c>
      <c r="AI163" s="25">
        <v>162</v>
      </c>
      <c r="AJ163" s="27">
        <v>162</v>
      </c>
    </row>
    <row r="164" spans="1:36" ht="11.25" customHeight="1" x14ac:dyDescent="0.2">
      <c r="A164" s="27">
        <v>163</v>
      </c>
      <c r="C164" s="33" t="str">
        <f t="shared" si="32"/>
        <v>Black Canary - Oracle Connection, The - JLA - U</v>
      </c>
      <c r="D164" s="33" t="str">
        <f>CONCATENATE(M164," - ",P164," - ",G164," - ",IF(R164="","",CONCATENATE(R164," - ")),W164)</f>
        <v>Black Canary - Oracle Connection, The - JLA - U</v>
      </c>
      <c r="E164" s="33">
        <f t="shared" si="33"/>
        <v>1</v>
      </c>
      <c r="F164" s="33" t="str">
        <f>CONCATENATE(P164," - ",G164)</f>
        <v>Oracle Connection, The - JLA</v>
      </c>
      <c r="G164" s="34" t="s">
        <v>3386</v>
      </c>
      <c r="H164" s="34" t="s">
        <v>2590</v>
      </c>
      <c r="L164" s="33" t="s">
        <v>135</v>
      </c>
      <c r="M164" s="33" t="s">
        <v>135</v>
      </c>
      <c r="N164" s="34" t="s">
        <v>4910</v>
      </c>
      <c r="O164" s="34" t="s">
        <v>4910</v>
      </c>
      <c r="P164" s="33" t="s">
        <v>1282</v>
      </c>
      <c r="S164" s="50" t="s">
        <v>3660</v>
      </c>
      <c r="T164" s="33" t="s">
        <v>135</v>
      </c>
      <c r="U164" s="33" t="s">
        <v>1282</v>
      </c>
      <c r="W164" s="34" t="s">
        <v>2314</v>
      </c>
      <c r="X164" s="34">
        <v>6</v>
      </c>
      <c r="Y164" s="34">
        <v>10</v>
      </c>
      <c r="Z164" s="34">
        <f t="shared" si="34"/>
        <v>60</v>
      </c>
      <c r="AI164" s="25">
        <v>163</v>
      </c>
      <c r="AJ164" s="27">
        <v>163</v>
      </c>
    </row>
    <row r="165" spans="1:36" ht="11.25" customHeight="1" x14ac:dyDescent="0.2">
      <c r="A165" s="27">
        <v>164</v>
      </c>
      <c r="C165" s="33" t="str">
        <f t="shared" si="32"/>
        <v>Black Canary - Street Smarts - JLA - OPD - VR</v>
      </c>
      <c r="D165" s="33" t="str">
        <f>CONCATENATE(M165," - ",P165," - ",G165," - ",IF(R165="","",CONCATENATE(R165," - ")),W165)</f>
        <v>Black Canary - Street Smarts - JLA - OPD - VR</v>
      </c>
      <c r="E165" s="33">
        <f t="shared" si="33"/>
        <v>1</v>
      </c>
      <c r="F165" s="33" t="str">
        <f>CONCATENATE(P165," - ",G165)</f>
        <v>Street Smarts - JLA</v>
      </c>
      <c r="G165" s="34" t="s">
        <v>3386</v>
      </c>
      <c r="H165" s="34" t="s">
        <v>2590</v>
      </c>
      <c r="L165" s="33" t="s">
        <v>135</v>
      </c>
      <c r="M165" s="33" t="s">
        <v>135</v>
      </c>
      <c r="N165" s="34" t="s">
        <v>4891</v>
      </c>
      <c r="O165" s="34" t="s">
        <v>4891</v>
      </c>
      <c r="P165" s="33" t="s">
        <v>3003</v>
      </c>
      <c r="R165" s="34" t="s">
        <v>2584</v>
      </c>
      <c r="S165" s="50" t="s">
        <v>3661</v>
      </c>
      <c r="T165" s="33" t="s">
        <v>135</v>
      </c>
      <c r="U165" s="33" t="s">
        <v>722</v>
      </c>
      <c r="W165" s="34" t="s">
        <v>2361</v>
      </c>
      <c r="X165" s="34">
        <v>6</v>
      </c>
      <c r="Y165" s="34">
        <v>20</v>
      </c>
      <c r="Z165" s="34">
        <f t="shared" si="34"/>
        <v>120</v>
      </c>
      <c r="AI165" s="25">
        <v>164</v>
      </c>
      <c r="AJ165" s="27">
        <v>164</v>
      </c>
    </row>
    <row r="166" spans="1:36" ht="11.25" customHeight="1" x14ac:dyDescent="0.2">
      <c r="A166" s="27">
        <v>165</v>
      </c>
      <c r="C166" s="33" t="str">
        <f t="shared" si="32"/>
        <v>Black Canary - Working Clothes - JLA - C</v>
      </c>
      <c r="D166" s="33" t="str">
        <f>CONCATENATE(M166," - ",P166," - ",G166," - ",IF(R166="","",CONCATENATE(R166," - ")),W166)</f>
        <v>Black Canary - Working Clothes - JLA - C</v>
      </c>
      <c r="E166" s="33">
        <f t="shared" si="33"/>
        <v>1</v>
      </c>
      <c r="F166" s="33" t="str">
        <f>CONCATENATE(P166," - ",G166)</f>
        <v>Working Clothes - JLA</v>
      </c>
      <c r="G166" s="34" t="s">
        <v>3386</v>
      </c>
      <c r="H166" s="34" t="s">
        <v>2590</v>
      </c>
      <c r="L166" s="33" t="s">
        <v>135</v>
      </c>
      <c r="M166" s="33" t="s">
        <v>135</v>
      </c>
      <c r="N166" s="34" t="s">
        <v>4876</v>
      </c>
      <c r="O166" s="34" t="s">
        <v>4876</v>
      </c>
      <c r="P166" s="33" t="s">
        <v>1281</v>
      </c>
      <c r="S166" s="50" t="s">
        <v>3662</v>
      </c>
      <c r="T166" s="33" t="s">
        <v>135</v>
      </c>
      <c r="U166" s="33" t="s">
        <v>1281</v>
      </c>
      <c r="W166" s="34" t="s">
        <v>2103</v>
      </c>
      <c r="X166" s="34">
        <v>6</v>
      </c>
      <c r="Y166" s="34">
        <v>5</v>
      </c>
      <c r="Z166" s="34">
        <f t="shared" si="34"/>
        <v>30</v>
      </c>
      <c r="AI166" s="25">
        <v>165</v>
      </c>
      <c r="AJ166" s="27">
        <v>165</v>
      </c>
    </row>
    <row r="167" spans="1:36" ht="11.25" customHeight="1" x14ac:dyDescent="0.2">
      <c r="A167" s="27">
        <v>166</v>
      </c>
      <c r="B167" s="39"/>
      <c r="C167" s="38" t="str">
        <f t="shared" si="32"/>
        <v>Black Cat - 3-Grid Character Card - PS - R</v>
      </c>
      <c r="D167" s="38" t="s">
        <v>6010</v>
      </c>
      <c r="E167" s="38">
        <f t="shared" si="33"/>
        <v>1</v>
      </c>
      <c r="F167" s="38" t="str">
        <f t="shared" ref="F167:F168" si="44">CONCATENATE(M167,IF(V167&lt;&gt;"",CONCATENATE(" (",V167,")",),"")," &lt;",G167,"&gt;")</f>
        <v>Black Cat &lt;PS&gt;</v>
      </c>
      <c r="G167" s="39" t="s">
        <v>124</v>
      </c>
      <c r="H167" s="39" t="s">
        <v>2582</v>
      </c>
      <c r="I167" s="39"/>
      <c r="J167" s="39"/>
      <c r="K167" s="39"/>
      <c r="L167" s="38" t="s">
        <v>136</v>
      </c>
      <c r="M167" s="38" t="s">
        <v>136</v>
      </c>
      <c r="N167" s="39"/>
      <c r="O167" s="39"/>
      <c r="P167" s="38" t="s">
        <v>768</v>
      </c>
      <c r="Q167" s="39"/>
      <c r="R167" s="39"/>
      <c r="S167" s="55"/>
      <c r="T167" s="38" t="s">
        <v>136</v>
      </c>
      <c r="U167" s="38" t="s">
        <v>768</v>
      </c>
      <c r="V167" s="39"/>
      <c r="W167" s="39" t="s">
        <v>2313</v>
      </c>
      <c r="X167" s="40">
        <v>7</v>
      </c>
      <c r="Y167" s="40">
        <v>15</v>
      </c>
      <c r="Z167" s="40">
        <f t="shared" si="34"/>
        <v>105</v>
      </c>
      <c r="AA167" s="41">
        <v>3</v>
      </c>
      <c r="AB167" s="41">
        <v>7</v>
      </c>
      <c r="AC167" s="41">
        <v>3</v>
      </c>
      <c r="AD167" s="41"/>
      <c r="AE167" s="41">
        <f>SUM(AA167:AD167)</f>
        <v>13</v>
      </c>
      <c r="AF167" s="41">
        <v>13</v>
      </c>
      <c r="AG167" s="42">
        <f>AVERAGE(AA167:AD167)</f>
        <v>4.333333333333333</v>
      </c>
      <c r="AH167" s="43"/>
      <c r="AI167" s="43">
        <v>166</v>
      </c>
      <c r="AJ167" s="27">
        <v>166</v>
      </c>
    </row>
    <row r="168" spans="1:36" ht="11.25" customHeight="1" x14ac:dyDescent="0.2">
      <c r="A168" s="27">
        <v>167</v>
      </c>
      <c r="B168" s="28"/>
      <c r="C168" s="26" t="str">
        <f t="shared" si="32"/>
        <v>Black Cat - 4-Grid Character Card - IQ - R</v>
      </c>
      <c r="D168" s="26" t="str">
        <f>CONCATENATE(M168," ",G168," HERO - ",W168)</f>
        <v>Black Cat IQ HERO - R</v>
      </c>
      <c r="E168" s="26">
        <f t="shared" si="33"/>
        <v>1</v>
      </c>
      <c r="F168" s="26" t="str">
        <f t="shared" si="44"/>
        <v>Black Cat &lt;IQ&gt;</v>
      </c>
      <c r="G168" s="28" t="s">
        <v>1044</v>
      </c>
      <c r="H168" s="28" t="s">
        <v>2582</v>
      </c>
      <c r="I168" s="28"/>
      <c r="J168" s="28"/>
      <c r="K168" s="28"/>
      <c r="L168" s="26" t="s">
        <v>136</v>
      </c>
      <c r="M168" s="26" t="s">
        <v>136</v>
      </c>
      <c r="N168" s="28"/>
      <c r="O168" s="28"/>
      <c r="P168" s="26" t="s">
        <v>769</v>
      </c>
      <c r="Q168" s="28"/>
      <c r="R168" s="28"/>
      <c r="S168" s="54"/>
      <c r="T168" s="26" t="s">
        <v>136</v>
      </c>
      <c r="U168" s="26" t="s">
        <v>769</v>
      </c>
      <c r="V168" s="28"/>
      <c r="W168" s="28" t="s">
        <v>2313</v>
      </c>
      <c r="X168" s="29">
        <v>12</v>
      </c>
      <c r="Y168" s="29">
        <v>15</v>
      </c>
      <c r="Z168" s="29">
        <f t="shared" si="34"/>
        <v>180</v>
      </c>
      <c r="AA168" s="30">
        <v>3</v>
      </c>
      <c r="AB168" s="30">
        <v>6</v>
      </c>
      <c r="AC168" s="30">
        <v>3</v>
      </c>
      <c r="AD168" s="30">
        <v>4</v>
      </c>
      <c r="AE168" s="30">
        <f>SUM(AA168:AD168)</f>
        <v>16</v>
      </c>
      <c r="AF168" s="30">
        <v>16</v>
      </c>
      <c r="AG168" s="31">
        <f>AVERAGE(AA168:AD168)</f>
        <v>4</v>
      </c>
      <c r="AH168" s="32" t="s">
        <v>4735</v>
      </c>
      <c r="AI168" s="32">
        <v>167</v>
      </c>
      <c r="AJ168" s="27">
        <v>167</v>
      </c>
    </row>
    <row r="169" spans="1:36" ht="11.25" customHeight="1" x14ac:dyDescent="0.2">
      <c r="A169" s="27">
        <v>168</v>
      </c>
      <c r="C169" s="33" t="str">
        <f t="shared" si="32"/>
        <v>Black Cat - Bad Luck - PS - VR</v>
      </c>
      <c r="D169" s="33" t="str">
        <f t="shared" ref="D169:D176" si="45">CONCATENATE(M169," - ",P169," - ",G169," - ",IF(R169="","",CONCATENATE(R169," - ")),W169)</f>
        <v>Black Cat - Bad Luck - PS - VR</v>
      </c>
      <c r="E169" s="33">
        <f t="shared" si="33"/>
        <v>1</v>
      </c>
      <c r="F169" s="33" t="str">
        <f t="shared" ref="F169:F176" si="46">CONCATENATE(P169," - ",G169)</f>
        <v>Bad Luck - PS</v>
      </c>
      <c r="G169" s="34" t="s">
        <v>124</v>
      </c>
      <c r="H169" s="34" t="s">
        <v>2590</v>
      </c>
      <c r="L169" s="33" t="s">
        <v>136</v>
      </c>
      <c r="M169" s="33" t="s">
        <v>136</v>
      </c>
      <c r="N169" s="34" t="s">
        <v>4937</v>
      </c>
      <c r="O169" s="34" t="s">
        <v>4937</v>
      </c>
      <c r="P169" s="33" t="s">
        <v>2292</v>
      </c>
      <c r="S169" s="50" t="s">
        <v>3663</v>
      </c>
      <c r="T169" s="33" t="s">
        <v>136</v>
      </c>
      <c r="U169" s="33" t="s">
        <v>2292</v>
      </c>
      <c r="W169" s="34" t="s">
        <v>2361</v>
      </c>
      <c r="X169" s="34">
        <v>7</v>
      </c>
      <c r="Y169" s="34">
        <v>20</v>
      </c>
      <c r="Z169" s="34">
        <f t="shared" si="34"/>
        <v>140</v>
      </c>
      <c r="AI169" s="25">
        <v>168</v>
      </c>
      <c r="AJ169" s="27">
        <v>168</v>
      </c>
    </row>
    <row r="170" spans="1:36" ht="11.25" customHeight="1" x14ac:dyDescent="0.2">
      <c r="A170" s="27">
        <v>169</v>
      </c>
      <c r="C170" s="33" t="str">
        <f t="shared" si="32"/>
        <v>Black Cat - Cat Burglar - PS - VR</v>
      </c>
      <c r="D170" s="33" t="str">
        <f t="shared" si="45"/>
        <v>Black Cat - Cat Burglar - PS - VR</v>
      </c>
      <c r="E170" s="33">
        <f t="shared" si="33"/>
        <v>1</v>
      </c>
      <c r="F170" s="33" t="str">
        <f t="shared" si="46"/>
        <v>Cat Burglar - PS</v>
      </c>
      <c r="G170" s="34" t="s">
        <v>124</v>
      </c>
      <c r="H170" s="34" t="s">
        <v>2590</v>
      </c>
      <c r="L170" s="33" t="s">
        <v>136</v>
      </c>
      <c r="M170" s="33" t="s">
        <v>136</v>
      </c>
      <c r="N170" s="34" t="s">
        <v>4938</v>
      </c>
      <c r="O170" s="34" t="s">
        <v>4938</v>
      </c>
      <c r="P170" s="33" t="s">
        <v>3511</v>
      </c>
      <c r="S170" s="50" t="s">
        <v>3664</v>
      </c>
      <c r="T170" s="33" t="s">
        <v>136</v>
      </c>
      <c r="U170" s="33" t="s">
        <v>2294</v>
      </c>
      <c r="W170" s="34" t="s">
        <v>2361</v>
      </c>
      <c r="X170" s="34">
        <v>7</v>
      </c>
      <c r="Y170" s="34">
        <v>20</v>
      </c>
      <c r="Z170" s="34">
        <f t="shared" si="34"/>
        <v>140</v>
      </c>
      <c r="AI170" s="25">
        <v>169</v>
      </c>
      <c r="AJ170" s="27">
        <v>169</v>
      </c>
    </row>
    <row r="171" spans="1:36" ht="11.25" customHeight="1" x14ac:dyDescent="0.2">
      <c r="A171" s="27">
        <v>170</v>
      </c>
      <c r="C171" s="33" t="str">
        <f t="shared" si="32"/>
        <v>Black Cat - Cat Fight - PS - U</v>
      </c>
      <c r="D171" s="33" t="str">
        <f t="shared" si="45"/>
        <v>Black Cat - Cat Fight - PS - U</v>
      </c>
      <c r="E171" s="33">
        <f t="shared" si="33"/>
        <v>1</v>
      </c>
      <c r="F171" s="33" t="str">
        <f t="shared" si="46"/>
        <v>Cat Fight - PS</v>
      </c>
      <c r="G171" s="34" t="s">
        <v>124</v>
      </c>
      <c r="H171" s="34" t="s">
        <v>2590</v>
      </c>
      <c r="L171" s="33" t="s">
        <v>136</v>
      </c>
      <c r="M171" s="33" t="s">
        <v>136</v>
      </c>
      <c r="N171" s="34" t="s">
        <v>4894</v>
      </c>
      <c r="O171" s="34" t="s">
        <v>4894</v>
      </c>
      <c r="P171" s="33" t="s">
        <v>2293</v>
      </c>
      <c r="S171" s="50" t="s">
        <v>778</v>
      </c>
      <c r="T171" s="33" t="s">
        <v>136</v>
      </c>
      <c r="U171" s="33" t="s">
        <v>2293</v>
      </c>
      <c r="W171" s="34" t="s">
        <v>2314</v>
      </c>
      <c r="X171" s="34">
        <v>7</v>
      </c>
      <c r="Y171" s="34">
        <v>10</v>
      </c>
      <c r="Z171" s="34">
        <f t="shared" si="34"/>
        <v>70</v>
      </c>
      <c r="AI171" s="25">
        <v>170</v>
      </c>
      <c r="AJ171" s="27">
        <v>170</v>
      </c>
    </row>
    <row r="172" spans="1:36" ht="11.25" customHeight="1" x14ac:dyDescent="0.2">
      <c r="A172" s="27">
        <v>171</v>
      </c>
      <c r="C172" s="33" t="str">
        <f t="shared" si="32"/>
        <v>Black Cat - Feline Fortune - IQ - C</v>
      </c>
      <c r="D172" s="33" t="str">
        <f t="shared" si="45"/>
        <v>Black Cat - Feline Fortune - IQ - C</v>
      </c>
      <c r="E172" s="33">
        <f t="shared" si="33"/>
        <v>1</v>
      </c>
      <c r="F172" s="33" t="str">
        <f t="shared" si="46"/>
        <v>Feline Fortune - IQ</v>
      </c>
      <c r="G172" s="34" t="s">
        <v>1044</v>
      </c>
      <c r="H172" s="34" t="s">
        <v>2590</v>
      </c>
      <c r="L172" s="33" t="s">
        <v>136</v>
      </c>
      <c r="M172" s="33" t="s">
        <v>136</v>
      </c>
      <c r="N172" s="34" t="s">
        <v>4939</v>
      </c>
      <c r="O172" s="34" t="s">
        <v>4939</v>
      </c>
      <c r="P172" s="33" t="s">
        <v>1054</v>
      </c>
      <c r="S172" s="50" t="s">
        <v>3665</v>
      </c>
      <c r="T172" s="33" t="s">
        <v>136</v>
      </c>
      <c r="U172" s="33" t="s">
        <v>1054</v>
      </c>
      <c r="W172" s="34" t="s">
        <v>2103</v>
      </c>
      <c r="X172" s="34">
        <v>12</v>
      </c>
      <c r="Y172" s="34">
        <v>5</v>
      </c>
      <c r="Z172" s="34">
        <f t="shared" si="34"/>
        <v>60</v>
      </c>
      <c r="AI172" s="25">
        <v>171</v>
      </c>
      <c r="AJ172" s="27">
        <v>171</v>
      </c>
    </row>
    <row r="173" spans="1:36" ht="11.25" customHeight="1" x14ac:dyDescent="0.2">
      <c r="A173" s="27">
        <v>172</v>
      </c>
      <c r="C173" s="33" t="str">
        <f t="shared" si="32"/>
        <v>Black Cat - Feline Fury - IQ - U</v>
      </c>
      <c r="D173" s="33" t="str">
        <f t="shared" si="45"/>
        <v>Black Cat - Feline Fury - IQ - U</v>
      </c>
      <c r="E173" s="33">
        <f t="shared" si="33"/>
        <v>1</v>
      </c>
      <c r="F173" s="33" t="str">
        <f t="shared" si="46"/>
        <v>Feline Fury - IQ</v>
      </c>
      <c r="G173" s="34" t="s">
        <v>1044</v>
      </c>
      <c r="H173" s="34" t="s">
        <v>2590</v>
      </c>
      <c r="L173" s="33" t="s">
        <v>136</v>
      </c>
      <c r="M173" s="33" t="s">
        <v>136</v>
      </c>
      <c r="N173" s="34" t="s">
        <v>4932</v>
      </c>
      <c r="O173" s="34" t="s">
        <v>4932</v>
      </c>
      <c r="P173" s="33" t="s">
        <v>1053</v>
      </c>
      <c r="S173" s="50" t="s">
        <v>3666</v>
      </c>
      <c r="T173" s="33" t="s">
        <v>136</v>
      </c>
      <c r="U173" s="33" t="s">
        <v>1053</v>
      </c>
      <c r="W173" s="34" t="s">
        <v>2314</v>
      </c>
      <c r="X173" s="34">
        <v>12</v>
      </c>
      <c r="Y173" s="34">
        <v>10</v>
      </c>
      <c r="Z173" s="34">
        <f t="shared" si="34"/>
        <v>120</v>
      </c>
      <c r="AI173" s="25">
        <v>172</v>
      </c>
      <c r="AJ173" s="27">
        <v>172</v>
      </c>
    </row>
    <row r="174" spans="1:36" ht="11.25" customHeight="1" x14ac:dyDescent="0.2">
      <c r="A174" s="27">
        <v>173</v>
      </c>
      <c r="C174" s="33" t="str">
        <f t="shared" si="32"/>
        <v>Black Cat - Femme Fatale - PS - OPD - VR</v>
      </c>
      <c r="D174" s="33" t="str">
        <f t="shared" si="45"/>
        <v>Black Cat - Femme Fatale - PS - OPD - VR</v>
      </c>
      <c r="E174" s="33">
        <f t="shared" si="33"/>
        <v>1</v>
      </c>
      <c r="F174" s="33" t="str">
        <f t="shared" si="46"/>
        <v>Femme Fatale - PS</v>
      </c>
      <c r="G174" s="34" t="s">
        <v>124</v>
      </c>
      <c r="H174" s="34" t="s">
        <v>2590</v>
      </c>
      <c r="L174" s="33" t="s">
        <v>136</v>
      </c>
      <c r="M174" s="33" t="s">
        <v>136</v>
      </c>
      <c r="N174" s="34" t="s">
        <v>4902</v>
      </c>
      <c r="O174" s="34" t="s">
        <v>4902</v>
      </c>
      <c r="P174" s="33" t="s">
        <v>3004</v>
      </c>
      <c r="R174" s="34" t="s">
        <v>2584</v>
      </c>
      <c r="S174" s="50" t="s">
        <v>3667</v>
      </c>
      <c r="T174" s="33" t="s">
        <v>136</v>
      </c>
      <c r="U174" s="33" t="s">
        <v>723</v>
      </c>
      <c r="W174" s="34" t="s">
        <v>2361</v>
      </c>
      <c r="X174" s="34">
        <v>7</v>
      </c>
      <c r="Y174" s="34">
        <v>20</v>
      </c>
      <c r="Z174" s="34">
        <f t="shared" si="34"/>
        <v>140</v>
      </c>
      <c r="AI174" s="25">
        <v>173</v>
      </c>
      <c r="AJ174" s="27">
        <v>173</v>
      </c>
    </row>
    <row r="175" spans="1:36" ht="11.25" customHeight="1" x14ac:dyDescent="0.2">
      <c r="A175" s="27">
        <v>174</v>
      </c>
      <c r="C175" s="33" t="str">
        <f t="shared" si="32"/>
        <v>Black Cat - Kiss of Death - PS - OPD - VR</v>
      </c>
      <c r="D175" s="33" t="str">
        <f t="shared" si="45"/>
        <v>Black Cat - Kiss of Death - PS - OPD - VR</v>
      </c>
      <c r="E175" s="33">
        <f t="shared" si="33"/>
        <v>1</v>
      </c>
      <c r="F175" s="33" t="str">
        <f t="shared" si="46"/>
        <v>Kiss of Death - PS</v>
      </c>
      <c r="G175" s="34" t="s">
        <v>124</v>
      </c>
      <c r="H175" s="34" t="s">
        <v>2590</v>
      </c>
      <c r="L175" s="33" t="s">
        <v>136</v>
      </c>
      <c r="M175" s="33" t="s">
        <v>136</v>
      </c>
      <c r="N175" s="34" t="s">
        <v>4931</v>
      </c>
      <c r="O175" s="34" t="s">
        <v>4931</v>
      </c>
      <c r="P175" s="33" t="s">
        <v>3005</v>
      </c>
      <c r="R175" s="34" t="s">
        <v>2584</v>
      </c>
      <c r="S175" s="50" t="s">
        <v>3668</v>
      </c>
      <c r="T175" s="33" t="s">
        <v>136</v>
      </c>
      <c r="U175" s="33" t="s">
        <v>724</v>
      </c>
      <c r="W175" s="34" t="s">
        <v>2361</v>
      </c>
      <c r="X175" s="34">
        <v>7</v>
      </c>
      <c r="Y175" s="34">
        <v>20</v>
      </c>
      <c r="Z175" s="34">
        <f t="shared" si="34"/>
        <v>140</v>
      </c>
      <c r="AI175" s="25">
        <v>174</v>
      </c>
      <c r="AJ175" s="27">
        <v>174</v>
      </c>
    </row>
    <row r="176" spans="1:36" ht="11.25" customHeight="1" x14ac:dyDescent="0.2">
      <c r="A176" s="27">
        <v>175</v>
      </c>
      <c r="C176" s="33" t="str">
        <f t="shared" si="32"/>
        <v>Black Cat - Nine Lives - PS - U</v>
      </c>
      <c r="D176" s="33" t="str">
        <f t="shared" si="45"/>
        <v>Black Cat - Nine Lives - PS - U</v>
      </c>
      <c r="E176" s="33">
        <f t="shared" si="33"/>
        <v>1</v>
      </c>
      <c r="F176" s="33" t="str">
        <f t="shared" si="46"/>
        <v>Nine Lives - PS</v>
      </c>
      <c r="G176" s="34" t="s">
        <v>124</v>
      </c>
      <c r="H176" s="34" t="s">
        <v>2590</v>
      </c>
      <c r="L176" s="33" t="s">
        <v>136</v>
      </c>
      <c r="M176" s="33" t="s">
        <v>136</v>
      </c>
      <c r="N176" s="34" t="s">
        <v>4876</v>
      </c>
      <c r="O176" s="34" t="s">
        <v>4876</v>
      </c>
      <c r="P176" s="33" t="s">
        <v>2295</v>
      </c>
      <c r="S176" s="50" t="s">
        <v>3669</v>
      </c>
      <c r="T176" s="33" t="s">
        <v>136</v>
      </c>
      <c r="U176" s="33" t="s">
        <v>2295</v>
      </c>
      <c r="W176" s="34" t="s">
        <v>2314</v>
      </c>
      <c r="X176" s="34">
        <v>7</v>
      </c>
      <c r="Y176" s="34">
        <v>10</v>
      </c>
      <c r="Z176" s="34">
        <f t="shared" si="34"/>
        <v>70</v>
      </c>
      <c r="AI176" s="25">
        <v>175</v>
      </c>
      <c r="AJ176" s="27">
        <v>175</v>
      </c>
    </row>
    <row r="177" spans="1:36" ht="11.25" customHeight="1" x14ac:dyDescent="0.2">
      <c r="A177" s="27">
        <v>176</v>
      </c>
      <c r="B177" s="28"/>
      <c r="C177" s="26" t="str">
        <f t="shared" si="32"/>
        <v>Black King - 4-Grid Character Card - MW - VR</v>
      </c>
      <c r="D177" s="26" t="s">
        <v>6097</v>
      </c>
      <c r="E177" s="26">
        <f t="shared" si="33"/>
        <v>1</v>
      </c>
      <c r="F177" s="26" t="str">
        <f t="shared" ref="F177:F178" si="47">CONCATENATE(M177,IF(V177&lt;&gt;"",CONCATENATE(" (",V177,")",),"")," &lt;",G177,"&gt;")</f>
        <v>Black King &lt;MW&gt;</v>
      </c>
      <c r="G177" s="28" t="s">
        <v>1991</v>
      </c>
      <c r="H177" s="28" t="s">
        <v>2582</v>
      </c>
      <c r="I177" s="28"/>
      <c r="J177" s="28"/>
      <c r="K177" s="28"/>
      <c r="L177" s="26" t="s">
        <v>137</v>
      </c>
      <c r="M177" s="26" t="s">
        <v>137</v>
      </c>
      <c r="N177" s="28"/>
      <c r="O177" s="28"/>
      <c r="P177" s="26" t="s">
        <v>769</v>
      </c>
      <c r="Q177" s="28"/>
      <c r="R177" s="28"/>
      <c r="S177" s="54"/>
      <c r="T177" s="26" t="s">
        <v>137</v>
      </c>
      <c r="U177" s="26" t="s">
        <v>769</v>
      </c>
      <c r="V177" s="28"/>
      <c r="W177" s="28" t="s">
        <v>2361</v>
      </c>
      <c r="X177" s="29">
        <v>8</v>
      </c>
      <c r="Y177" s="29">
        <v>20</v>
      </c>
      <c r="Z177" s="29">
        <f t="shared" si="34"/>
        <v>160</v>
      </c>
      <c r="AA177" s="30">
        <v>3</v>
      </c>
      <c r="AB177" s="30">
        <v>3</v>
      </c>
      <c r="AC177" s="30">
        <v>6</v>
      </c>
      <c r="AD177" s="30">
        <v>7</v>
      </c>
      <c r="AE177" s="30">
        <f>SUM(AA177:AD177)</f>
        <v>19</v>
      </c>
      <c r="AF177" s="30">
        <v>19</v>
      </c>
      <c r="AG177" s="31">
        <f>AVERAGE(AA177:AD177)</f>
        <v>4.75</v>
      </c>
      <c r="AH177" s="32" t="s">
        <v>4736</v>
      </c>
      <c r="AI177" s="32">
        <v>176</v>
      </c>
      <c r="AJ177" s="27">
        <v>176</v>
      </c>
    </row>
    <row r="178" spans="1:36" ht="11.25" customHeight="1" x14ac:dyDescent="0.2">
      <c r="A178" s="27">
        <v>177</v>
      </c>
      <c r="B178" s="28"/>
      <c r="C178" s="26" t="str">
        <f t="shared" si="32"/>
        <v>Black Panther - 4-Grid Character Card - CL - R</v>
      </c>
      <c r="D178" s="26" t="s">
        <v>6011</v>
      </c>
      <c r="E178" s="26">
        <f t="shared" si="33"/>
        <v>1</v>
      </c>
      <c r="F178" s="26" t="str">
        <f t="shared" si="47"/>
        <v>Black Panther &lt;CL&gt;</v>
      </c>
      <c r="G178" s="28" t="s">
        <v>1676</v>
      </c>
      <c r="H178" s="28" t="s">
        <v>2582</v>
      </c>
      <c r="I178" s="28"/>
      <c r="J178" s="28"/>
      <c r="K178" s="28"/>
      <c r="L178" s="26" t="s">
        <v>138</v>
      </c>
      <c r="M178" s="26" t="s">
        <v>138</v>
      </c>
      <c r="N178" s="28"/>
      <c r="O178" s="28"/>
      <c r="P178" s="26" t="s">
        <v>769</v>
      </c>
      <c r="Q178" s="28"/>
      <c r="R178" s="28"/>
      <c r="S178" s="54"/>
      <c r="T178" s="26" t="s">
        <v>138</v>
      </c>
      <c r="U178" s="26" t="s">
        <v>769</v>
      </c>
      <c r="V178" s="28"/>
      <c r="W178" s="28" t="s">
        <v>2313</v>
      </c>
      <c r="X178" s="29">
        <v>13</v>
      </c>
      <c r="Y178" s="29">
        <v>15</v>
      </c>
      <c r="Z178" s="29">
        <f t="shared" si="34"/>
        <v>195</v>
      </c>
      <c r="AA178" s="30">
        <v>2</v>
      </c>
      <c r="AB178" s="30">
        <v>7</v>
      </c>
      <c r="AC178" s="30">
        <v>5</v>
      </c>
      <c r="AD178" s="30">
        <v>6</v>
      </c>
      <c r="AE178" s="30">
        <f>SUM(AA178:AD178)</f>
        <v>20</v>
      </c>
      <c r="AF178" s="30">
        <v>20</v>
      </c>
      <c r="AG178" s="31">
        <f>AVERAGE(AA178:AD178)</f>
        <v>5</v>
      </c>
      <c r="AH178" s="32"/>
      <c r="AI178" s="32">
        <v>177</v>
      </c>
      <c r="AJ178" s="27">
        <v>177</v>
      </c>
    </row>
    <row r="179" spans="1:36" ht="11.25" customHeight="1" x14ac:dyDescent="0.2">
      <c r="A179" s="27">
        <v>178</v>
      </c>
      <c r="C179" s="33" t="str">
        <f t="shared" si="32"/>
        <v>Black Panther - African Monarch - CL - C</v>
      </c>
      <c r="D179" s="33" t="str">
        <f t="shared" ref="D179:D184" si="48">CONCATENATE(M179," - ",P179," - ",G179," - ",IF(R179="","",CONCATENATE(R179," - ")),W179)</f>
        <v>Black Panther - African Monarch - CL - C</v>
      </c>
      <c r="E179" s="33">
        <f t="shared" si="33"/>
        <v>1</v>
      </c>
      <c r="F179" s="33" t="str">
        <f t="shared" ref="F179:F184" si="49">CONCATENATE(P179," - ",G179)</f>
        <v>African Monarch - CL</v>
      </c>
      <c r="G179" s="34" t="s">
        <v>1676</v>
      </c>
      <c r="H179" s="34" t="s">
        <v>2590</v>
      </c>
      <c r="L179" s="33" t="s">
        <v>138</v>
      </c>
      <c r="M179" s="33" t="s">
        <v>138</v>
      </c>
      <c r="N179" s="34" t="s">
        <v>4940</v>
      </c>
      <c r="O179" s="34" t="s">
        <v>4940</v>
      </c>
      <c r="P179" s="33" t="s">
        <v>1280</v>
      </c>
      <c r="S179" s="50" t="s">
        <v>3670</v>
      </c>
      <c r="T179" s="33" t="s">
        <v>138</v>
      </c>
      <c r="U179" s="33" t="s">
        <v>1280</v>
      </c>
      <c r="W179" s="34" t="s">
        <v>2103</v>
      </c>
      <c r="X179" s="34">
        <v>13</v>
      </c>
      <c r="Y179" s="34">
        <v>5</v>
      </c>
      <c r="Z179" s="34">
        <f t="shared" si="34"/>
        <v>65</v>
      </c>
      <c r="AI179" s="25">
        <v>178</v>
      </c>
      <c r="AJ179" s="27">
        <v>178</v>
      </c>
    </row>
    <row r="180" spans="1:36" ht="11.25" customHeight="1" x14ac:dyDescent="0.2">
      <c r="A180" s="27">
        <v>179</v>
      </c>
      <c r="C180" s="33" t="str">
        <f t="shared" si="32"/>
        <v>Black Panther - Agile Warrior - CL - U</v>
      </c>
      <c r="D180" s="33" t="str">
        <f t="shared" si="48"/>
        <v>Black Panther - Agile Warrior - CL - U</v>
      </c>
      <c r="E180" s="33">
        <f t="shared" si="33"/>
        <v>1</v>
      </c>
      <c r="F180" s="33" t="str">
        <f t="shared" si="49"/>
        <v>Agile Warrior - CL</v>
      </c>
      <c r="G180" s="34" t="s">
        <v>1676</v>
      </c>
      <c r="H180" s="34" t="s">
        <v>2590</v>
      </c>
      <c r="L180" s="33" t="s">
        <v>138</v>
      </c>
      <c r="M180" s="33" t="s">
        <v>138</v>
      </c>
      <c r="N180" s="34" t="s">
        <v>4881</v>
      </c>
      <c r="O180" s="34" t="s">
        <v>4881</v>
      </c>
      <c r="P180" s="33" t="s">
        <v>1275</v>
      </c>
      <c r="S180" s="50" t="s">
        <v>3610</v>
      </c>
      <c r="T180" s="33" t="s">
        <v>138</v>
      </c>
      <c r="U180" s="33" t="s">
        <v>1275</v>
      </c>
      <c r="W180" s="34" t="s">
        <v>2314</v>
      </c>
      <c r="X180" s="34">
        <v>13</v>
      </c>
      <c r="Y180" s="34">
        <v>10</v>
      </c>
      <c r="Z180" s="34">
        <f t="shared" si="34"/>
        <v>130</v>
      </c>
      <c r="AI180" s="25">
        <v>179</v>
      </c>
      <c r="AJ180" s="27">
        <v>179</v>
      </c>
    </row>
    <row r="181" spans="1:36" ht="11.25" customHeight="1" x14ac:dyDescent="0.2">
      <c r="A181" s="27">
        <v>180</v>
      </c>
      <c r="C181" s="33" t="str">
        <f t="shared" si="32"/>
        <v>Black Panther - Black Panther Power - CL - OPD - R</v>
      </c>
      <c r="D181" s="33" t="str">
        <f t="shared" si="48"/>
        <v>Black Panther - Black Panther Power - CL - OPD - R</v>
      </c>
      <c r="E181" s="33">
        <f t="shared" si="33"/>
        <v>1</v>
      </c>
      <c r="F181" s="33" t="str">
        <f t="shared" si="49"/>
        <v>Black Panther Power - CL</v>
      </c>
      <c r="G181" s="34" t="s">
        <v>1676</v>
      </c>
      <c r="H181" s="34" t="s">
        <v>2590</v>
      </c>
      <c r="L181" s="33" t="s">
        <v>138</v>
      </c>
      <c r="M181" s="33" t="s">
        <v>138</v>
      </c>
      <c r="N181" s="34" t="s">
        <v>4941</v>
      </c>
      <c r="O181" s="34" t="s">
        <v>4941</v>
      </c>
      <c r="P181" s="33" t="s">
        <v>3006</v>
      </c>
      <c r="R181" s="34" t="s">
        <v>2584</v>
      </c>
      <c r="S181" s="50" t="s">
        <v>3671</v>
      </c>
      <c r="T181" s="33" t="s">
        <v>138</v>
      </c>
      <c r="U181" s="33" t="s">
        <v>725</v>
      </c>
      <c r="W181" s="34" t="s">
        <v>2313</v>
      </c>
      <c r="X181" s="34">
        <v>13</v>
      </c>
      <c r="Y181" s="34">
        <v>15</v>
      </c>
      <c r="Z181" s="34">
        <f t="shared" si="34"/>
        <v>195</v>
      </c>
      <c r="AI181" s="25">
        <v>180</v>
      </c>
      <c r="AJ181" s="27">
        <v>180</v>
      </c>
    </row>
    <row r="182" spans="1:36" ht="11.25" customHeight="1" x14ac:dyDescent="0.2">
      <c r="A182" s="27">
        <v>181</v>
      </c>
      <c r="C182" s="33" t="str">
        <f t="shared" si="32"/>
        <v>Black Panther - Heart Shaped Herb - CL - C</v>
      </c>
      <c r="D182" s="33" t="str">
        <f t="shared" si="48"/>
        <v>Black Panther - Heart Shaped Herb - CL - C</v>
      </c>
      <c r="E182" s="33">
        <f t="shared" si="33"/>
        <v>1</v>
      </c>
      <c r="F182" s="33" t="str">
        <f t="shared" si="49"/>
        <v>Heart Shaped Herb - CL</v>
      </c>
      <c r="G182" s="34" t="s">
        <v>1676</v>
      </c>
      <c r="H182" s="34" t="s">
        <v>2590</v>
      </c>
      <c r="L182" s="33" t="s">
        <v>138</v>
      </c>
      <c r="M182" s="33" t="s">
        <v>138</v>
      </c>
      <c r="N182" s="34" t="s">
        <v>4900</v>
      </c>
      <c r="O182" s="34" t="s">
        <v>4900</v>
      </c>
      <c r="P182" s="33" t="s">
        <v>1276</v>
      </c>
      <c r="S182" s="50" t="s">
        <v>3672</v>
      </c>
      <c r="T182" s="33" t="s">
        <v>138</v>
      </c>
      <c r="U182" s="33" t="s">
        <v>1276</v>
      </c>
      <c r="W182" s="34" t="s">
        <v>2103</v>
      </c>
      <c r="X182" s="34">
        <v>13</v>
      </c>
      <c r="Y182" s="34">
        <v>5</v>
      </c>
      <c r="Z182" s="34">
        <f t="shared" si="34"/>
        <v>65</v>
      </c>
      <c r="AI182" s="25">
        <v>181</v>
      </c>
      <c r="AJ182" s="27">
        <v>181</v>
      </c>
    </row>
    <row r="183" spans="1:36" ht="11.25" customHeight="1" x14ac:dyDescent="0.2">
      <c r="A183" s="27">
        <v>182</v>
      </c>
      <c r="C183" s="33" t="str">
        <f t="shared" si="32"/>
        <v>Black Panther - Jungle Savvy - CL - C</v>
      </c>
      <c r="D183" s="33" t="str">
        <f t="shared" si="48"/>
        <v>Black Panther - Jungle Savvy - CL - C</v>
      </c>
      <c r="E183" s="33">
        <f t="shared" si="33"/>
        <v>1</v>
      </c>
      <c r="F183" s="33" t="str">
        <f t="shared" si="49"/>
        <v>Jungle Savvy - CL</v>
      </c>
      <c r="G183" s="34" t="s">
        <v>1676</v>
      </c>
      <c r="H183" s="34" t="s">
        <v>2590</v>
      </c>
      <c r="L183" s="33" t="s">
        <v>138</v>
      </c>
      <c r="M183" s="33" t="s">
        <v>138</v>
      </c>
      <c r="N183" s="34" t="s">
        <v>4870</v>
      </c>
      <c r="O183" s="34" t="s">
        <v>4870</v>
      </c>
      <c r="P183" s="33" t="s">
        <v>1277</v>
      </c>
      <c r="S183" s="50" t="s">
        <v>3673</v>
      </c>
      <c r="T183" s="33" t="s">
        <v>138</v>
      </c>
      <c r="U183" s="33" t="s">
        <v>1277</v>
      </c>
      <c r="W183" s="34" t="s">
        <v>2103</v>
      </c>
      <c r="X183" s="34">
        <v>13</v>
      </c>
      <c r="Y183" s="34">
        <v>5</v>
      </c>
      <c r="Z183" s="34">
        <f t="shared" si="34"/>
        <v>65</v>
      </c>
      <c r="AI183" s="25">
        <v>182</v>
      </c>
      <c r="AJ183" s="27">
        <v>182</v>
      </c>
    </row>
    <row r="184" spans="1:36" ht="11.25" customHeight="1" x14ac:dyDescent="0.2">
      <c r="A184" s="27">
        <v>183</v>
      </c>
      <c r="C184" s="33" t="str">
        <f t="shared" si="32"/>
        <v>Black Panther - Wakandan Technology - CL - U</v>
      </c>
      <c r="D184" s="33" t="str">
        <f t="shared" si="48"/>
        <v>Black Panther - Wakandan Technology - CL - U</v>
      </c>
      <c r="E184" s="33">
        <f t="shared" si="33"/>
        <v>1</v>
      </c>
      <c r="F184" s="33" t="str">
        <f t="shared" si="49"/>
        <v>Wakandan Technology - CL</v>
      </c>
      <c r="G184" s="34" t="s">
        <v>1676</v>
      </c>
      <c r="H184" s="34" t="s">
        <v>2590</v>
      </c>
      <c r="L184" s="33" t="s">
        <v>138</v>
      </c>
      <c r="M184" s="33" t="s">
        <v>138</v>
      </c>
      <c r="N184" s="34" t="s">
        <v>4942</v>
      </c>
      <c r="O184" s="34" t="s">
        <v>4942</v>
      </c>
      <c r="P184" s="33" t="s">
        <v>1279</v>
      </c>
      <c r="S184" s="50" t="s">
        <v>3674</v>
      </c>
      <c r="T184" s="33" t="s">
        <v>138</v>
      </c>
      <c r="U184" s="33" t="s">
        <v>1279</v>
      </c>
      <c r="W184" s="34" t="s">
        <v>2314</v>
      </c>
      <c r="X184" s="34">
        <v>13</v>
      </c>
      <c r="Y184" s="34">
        <v>10</v>
      </c>
      <c r="Z184" s="34">
        <f t="shared" si="34"/>
        <v>130</v>
      </c>
      <c r="AI184" s="25">
        <v>183</v>
      </c>
      <c r="AJ184" s="27">
        <v>183</v>
      </c>
    </row>
    <row r="185" spans="1:36" ht="11.25" customHeight="1" x14ac:dyDescent="0.2">
      <c r="A185" s="27">
        <v>184</v>
      </c>
      <c r="B185" s="39"/>
      <c r="C185" s="38" t="str">
        <f t="shared" si="32"/>
        <v>Black Widow - 3-Grid Character Card - MC - U</v>
      </c>
      <c r="D185" s="38" t="str">
        <f>CONCATENATE(M185," ",G185," HERO - ",W185)</f>
        <v>Black Widow MC HERO - U</v>
      </c>
      <c r="E185" s="38">
        <f t="shared" si="33"/>
        <v>1</v>
      </c>
      <c r="F185" s="38" t="str">
        <f t="shared" ref="F185:F186" si="50">CONCATENATE(M185,IF(V185&lt;&gt;"",CONCATENATE(" (",V185,")",),"")," &lt;",G185,"&gt;")</f>
        <v>Black Widow &lt;MC&gt;</v>
      </c>
      <c r="G185" s="39" t="s">
        <v>1045</v>
      </c>
      <c r="H185" s="39" t="s">
        <v>2582</v>
      </c>
      <c r="I185" s="39"/>
      <c r="J185" s="39"/>
      <c r="K185" s="39"/>
      <c r="L185" s="38" t="s">
        <v>139</v>
      </c>
      <c r="M185" s="38" t="s">
        <v>139</v>
      </c>
      <c r="N185" s="39"/>
      <c r="O185" s="39"/>
      <c r="P185" s="38" t="s">
        <v>768</v>
      </c>
      <c r="Q185" s="39"/>
      <c r="R185" s="39"/>
      <c r="S185" s="55"/>
      <c r="T185" s="38" t="s">
        <v>139</v>
      </c>
      <c r="U185" s="38" t="s">
        <v>768</v>
      </c>
      <c r="V185" s="39"/>
      <c r="W185" s="39" t="s">
        <v>2314</v>
      </c>
      <c r="X185" s="40">
        <v>1</v>
      </c>
      <c r="Y185" s="40">
        <v>10</v>
      </c>
      <c r="Z185" s="40">
        <f t="shared" si="34"/>
        <v>10</v>
      </c>
      <c r="AA185" s="41">
        <v>2</v>
      </c>
      <c r="AB185" s="41">
        <v>7</v>
      </c>
      <c r="AC185" s="41">
        <v>2</v>
      </c>
      <c r="AD185" s="41"/>
      <c r="AE185" s="41">
        <f>SUM(AA185:AD185)</f>
        <v>11</v>
      </c>
      <c r="AF185" s="41">
        <v>11</v>
      </c>
      <c r="AG185" s="42">
        <f>AVERAGE(AA185:AD185)</f>
        <v>3.6666666666666665</v>
      </c>
      <c r="AH185" s="43"/>
      <c r="AI185" s="43">
        <v>184</v>
      </c>
      <c r="AJ185" s="27">
        <v>184</v>
      </c>
    </row>
    <row r="186" spans="1:36" ht="11.25" customHeight="1" x14ac:dyDescent="0.2">
      <c r="A186" s="27">
        <v>185</v>
      </c>
      <c r="B186" s="28"/>
      <c r="C186" s="26" t="str">
        <f t="shared" si="32"/>
        <v>Black Widow - 4-Grid Character Card - IQ - R</v>
      </c>
      <c r="D186" s="26" t="str">
        <f>CONCATENATE(M186," ",G186," HERO - ",W186)</f>
        <v>Black Widow IQ HERO - R</v>
      </c>
      <c r="E186" s="26">
        <f t="shared" si="33"/>
        <v>1</v>
      </c>
      <c r="F186" s="26" t="str">
        <f t="shared" si="50"/>
        <v>Black Widow &lt;IQ&gt;</v>
      </c>
      <c r="G186" s="28" t="s">
        <v>1044</v>
      </c>
      <c r="H186" s="28" t="s">
        <v>2582</v>
      </c>
      <c r="I186" s="28"/>
      <c r="J186" s="28"/>
      <c r="K186" s="28"/>
      <c r="L186" s="26" t="s">
        <v>139</v>
      </c>
      <c r="M186" s="26" t="s">
        <v>139</v>
      </c>
      <c r="N186" s="28"/>
      <c r="O186" s="28"/>
      <c r="P186" s="26" t="s">
        <v>769</v>
      </c>
      <c r="Q186" s="28"/>
      <c r="R186" s="28"/>
      <c r="S186" s="54"/>
      <c r="T186" s="26" t="s">
        <v>139</v>
      </c>
      <c r="U186" s="26" t="s">
        <v>769</v>
      </c>
      <c r="V186" s="28"/>
      <c r="W186" s="28" t="s">
        <v>2313</v>
      </c>
      <c r="X186" s="29">
        <v>12</v>
      </c>
      <c r="Y186" s="29">
        <v>15</v>
      </c>
      <c r="Z186" s="29">
        <f t="shared" si="34"/>
        <v>180</v>
      </c>
      <c r="AA186" s="30">
        <v>4</v>
      </c>
      <c r="AB186" s="30">
        <v>7</v>
      </c>
      <c r="AC186" s="30">
        <v>3</v>
      </c>
      <c r="AD186" s="30">
        <v>6</v>
      </c>
      <c r="AE186" s="30">
        <f>SUM(AA186:AD186)</f>
        <v>20</v>
      </c>
      <c r="AF186" s="30">
        <v>20</v>
      </c>
      <c r="AG186" s="31">
        <f>AVERAGE(AA186:AD186)</f>
        <v>5</v>
      </c>
      <c r="AH186" s="32"/>
      <c r="AI186" s="32">
        <v>185</v>
      </c>
      <c r="AJ186" s="27">
        <v>185</v>
      </c>
    </row>
    <row r="187" spans="1:36" ht="11.25" customHeight="1" x14ac:dyDescent="0.2">
      <c r="A187" s="27">
        <v>186</v>
      </c>
      <c r="C187" s="33" t="str">
        <f t="shared" si="32"/>
        <v>Black Widow - Avenging Agent - MC - OPD - R</v>
      </c>
      <c r="D187" s="33" t="str">
        <f t="shared" ref="D187:D194" si="51">CONCATENATE(M187," - ",P187," - ",G187," - ",IF(R187="","",CONCATENATE(R187," - ")),W187)</f>
        <v>Black Widow - Avenging Agent - MC - OPD - R</v>
      </c>
      <c r="E187" s="33">
        <f t="shared" si="33"/>
        <v>1</v>
      </c>
      <c r="F187" s="33" t="str">
        <f t="shared" ref="F187:F194" si="52">CONCATENATE(P187," - ",G187)</f>
        <v>Avenging Agent - MC</v>
      </c>
      <c r="G187" s="34" t="s">
        <v>1045</v>
      </c>
      <c r="H187" s="34" t="s">
        <v>2590</v>
      </c>
      <c r="L187" s="33" t="s">
        <v>139</v>
      </c>
      <c r="M187" s="33" t="s">
        <v>139</v>
      </c>
      <c r="N187" s="34" t="s">
        <v>4931</v>
      </c>
      <c r="O187" s="34" t="s">
        <v>4931</v>
      </c>
      <c r="P187" s="33" t="s">
        <v>3007</v>
      </c>
      <c r="R187" s="34" t="s">
        <v>2584</v>
      </c>
      <c r="S187" s="50" t="s">
        <v>3675</v>
      </c>
      <c r="T187" s="33" t="s">
        <v>139</v>
      </c>
      <c r="U187" s="33" t="s">
        <v>726</v>
      </c>
      <c r="W187" s="34" t="s">
        <v>2313</v>
      </c>
      <c r="X187" s="34">
        <v>1</v>
      </c>
      <c r="Y187" s="34">
        <v>15</v>
      </c>
      <c r="Z187" s="34">
        <f t="shared" si="34"/>
        <v>15</v>
      </c>
      <c r="AI187" s="25">
        <v>186</v>
      </c>
      <c r="AJ187" s="27">
        <v>186</v>
      </c>
    </row>
    <row r="188" spans="1:36" ht="11.25" customHeight="1" x14ac:dyDescent="0.2">
      <c r="A188" s="27">
        <v>187</v>
      </c>
      <c r="C188" s="33" t="str">
        <f t="shared" si="32"/>
        <v>Black Widow - Champion - IQ - U</v>
      </c>
      <c r="D188" s="33" t="str">
        <f t="shared" si="51"/>
        <v>Black Widow - Champion - IQ - U</v>
      </c>
      <c r="E188" s="33">
        <f t="shared" si="33"/>
        <v>1</v>
      </c>
      <c r="F188" s="33" t="str">
        <f t="shared" si="52"/>
        <v>Champion - IQ</v>
      </c>
      <c r="G188" s="34" t="s">
        <v>1044</v>
      </c>
      <c r="H188" s="34" t="s">
        <v>2590</v>
      </c>
      <c r="L188" s="33" t="s">
        <v>139</v>
      </c>
      <c r="M188" s="33" t="s">
        <v>139</v>
      </c>
      <c r="N188" s="34" t="s">
        <v>4943</v>
      </c>
      <c r="O188" s="34" t="s">
        <v>4943</v>
      </c>
      <c r="P188" s="33" t="s">
        <v>437</v>
      </c>
      <c r="S188" s="50" t="s">
        <v>3676</v>
      </c>
      <c r="T188" s="33" t="s">
        <v>139</v>
      </c>
      <c r="U188" s="33" t="s">
        <v>437</v>
      </c>
      <c r="W188" s="34" t="s">
        <v>2314</v>
      </c>
      <c r="X188" s="34">
        <v>12</v>
      </c>
      <c r="Y188" s="34">
        <v>10</v>
      </c>
      <c r="Z188" s="34">
        <f t="shared" si="34"/>
        <v>120</v>
      </c>
      <c r="AI188" s="25">
        <v>187</v>
      </c>
      <c r="AJ188" s="27">
        <v>187</v>
      </c>
    </row>
    <row r="189" spans="1:36" ht="11.25" customHeight="1" x14ac:dyDescent="0.2">
      <c r="A189" s="27">
        <v>188</v>
      </c>
      <c r="C189" s="33" t="str">
        <f t="shared" si="32"/>
        <v>Black Widow - Combat Gymnast - MC - OPD - R</v>
      </c>
      <c r="D189" s="33" t="str">
        <f t="shared" si="51"/>
        <v>Black Widow - Combat Gymnast - MC - OPD - R</v>
      </c>
      <c r="E189" s="33">
        <f t="shared" si="33"/>
        <v>1</v>
      </c>
      <c r="F189" s="33" t="str">
        <f t="shared" si="52"/>
        <v>Combat Gymnast - MC</v>
      </c>
      <c r="G189" s="34" t="s">
        <v>1045</v>
      </c>
      <c r="H189" s="34" t="s">
        <v>2590</v>
      </c>
      <c r="L189" s="33" t="s">
        <v>139</v>
      </c>
      <c r="M189" s="33" t="s">
        <v>139</v>
      </c>
      <c r="N189" s="34" t="s">
        <v>4944</v>
      </c>
      <c r="O189" s="34" t="s">
        <v>4944</v>
      </c>
      <c r="P189" s="33" t="s">
        <v>3008</v>
      </c>
      <c r="R189" s="34" t="s">
        <v>2584</v>
      </c>
      <c r="S189" s="50" t="s">
        <v>3677</v>
      </c>
      <c r="T189" s="33" t="s">
        <v>139</v>
      </c>
      <c r="U189" s="33" t="s">
        <v>727</v>
      </c>
      <c r="W189" s="34" t="s">
        <v>2313</v>
      </c>
      <c r="X189" s="34">
        <v>1</v>
      </c>
      <c r="Y189" s="34">
        <v>15</v>
      </c>
      <c r="Z189" s="34">
        <f t="shared" si="34"/>
        <v>15</v>
      </c>
      <c r="AI189" s="25">
        <v>188</v>
      </c>
      <c r="AJ189" s="27">
        <v>188</v>
      </c>
    </row>
    <row r="190" spans="1:36" ht="11.25" customHeight="1" x14ac:dyDescent="0.2">
      <c r="A190" s="27">
        <v>189</v>
      </c>
      <c r="C190" s="33" t="str">
        <f t="shared" si="32"/>
        <v>Black Widow - Defense Tactics - MC - U</v>
      </c>
      <c r="D190" s="33" t="str">
        <f t="shared" si="51"/>
        <v>Black Widow - Defense Tactics - MC - U</v>
      </c>
      <c r="E190" s="33">
        <f t="shared" si="33"/>
        <v>1</v>
      </c>
      <c r="F190" s="33" t="str">
        <f t="shared" si="52"/>
        <v>Defense Tactics - MC</v>
      </c>
      <c r="G190" s="34" t="s">
        <v>1045</v>
      </c>
      <c r="H190" s="34" t="s">
        <v>2590</v>
      </c>
      <c r="L190" s="33" t="s">
        <v>139</v>
      </c>
      <c r="M190" s="33" t="s">
        <v>139</v>
      </c>
      <c r="N190" s="34" t="s">
        <v>4876</v>
      </c>
      <c r="O190" s="34" t="s">
        <v>4876</v>
      </c>
      <c r="P190" s="33" t="s">
        <v>1278</v>
      </c>
      <c r="S190" s="50" t="s">
        <v>3678</v>
      </c>
      <c r="T190" s="33" t="s">
        <v>139</v>
      </c>
      <c r="U190" s="33" t="s">
        <v>1278</v>
      </c>
      <c r="W190" s="34" t="s">
        <v>2314</v>
      </c>
      <c r="X190" s="34">
        <v>1</v>
      </c>
      <c r="Y190" s="34">
        <v>10</v>
      </c>
      <c r="Z190" s="34">
        <f t="shared" si="34"/>
        <v>10</v>
      </c>
      <c r="AI190" s="25">
        <v>189</v>
      </c>
      <c r="AJ190" s="27">
        <v>189</v>
      </c>
    </row>
    <row r="191" spans="1:36" ht="11.25" customHeight="1" x14ac:dyDescent="0.2">
      <c r="A191" s="27">
        <v>190</v>
      </c>
      <c r="C191" s="33" t="str">
        <f t="shared" si="32"/>
        <v>Black Widow - Espionage - MC - U</v>
      </c>
      <c r="D191" s="33" t="str">
        <f t="shared" si="51"/>
        <v>Black Widow - Espionage - MC - U</v>
      </c>
      <c r="E191" s="33">
        <f t="shared" si="33"/>
        <v>1</v>
      </c>
      <c r="F191" s="33" t="str">
        <f t="shared" si="52"/>
        <v>Espionage - MC</v>
      </c>
      <c r="G191" s="34" t="s">
        <v>1045</v>
      </c>
      <c r="H191" s="34" t="s">
        <v>2590</v>
      </c>
      <c r="L191" s="33" t="s">
        <v>139</v>
      </c>
      <c r="M191" s="33" t="s">
        <v>139</v>
      </c>
      <c r="N191" s="34" t="s">
        <v>4901</v>
      </c>
      <c r="O191" s="34" t="s">
        <v>4901</v>
      </c>
      <c r="P191" s="33" t="s">
        <v>2296</v>
      </c>
      <c r="S191" s="50" t="s">
        <v>3679</v>
      </c>
      <c r="T191" s="33" t="s">
        <v>139</v>
      </c>
      <c r="U191" s="33" t="s">
        <v>2296</v>
      </c>
      <c r="W191" s="34" t="s">
        <v>2314</v>
      </c>
      <c r="X191" s="34">
        <v>1</v>
      </c>
      <c r="Y191" s="34">
        <v>10</v>
      </c>
      <c r="Z191" s="34">
        <f t="shared" si="34"/>
        <v>10</v>
      </c>
      <c r="AI191" s="25">
        <v>190</v>
      </c>
      <c r="AJ191" s="27">
        <v>190</v>
      </c>
    </row>
    <row r="192" spans="1:36" ht="11.25" customHeight="1" x14ac:dyDescent="0.2">
      <c r="A192" s="27">
        <v>191</v>
      </c>
      <c r="C192" s="33" t="str">
        <f t="shared" si="32"/>
        <v>Black Widow - KGB Intelligence - IQ - U</v>
      </c>
      <c r="D192" s="33" t="s">
        <v>6012</v>
      </c>
      <c r="E192" s="33">
        <f t="shared" si="33"/>
        <v>1</v>
      </c>
      <c r="F192" s="33" t="str">
        <f t="shared" si="52"/>
        <v>KGB Intelligence - IQ</v>
      </c>
      <c r="G192" s="34" t="s">
        <v>1044</v>
      </c>
      <c r="H192" s="34" t="s">
        <v>2590</v>
      </c>
      <c r="L192" s="33" t="s">
        <v>139</v>
      </c>
      <c r="M192" s="33" t="s">
        <v>139</v>
      </c>
      <c r="N192" s="34" t="s">
        <v>4945</v>
      </c>
      <c r="O192" s="34" t="s">
        <v>4945</v>
      </c>
      <c r="P192" s="33" t="s">
        <v>2428</v>
      </c>
      <c r="S192" s="50" t="s">
        <v>3680</v>
      </c>
      <c r="T192" s="33" t="s">
        <v>139</v>
      </c>
      <c r="U192" s="33" t="s">
        <v>2428</v>
      </c>
      <c r="W192" s="34" t="s">
        <v>2314</v>
      </c>
      <c r="X192" s="34">
        <v>12</v>
      </c>
      <c r="Y192" s="34">
        <v>10</v>
      </c>
      <c r="Z192" s="34">
        <f t="shared" si="34"/>
        <v>120</v>
      </c>
      <c r="AI192" s="25">
        <v>191</v>
      </c>
      <c r="AJ192" s="27">
        <v>191</v>
      </c>
    </row>
    <row r="193" spans="1:36" ht="11.25" customHeight="1" x14ac:dyDescent="0.2">
      <c r="A193" s="27">
        <v>192</v>
      </c>
      <c r="C193" s="33" t="str">
        <f t="shared" si="32"/>
        <v>Black Widow - Widow's Bite - MC - C</v>
      </c>
      <c r="D193" s="33" t="str">
        <f t="shared" si="51"/>
        <v>Black Widow - Widow's Bite - MC - C</v>
      </c>
      <c r="E193" s="33">
        <f t="shared" si="33"/>
        <v>1</v>
      </c>
      <c r="F193" s="33" t="str">
        <f t="shared" si="52"/>
        <v>Widow's Bite - MC</v>
      </c>
      <c r="G193" s="34" t="s">
        <v>1045</v>
      </c>
      <c r="H193" s="34" t="s">
        <v>2590</v>
      </c>
      <c r="L193" s="33" t="s">
        <v>139</v>
      </c>
      <c r="M193" s="33" t="s">
        <v>139</v>
      </c>
      <c r="N193" s="34" t="s">
        <v>4894</v>
      </c>
      <c r="O193" s="34" t="s">
        <v>4894</v>
      </c>
      <c r="P193" s="33" t="s">
        <v>2297</v>
      </c>
      <c r="S193" s="50" t="s">
        <v>3681</v>
      </c>
      <c r="T193" s="33" t="s">
        <v>139</v>
      </c>
      <c r="U193" s="33" t="s">
        <v>2297</v>
      </c>
      <c r="W193" s="34" t="s">
        <v>2103</v>
      </c>
      <c r="X193" s="34">
        <v>1</v>
      </c>
      <c r="Y193" s="34">
        <v>5</v>
      </c>
      <c r="Z193" s="34">
        <f t="shared" si="34"/>
        <v>5</v>
      </c>
      <c r="AI193" s="25">
        <v>192</v>
      </c>
      <c r="AJ193" s="27">
        <v>192</v>
      </c>
    </row>
    <row r="194" spans="1:36" ht="11.25" customHeight="1" x14ac:dyDescent="0.2">
      <c r="A194" s="27">
        <v>193</v>
      </c>
      <c r="C194" s="33" t="str">
        <f t="shared" ref="C194:C257" si="53">CONCATENATE(M194," - ",P194," - ",G194," - ",IF(R194="","",CONCATENATE(R194," - ")),W194)</f>
        <v>Black Widow - Widow's Line - MC - U</v>
      </c>
      <c r="D194" s="33" t="str">
        <f t="shared" si="51"/>
        <v>Black Widow - Widow's Line - MC - U</v>
      </c>
      <c r="E194" s="33">
        <f t="shared" ref="E194:E257" si="54">COUNTIF(F:F,F194)</f>
        <v>1</v>
      </c>
      <c r="F194" s="33" t="str">
        <f t="shared" si="52"/>
        <v>Widow's Line - MC</v>
      </c>
      <c r="G194" s="34" t="s">
        <v>1045</v>
      </c>
      <c r="H194" s="34" t="s">
        <v>2590</v>
      </c>
      <c r="L194" s="33" t="s">
        <v>139</v>
      </c>
      <c r="M194" s="33" t="s">
        <v>139</v>
      </c>
      <c r="N194" s="34" t="s">
        <v>4881</v>
      </c>
      <c r="O194" s="34" t="s">
        <v>4881</v>
      </c>
      <c r="P194" s="33" t="s">
        <v>2303</v>
      </c>
      <c r="S194" s="50" t="s">
        <v>3610</v>
      </c>
      <c r="T194" s="33" t="s">
        <v>139</v>
      </c>
      <c r="U194" s="33" t="s">
        <v>2303</v>
      </c>
      <c r="W194" s="34" t="s">
        <v>2314</v>
      </c>
      <c r="X194" s="34">
        <v>1</v>
      </c>
      <c r="Y194" s="34">
        <v>10</v>
      </c>
      <c r="Z194" s="34">
        <f t="shared" ref="Z194:Z257" si="55">SUMPRODUCT(X194,Y194)</f>
        <v>10</v>
      </c>
      <c r="AI194" s="25">
        <v>193</v>
      </c>
      <c r="AJ194" s="27">
        <v>193</v>
      </c>
    </row>
    <row r="195" spans="1:36" ht="11.25" customHeight="1" x14ac:dyDescent="0.2">
      <c r="A195" s="27">
        <v>194</v>
      </c>
      <c r="B195" s="39"/>
      <c r="C195" s="38" t="str">
        <f t="shared" si="53"/>
        <v>Blob - 3-Grid Character Card - PS - VR</v>
      </c>
      <c r="D195" s="38" t="str">
        <f>CONCATENATE(M195," ",G195," HERO - ",W195)</f>
        <v>Blob PS HERO - VR</v>
      </c>
      <c r="E195" s="38">
        <f t="shared" si="54"/>
        <v>1</v>
      </c>
      <c r="F195" s="38" t="str">
        <f t="shared" ref="F195:F196" si="56">CONCATENATE(M195,IF(V195&lt;&gt;"",CONCATENATE(" (",V195,")",),"")," &lt;",G195,"&gt;")</f>
        <v>Blob &lt;PS&gt;</v>
      </c>
      <c r="G195" s="39" t="s">
        <v>124</v>
      </c>
      <c r="H195" s="39" t="s">
        <v>2582</v>
      </c>
      <c r="I195" s="39"/>
      <c r="J195" s="39"/>
      <c r="K195" s="39"/>
      <c r="L195" s="38" t="s">
        <v>479</v>
      </c>
      <c r="M195" s="38" t="s">
        <v>479</v>
      </c>
      <c r="N195" s="39"/>
      <c r="O195" s="39"/>
      <c r="P195" s="38" t="s">
        <v>768</v>
      </c>
      <c r="Q195" s="39"/>
      <c r="R195" s="39"/>
      <c r="S195" s="55"/>
      <c r="T195" s="38" t="s">
        <v>479</v>
      </c>
      <c r="U195" s="38" t="s">
        <v>768</v>
      </c>
      <c r="V195" s="39"/>
      <c r="W195" s="39" t="s">
        <v>2361</v>
      </c>
      <c r="X195" s="40">
        <v>7</v>
      </c>
      <c r="Y195" s="40">
        <v>20</v>
      </c>
      <c r="Z195" s="40">
        <f t="shared" si="55"/>
        <v>140</v>
      </c>
      <c r="AA195" s="41">
        <v>3</v>
      </c>
      <c r="AB195" s="41">
        <v>3</v>
      </c>
      <c r="AC195" s="41">
        <v>7</v>
      </c>
      <c r="AD195" s="41"/>
      <c r="AE195" s="41">
        <f>SUM(AA195:AD195)</f>
        <v>13</v>
      </c>
      <c r="AF195" s="41">
        <v>13</v>
      </c>
      <c r="AG195" s="42">
        <f>AVERAGE(AA195:AD195)</f>
        <v>4.333333333333333</v>
      </c>
      <c r="AH195" s="43"/>
      <c r="AI195" s="43">
        <v>194</v>
      </c>
      <c r="AJ195" s="27">
        <v>194</v>
      </c>
    </row>
    <row r="196" spans="1:36" ht="11.25" customHeight="1" x14ac:dyDescent="0.2">
      <c r="A196" s="27">
        <v>195</v>
      </c>
      <c r="B196" s="28"/>
      <c r="C196" s="26" t="str">
        <f t="shared" si="53"/>
        <v>Blob - 4-Grid Character Card - IQ - R</v>
      </c>
      <c r="D196" s="26" t="str">
        <f>CONCATENATE(M196," ",G196," HERO - ",W196)</f>
        <v>Blob IQ HERO - R</v>
      </c>
      <c r="E196" s="26">
        <f t="shared" si="54"/>
        <v>1</v>
      </c>
      <c r="F196" s="26" t="str">
        <f t="shared" si="56"/>
        <v>Blob &lt;IQ&gt;</v>
      </c>
      <c r="G196" s="28" t="s">
        <v>1044</v>
      </c>
      <c r="H196" s="28" t="s">
        <v>2582</v>
      </c>
      <c r="I196" s="28"/>
      <c r="J196" s="28"/>
      <c r="K196" s="28"/>
      <c r="L196" s="26" t="s">
        <v>479</v>
      </c>
      <c r="M196" s="26" t="s">
        <v>479</v>
      </c>
      <c r="N196" s="28"/>
      <c r="O196" s="28"/>
      <c r="P196" s="26" t="s">
        <v>769</v>
      </c>
      <c r="Q196" s="28"/>
      <c r="R196" s="28"/>
      <c r="S196" s="54"/>
      <c r="T196" s="26" t="s">
        <v>479</v>
      </c>
      <c r="U196" s="26" t="s">
        <v>769</v>
      </c>
      <c r="V196" s="28"/>
      <c r="W196" s="28" t="s">
        <v>2313</v>
      </c>
      <c r="X196" s="29">
        <v>12</v>
      </c>
      <c r="Y196" s="29">
        <v>15</v>
      </c>
      <c r="Z196" s="29">
        <f t="shared" si="55"/>
        <v>180</v>
      </c>
      <c r="AA196" s="30">
        <v>4</v>
      </c>
      <c r="AB196" s="30">
        <v>5</v>
      </c>
      <c r="AC196" s="30">
        <v>6</v>
      </c>
      <c r="AD196" s="30">
        <v>1</v>
      </c>
      <c r="AE196" s="30">
        <f>SUM(AA196:AD196)</f>
        <v>16</v>
      </c>
      <c r="AF196" s="30">
        <v>16</v>
      </c>
      <c r="AG196" s="31">
        <f>AVERAGE(AA196:AD196)</f>
        <v>4</v>
      </c>
      <c r="AH196" s="32" t="s">
        <v>4737</v>
      </c>
      <c r="AI196" s="32">
        <v>195</v>
      </c>
      <c r="AJ196" s="27">
        <v>195</v>
      </c>
    </row>
    <row r="197" spans="1:36" ht="11.25" customHeight="1" x14ac:dyDescent="0.2">
      <c r="A197" s="27">
        <v>196</v>
      </c>
      <c r="C197" s="33" t="str">
        <f t="shared" si="53"/>
        <v>Blob - Absorb Impact - PS - OPD - U</v>
      </c>
      <c r="D197" s="33" t="str">
        <f t="shared" ref="D197:D204" si="57">CONCATENATE(M197," - ",P197," - ",G197," - ",IF(R197="","",CONCATENATE(R197," - ")),W197)</f>
        <v>Blob - Absorb Impact - PS - OPD - U</v>
      </c>
      <c r="E197" s="33">
        <f t="shared" si="54"/>
        <v>1</v>
      </c>
      <c r="F197" s="33" t="str">
        <f t="shared" ref="F197:F204" si="58">CONCATENATE(P197," - ",G197)</f>
        <v>Absorb Impact - PS</v>
      </c>
      <c r="G197" s="34" t="s">
        <v>124</v>
      </c>
      <c r="H197" s="34" t="s">
        <v>2590</v>
      </c>
      <c r="L197" s="33" t="s">
        <v>479</v>
      </c>
      <c r="M197" s="33" t="s">
        <v>479</v>
      </c>
      <c r="N197" s="34" t="s">
        <v>4946</v>
      </c>
      <c r="O197" s="34" t="s">
        <v>4946</v>
      </c>
      <c r="P197" s="33" t="s">
        <v>3009</v>
      </c>
      <c r="R197" s="34" t="s">
        <v>2584</v>
      </c>
      <c r="S197" s="50" t="s">
        <v>3682</v>
      </c>
      <c r="T197" s="33" t="s">
        <v>479</v>
      </c>
      <c r="U197" s="33" t="s">
        <v>728</v>
      </c>
      <c r="W197" s="34" t="s">
        <v>2314</v>
      </c>
      <c r="X197" s="34">
        <v>7</v>
      </c>
      <c r="Y197" s="34">
        <v>10</v>
      </c>
      <c r="Z197" s="34">
        <f t="shared" si="55"/>
        <v>70</v>
      </c>
      <c r="AI197" s="25">
        <v>196</v>
      </c>
      <c r="AJ197" s="27">
        <v>196</v>
      </c>
    </row>
    <row r="198" spans="1:36" ht="11.25" customHeight="1" x14ac:dyDescent="0.2">
      <c r="A198" s="27">
        <v>197</v>
      </c>
      <c r="C198" s="33" t="str">
        <f t="shared" si="53"/>
        <v>Blob - Avalanche - MN - U</v>
      </c>
      <c r="D198" s="33" t="str">
        <f t="shared" si="57"/>
        <v>Blob - Avalanche - MN - U</v>
      </c>
      <c r="E198" s="33">
        <f t="shared" si="54"/>
        <v>1</v>
      </c>
      <c r="F198" s="33" t="str">
        <f t="shared" si="58"/>
        <v>Avalanche - MN</v>
      </c>
      <c r="G198" s="34" t="s">
        <v>1677</v>
      </c>
      <c r="H198" s="34" t="s">
        <v>2590</v>
      </c>
      <c r="L198" s="33" t="s">
        <v>479</v>
      </c>
      <c r="M198" s="33" t="s">
        <v>479</v>
      </c>
      <c r="N198" s="34" t="s">
        <v>4872</v>
      </c>
      <c r="O198" s="34" t="s">
        <v>4872</v>
      </c>
      <c r="P198" s="33" t="s">
        <v>2298</v>
      </c>
      <c r="S198" s="50" t="s">
        <v>3615</v>
      </c>
      <c r="T198" s="33" t="s">
        <v>479</v>
      </c>
      <c r="U198" s="33" t="s">
        <v>2298</v>
      </c>
      <c r="W198" s="34" t="s">
        <v>2314</v>
      </c>
      <c r="X198" s="34">
        <v>4</v>
      </c>
      <c r="Y198" s="34">
        <v>10</v>
      </c>
      <c r="Z198" s="34">
        <f t="shared" si="55"/>
        <v>40</v>
      </c>
      <c r="AI198" s="25">
        <v>197</v>
      </c>
      <c r="AJ198" s="27">
        <v>197</v>
      </c>
    </row>
    <row r="199" spans="1:36" ht="11.25" customHeight="1" x14ac:dyDescent="0.2">
      <c r="A199" s="27">
        <v>198</v>
      </c>
      <c r="C199" s="33" t="str">
        <f t="shared" si="53"/>
        <v>Blob - Blubber Block - PS - VR</v>
      </c>
      <c r="D199" s="33" t="str">
        <f t="shared" si="57"/>
        <v>Blob - Blubber Block - PS - VR</v>
      </c>
      <c r="E199" s="33">
        <f t="shared" si="54"/>
        <v>1</v>
      </c>
      <c r="F199" s="33" t="str">
        <f t="shared" si="58"/>
        <v>Blubber Block - PS</v>
      </c>
      <c r="G199" s="34" t="s">
        <v>124</v>
      </c>
      <c r="H199" s="34" t="s">
        <v>2590</v>
      </c>
      <c r="L199" s="33" t="s">
        <v>479</v>
      </c>
      <c r="M199" s="33" t="s">
        <v>479</v>
      </c>
      <c r="N199" s="34" t="s">
        <v>4876</v>
      </c>
      <c r="O199" s="34" t="s">
        <v>4876</v>
      </c>
      <c r="P199" s="33" t="s">
        <v>2302</v>
      </c>
      <c r="S199" s="50" t="s">
        <v>3591</v>
      </c>
      <c r="T199" s="33" t="s">
        <v>479</v>
      </c>
      <c r="U199" s="33" t="s">
        <v>2302</v>
      </c>
      <c r="W199" s="34" t="s">
        <v>2361</v>
      </c>
      <c r="X199" s="34">
        <v>7</v>
      </c>
      <c r="Y199" s="34">
        <v>20</v>
      </c>
      <c r="Z199" s="34">
        <f t="shared" si="55"/>
        <v>140</v>
      </c>
      <c r="AI199" s="25">
        <v>198</v>
      </c>
      <c r="AJ199" s="27">
        <v>198</v>
      </c>
    </row>
    <row r="200" spans="1:36" ht="11.25" customHeight="1" x14ac:dyDescent="0.2">
      <c r="A200" s="27">
        <v>199</v>
      </c>
      <c r="C200" s="33" t="str">
        <f t="shared" si="53"/>
        <v>Blob - Bottomless Belly - PS - VR</v>
      </c>
      <c r="D200" s="33" t="str">
        <f t="shared" si="57"/>
        <v>Blob - Bottomless Belly - PS - VR</v>
      </c>
      <c r="E200" s="33">
        <f t="shared" si="54"/>
        <v>1</v>
      </c>
      <c r="F200" s="33" t="str">
        <f t="shared" si="58"/>
        <v>Bottomless Belly - PS</v>
      </c>
      <c r="G200" s="34" t="s">
        <v>124</v>
      </c>
      <c r="H200" s="34" t="s">
        <v>2590</v>
      </c>
      <c r="L200" s="33" t="s">
        <v>479</v>
      </c>
      <c r="M200" s="33" t="s">
        <v>479</v>
      </c>
      <c r="N200" s="34" t="s">
        <v>4947</v>
      </c>
      <c r="O200" s="34" t="s">
        <v>4947</v>
      </c>
      <c r="P200" s="33" t="s">
        <v>2301</v>
      </c>
      <c r="S200" s="50" t="s">
        <v>3683</v>
      </c>
      <c r="T200" s="33" t="s">
        <v>479</v>
      </c>
      <c r="U200" s="33" t="s">
        <v>2301</v>
      </c>
      <c r="W200" s="34" t="s">
        <v>2361</v>
      </c>
      <c r="X200" s="34">
        <v>7</v>
      </c>
      <c r="Y200" s="34">
        <v>20</v>
      </c>
      <c r="Z200" s="34">
        <f t="shared" si="55"/>
        <v>140</v>
      </c>
      <c r="AI200" s="25">
        <v>199</v>
      </c>
      <c r="AJ200" s="27">
        <v>199</v>
      </c>
    </row>
    <row r="201" spans="1:36" ht="11.25" customHeight="1" x14ac:dyDescent="0.2">
      <c r="A201" s="27">
        <v>200</v>
      </c>
      <c r="C201" s="33" t="str">
        <f t="shared" si="53"/>
        <v>Blob - Flabby Fighter - IQ - OPD - VR</v>
      </c>
      <c r="D201" s="33" t="str">
        <f t="shared" si="57"/>
        <v>Blob - Flabby Fighter - IQ - OPD - VR</v>
      </c>
      <c r="E201" s="33">
        <f t="shared" si="54"/>
        <v>1</v>
      </c>
      <c r="F201" s="33" t="str">
        <f t="shared" si="58"/>
        <v>Flabby Fighter - IQ</v>
      </c>
      <c r="G201" s="34" t="s">
        <v>1044</v>
      </c>
      <c r="H201" s="34" t="s">
        <v>2590</v>
      </c>
      <c r="L201" s="33" t="s">
        <v>479</v>
      </c>
      <c r="M201" s="33" t="s">
        <v>479</v>
      </c>
      <c r="N201" s="34" t="s">
        <v>4948</v>
      </c>
      <c r="O201" s="34" t="s">
        <v>4948</v>
      </c>
      <c r="P201" s="33" t="s">
        <v>3010</v>
      </c>
      <c r="R201" s="34" t="s">
        <v>2584</v>
      </c>
      <c r="S201" s="50" t="s">
        <v>3684</v>
      </c>
      <c r="T201" s="33" t="s">
        <v>479</v>
      </c>
      <c r="U201" s="33" t="s">
        <v>729</v>
      </c>
      <c r="W201" s="34" t="s">
        <v>2361</v>
      </c>
      <c r="X201" s="34">
        <v>12</v>
      </c>
      <c r="Y201" s="34">
        <v>20</v>
      </c>
      <c r="Z201" s="34">
        <f t="shared" si="55"/>
        <v>240</v>
      </c>
      <c r="AI201" s="25">
        <v>200</v>
      </c>
      <c r="AJ201" s="27">
        <v>200</v>
      </c>
    </row>
    <row r="202" spans="1:36" ht="11.25" customHeight="1" x14ac:dyDescent="0.2">
      <c r="A202" s="27">
        <v>201</v>
      </c>
      <c r="C202" s="33" t="str">
        <f t="shared" si="53"/>
        <v>Blob - Heavy Hitter - PS - R</v>
      </c>
      <c r="D202" s="33" t="str">
        <f t="shared" si="57"/>
        <v>Blob - Heavy Hitter - PS - R</v>
      </c>
      <c r="E202" s="33">
        <f t="shared" si="54"/>
        <v>1</v>
      </c>
      <c r="F202" s="33" t="str">
        <f t="shared" si="58"/>
        <v>Heavy Hitter - PS</v>
      </c>
      <c r="G202" s="34" t="s">
        <v>124</v>
      </c>
      <c r="H202" s="34" t="s">
        <v>2590</v>
      </c>
      <c r="L202" s="33" t="s">
        <v>479</v>
      </c>
      <c r="M202" s="33" t="s">
        <v>479</v>
      </c>
      <c r="N202" s="34" t="s">
        <v>4879</v>
      </c>
      <c r="O202" s="34" t="s">
        <v>4879</v>
      </c>
      <c r="P202" s="33" t="s">
        <v>2300</v>
      </c>
      <c r="S202" s="50" t="s">
        <v>3685</v>
      </c>
      <c r="T202" s="33" t="s">
        <v>479</v>
      </c>
      <c r="U202" s="33" t="s">
        <v>2300</v>
      </c>
      <c r="W202" s="34" t="s">
        <v>2313</v>
      </c>
      <c r="X202" s="34">
        <v>7</v>
      </c>
      <c r="Y202" s="34">
        <v>15</v>
      </c>
      <c r="Z202" s="34">
        <f t="shared" si="55"/>
        <v>105</v>
      </c>
      <c r="AI202" s="25">
        <v>201</v>
      </c>
      <c r="AJ202" s="27">
        <v>201</v>
      </c>
    </row>
    <row r="203" spans="1:36" ht="11.25" customHeight="1" x14ac:dyDescent="0.2">
      <c r="A203" s="27">
        <v>202</v>
      </c>
      <c r="C203" s="33" t="str">
        <f t="shared" si="53"/>
        <v>Blob - Immovable Object - PS - U</v>
      </c>
      <c r="D203" s="33" t="str">
        <f t="shared" si="57"/>
        <v>Blob - Immovable Object - PS - U</v>
      </c>
      <c r="E203" s="33">
        <f t="shared" si="54"/>
        <v>1</v>
      </c>
      <c r="F203" s="33" t="str">
        <f t="shared" si="58"/>
        <v>Immovable Object - PS</v>
      </c>
      <c r="G203" s="34" t="s">
        <v>124</v>
      </c>
      <c r="H203" s="34" t="s">
        <v>2590</v>
      </c>
      <c r="L203" s="33" t="s">
        <v>479</v>
      </c>
      <c r="M203" s="33" t="s">
        <v>479</v>
      </c>
      <c r="N203" s="34" t="s">
        <v>4923</v>
      </c>
      <c r="O203" s="34" t="s">
        <v>4923</v>
      </c>
      <c r="P203" s="33" t="s">
        <v>1274</v>
      </c>
      <c r="S203" s="50" t="s">
        <v>3686</v>
      </c>
      <c r="T203" s="33" t="s">
        <v>479</v>
      </c>
      <c r="U203" s="33" t="s">
        <v>1274</v>
      </c>
      <c r="W203" s="34" t="s">
        <v>2314</v>
      </c>
      <c r="X203" s="34">
        <v>7</v>
      </c>
      <c r="Y203" s="34">
        <v>10</v>
      </c>
      <c r="Z203" s="34">
        <f t="shared" si="55"/>
        <v>70</v>
      </c>
      <c r="AI203" s="25">
        <v>202</v>
      </c>
      <c r="AJ203" s="27">
        <v>202</v>
      </c>
    </row>
    <row r="204" spans="1:36" ht="11.25" customHeight="1" x14ac:dyDescent="0.2">
      <c r="A204" s="27">
        <v>203</v>
      </c>
      <c r="C204" s="33" t="str">
        <f t="shared" si="53"/>
        <v>Blob - Sumo Slam - PS - OPD - VR</v>
      </c>
      <c r="D204" s="33" t="str">
        <f t="shared" si="57"/>
        <v>Blob - Sumo Slam - PS - OPD - VR</v>
      </c>
      <c r="E204" s="33">
        <f t="shared" si="54"/>
        <v>1</v>
      </c>
      <c r="F204" s="33" t="str">
        <f t="shared" si="58"/>
        <v>Sumo Slam - PS</v>
      </c>
      <c r="G204" s="34" t="s">
        <v>124</v>
      </c>
      <c r="H204" s="34" t="s">
        <v>2590</v>
      </c>
      <c r="L204" s="33" t="s">
        <v>479</v>
      </c>
      <c r="M204" s="33" t="s">
        <v>479</v>
      </c>
      <c r="N204" s="34" t="s">
        <v>4949</v>
      </c>
      <c r="O204" s="34" t="s">
        <v>4949</v>
      </c>
      <c r="P204" s="33" t="s">
        <v>3011</v>
      </c>
      <c r="R204" s="34" t="s">
        <v>2584</v>
      </c>
      <c r="S204" s="50" t="s">
        <v>3687</v>
      </c>
      <c r="T204" s="33" t="s">
        <v>479</v>
      </c>
      <c r="U204" s="33" t="s">
        <v>730</v>
      </c>
      <c r="W204" s="34" t="s">
        <v>2361</v>
      </c>
      <c r="X204" s="34">
        <v>7</v>
      </c>
      <c r="Y204" s="34">
        <v>20</v>
      </c>
      <c r="Z204" s="34">
        <f t="shared" si="55"/>
        <v>140</v>
      </c>
      <c r="AI204" s="25">
        <v>203</v>
      </c>
      <c r="AJ204" s="27">
        <v>203</v>
      </c>
    </row>
    <row r="205" spans="1:36" ht="11.25" customHeight="1" x14ac:dyDescent="0.2">
      <c r="A205" s="27">
        <v>204</v>
      </c>
      <c r="B205" s="28"/>
      <c r="C205" s="26" t="str">
        <f t="shared" si="53"/>
        <v>Blue Beetle - 4-Grid Character Card - JLA - C</v>
      </c>
      <c r="D205" s="26" t="str">
        <f>CONCATENATE(M205," ",G205," HERO - ",W205)</f>
        <v>Blue Beetle JLA HERO - C</v>
      </c>
      <c r="E205" s="26">
        <f t="shared" si="54"/>
        <v>1</v>
      </c>
      <c r="F205" s="26" t="str">
        <f>CONCATENATE(M205,IF(V205&lt;&gt;"",CONCATENATE(" (",V205,")",),"")," &lt;",G205,"&gt;")</f>
        <v>Blue Beetle (H) &lt;JLA&gt;</v>
      </c>
      <c r="G205" s="28" t="s">
        <v>3386</v>
      </c>
      <c r="H205" s="28" t="s">
        <v>2582</v>
      </c>
      <c r="I205" s="28"/>
      <c r="J205" s="28"/>
      <c r="K205" s="28"/>
      <c r="L205" s="26" t="s">
        <v>900</v>
      </c>
      <c r="M205" s="26" t="s">
        <v>900</v>
      </c>
      <c r="N205" s="28"/>
      <c r="O205" s="28"/>
      <c r="P205" s="26" t="s">
        <v>769</v>
      </c>
      <c r="Q205" s="28"/>
      <c r="R205" s="28"/>
      <c r="S205" s="54"/>
      <c r="T205" s="26" t="s">
        <v>900</v>
      </c>
      <c r="U205" s="26" t="s">
        <v>769</v>
      </c>
      <c r="V205" s="28" t="s">
        <v>1981</v>
      </c>
      <c r="W205" s="28" t="s">
        <v>2103</v>
      </c>
      <c r="X205" s="29">
        <v>6</v>
      </c>
      <c r="Y205" s="29">
        <v>5</v>
      </c>
      <c r="Z205" s="29">
        <f t="shared" si="55"/>
        <v>30</v>
      </c>
      <c r="AA205" s="30">
        <v>4</v>
      </c>
      <c r="AB205" s="30">
        <v>6</v>
      </c>
      <c r="AC205" s="30">
        <v>4</v>
      </c>
      <c r="AD205" s="30">
        <v>5</v>
      </c>
      <c r="AE205" s="30">
        <f>SUM(AA205:AD205)</f>
        <v>19</v>
      </c>
      <c r="AF205" s="30">
        <v>19</v>
      </c>
      <c r="AG205" s="31">
        <f>AVERAGE(AA205:AD205)</f>
        <v>4.75</v>
      </c>
      <c r="AH205" s="32" t="s">
        <v>4763</v>
      </c>
      <c r="AI205" s="32">
        <v>204</v>
      </c>
      <c r="AJ205" s="27">
        <v>204</v>
      </c>
    </row>
    <row r="206" spans="1:36" ht="11.25" customHeight="1" x14ac:dyDescent="0.2">
      <c r="A206" s="27">
        <v>205</v>
      </c>
      <c r="C206" s="33" t="str">
        <f t="shared" si="53"/>
        <v>Blue Beetle - Airgun - JLA - U</v>
      </c>
      <c r="D206" s="33" t="str">
        <f>CONCATENATE(M206," - ",P206," - ",G206," - ",IF(R206="","",CONCATENATE(R206," - ")),W206)</f>
        <v>Blue Beetle - Airgun - JLA - U</v>
      </c>
      <c r="E206" s="33">
        <f t="shared" si="54"/>
        <v>1</v>
      </c>
      <c r="F206" s="33" t="str">
        <f>CONCATENATE(P206," - ",G206)</f>
        <v>Airgun - JLA</v>
      </c>
      <c r="G206" s="34" t="s">
        <v>3386</v>
      </c>
      <c r="H206" s="34" t="s">
        <v>2590</v>
      </c>
      <c r="L206" s="33" t="s">
        <v>900</v>
      </c>
      <c r="M206" s="33" t="s">
        <v>900</v>
      </c>
      <c r="N206" s="34" t="s">
        <v>4931</v>
      </c>
      <c r="O206" s="34" t="s">
        <v>4931</v>
      </c>
      <c r="P206" s="33" t="s">
        <v>2299</v>
      </c>
      <c r="S206" s="50" t="s">
        <v>3688</v>
      </c>
      <c r="T206" s="33" t="s">
        <v>900</v>
      </c>
      <c r="U206" s="33" t="s">
        <v>2299</v>
      </c>
      <c r="W206" s="34" t="s">
        <v>2314</v>
      </c>
      <c r="X206" s="34">
        <v>6</v>
      </c>
      <c r="Y206" s="34">
        <v>10</v>
      </c>
      <c r="Z206" s="34">
        <f t="shared" si="55"/>
        <v>60</v>
      </c>
      <c r="AI206" s="25">
        <v>205</v>
      </c>
      <c r="AJ206" s="27">
        <v>205</v>
      </c>
    </row>
    <row r="207" spans="1:36" ht="11.25" customHeight="1" x14ac:dyDescent="0.2">
      <c r="A207" s="27">
        <v>206</v>
      </c>
      <c r="C207" s="33" t="str">
        <f t="shared" si="53"/>
        <v>Blue Beetle - The Bug - JLA - U</v>
      </c>
      <c r="D207" s="33" t="str">
        <f>CONCATENATE(M207," - ",P207," - ",G207," - ",IF(R207="","",CONCATENATE(R207," - ")),W207)</f>
        <v>Blue Beetle - The Bug - JLA - U</v>
      </c>
      <c r="E207" s="33">
        <f t="shared" si="54"/>
        <v>1</v>
      </c>
      <c r="F207" s="33" t="str">
        <f>CONCATENATE(P207," - ",G207)</f>
        <v>The Bug - JLA</v>
      </c>
      <c r="G207" s="34" t="s">
        <v>3386</v>
      </c>
      <c r="H207" s="34" t="s">
        <v>2590</v>
      </c>
      <c r="L207" s="33" t="s">
        <v>900</v>
      </c>
      <c r="M207" s="33" t="s">
        <v>900</v>
      </c>
      <c r="N207" s="34" t="s">
        <v>4950</v>
      </c>
      <c r="O207" s="34" t="s">
        <v>4950</v>
      </c>
      <c r="P207" s="33" t="s">
        <v>6013</v>
      </c>
      <c r="S207" s="50" t="s">
        <v>3689</v>
      </c>
      <c r="T207" s="33" t="s">
        <v>900</v>
      </c>
      <c r="U207" s="33" t="s">
        <v>2304</v>
      </c>
      <c r="W207" s="34" t="s">
        <v>2314</v>
      </c>
      <c r="X207" s="34">
        <v>6</v>
      </c>
      <c r="Y207" s="34">
        <v>10</v>
      </c>
      <c r="Z207" s="34">
        <f t="shared" si="55"/>
        <v>60</v>
      </c>
      <c r="AI207" s="25">
        <v>206</v>
      </c>
      <c r="AJ207" s="27">
        <v>206</v>
      </c>
    </row>
    <row r="208" spans="1:36" ht="11.25" customHeight="1" x14ac:dyDescent="0.2">
      <c r="A208" s="27">
        <v>207</v>
      </c>
      <c r="C208" s="33" t="str">
        <f t="shared" si="53"/>
        <v>Blue Beetle - Bwah-Ha-Ha-Ha! - JLA - R</v>
      </c>
      <c r="D208" s="33" t="str">
        <f>CONCATENATE(M208," - ",P208," - ",G208," - ",IF(R208="","",CONCATENATE(R208," - ")),W208)</f>
        <v>Blue Beetle - Bwah-Ha-Ha-Ha! - JLA - R</v>
      </c>
      <c r="E208" s="33">
        <f t="shared" si="54"/>
        <v>1</v>
      </c>
      <c r="F208" s="33" t="str">
        <f>CONCATENATE(P208," - ",G208)</f>
        <v>Bwah-Ha-Ha-Ha! - JLA</v>
      </c>
      <c r="G208" s="34" t="s">
        <v>3386</v>
      </c>
      <c r="H208" s="34" t="s">
        <v>2590</v>
      </c>
      <c r="L208" s="33" t="s">
        <v>900</v>
      </c>
      <c r="M208" s="33" t="s">
        <v>900</v>
      </c>
      <c r="N208" s="34" t="s">
        <v>4888</v>
      </c>
      <c r="O208" s="34" t="s">
        <v>4888</v>
      </c>
      <c r="P208" s="33" t="s">
        <v>1273</v>
      </c>
      <c r="S208" s="50" t="s">
        <v>3690</v>
      </c>
      <c r="T208" s="33" t="s">
        <v>900</v>
      </c>
      <c r="U208" s="33" t="s">
        <v>1273</v>
      </c>
      <c r="W208" s="34" t="s">
        <v>2313</v>
      </c>
      <c r="X208" s="34">
        <v>6</v>
      </c>
      <c r="Y208" s="34">
        <v>15</v>
      </c>
      <c r="Z208" s="34">
        <f t="shared" si="55"/>
        <v>90</v>
      </c>
      <c r="AI208" s="25">
        <v>207</v>
      </c>
      <c r="AJ208" s="27">
        <v>207</v>
      </c>
    </row>
    <row r="209" spans="1:36" ht="11.25" customHeight="1" x14ac:dyDescent="0.2">
      <c r="A209" s="27">
        <v>208</v>
      </c>
      <c r="C209" s="33" t="str">
        <f t="shared" si="53"/>
        <v>Blue Beetle - Frictionless Foam - JLA - U</v>
      </c>
      <c r="D209" s="33" t="s">
        <v>6014</v>
      </c>
      <c r="E209" s="33">
        <f t="shared" si="54"/>
        <v>1</v>
      </c>
      <c r="F209" s="33" t="str">
        <f>CONCATENATE(P209," - ",G209)</f>
        <v>Frictionless Foam - JLA</v>
      </c>
      <c r="G209" s="34" t="s">
        <v>3386</v>
      </c>
      <c r="H209" s="34" t="s">
        <v>2590</v>
      </c>
      <c r="L209" s="33" t="s">
        <v>900</v>
      </c>
      <c r="M209" s="33" t="s">
        <v>900</v>
      </c>
      <c r="N209" s="34" t="s">
        <v>4951</v>
      </c>
      <c r="O209" s="34" t="s">
        <v>5038</v>
      </c>
      <c r="P209" s="33" t="s">
        <v>3512</v>
      </c>
      <c r="S209" s="50" t="s">
        <v>3691</v>
      </c>
      <c r="T209" s="33" t="s">
        <v>900</v>
      </c>
      <c r="U209" s="33" t="s">
        <v>1271</v>
      </c>
      <c r="W209" s="34" t="s">
        <v>2314</v>
      </c>
      <c r="X209" s="34">
        <v>6</v>
      </c>
      <c r="Y209" s="34">
        <v>10</v>
      </c>
      <c r="Z209" s="34">
        <f t="shared" si="55"/>
        <v>60</v>
      </c>
      <c r="AI209" s="25">
        <v>208</v>
      </c>
      <c r="AJ209" s="27">
        <v>208</v>
      </c>
    </row>
    <row r="210" spans="1:36" ht="11.25" customHeight="1" x14ac:dyDescent="0.2">
      <c r="A210" s="27">
        <v>209</v>
      </c>
      <c r="C210" s="33" t="str">
        <f t="shared" si="53"/>
        <v>Blue Beetle - Quick Wits - JLA - U</v>
      </c>
      <c r="D210" s="33" t="str">
        <f>CONCATENATE(M210," - ",P210," - ",G210," - ",IF(R210="","",CONCATENATE(R210," - ")),W210)</f>
        <v>Blue Beetle - Quick Wits - JLA - U</v>
      </c>
      <c r="E210" s="33">
        <f t="shared" si="54"/>
        <v>1</v>
      </c>
      <c r="F210" s="33" t="str">
        <f>CONCATENATE(P210," - ",G210)</f>
        <v>Quick Wits - JLA</v>
      </c>
      <c r="G210" s="34" t="s">
        <v>3386</v>
      </c>
      <c r="H210" s="34" t="s">
        <v>2590</v>
      </c>
      <c r="L210" s="33" t="s">
        <v>900</v>
      </c>
      <c r="M210" s="33" t="s">
        <v>900</v>
      </c>
      <c r="N210" s="34" t="s">
        <v>4876</v>
      </c>
      <c r="O210" s="34" t="s">
        <v>4876</v>
      </c>
      <c r="P210" s="33" t="s">
        <v>2305</v>
      </c>
      <c r="S210" s="50" t="s">
        <v>3644</v>
      </c>
      <c r="T210" s="33" t="s">
        <v>900</v>
      </c>
      <c r="U210" s="33" t="s">
        <v>2305</v>
      </c>
      <c r="W210" s="34" t="s">
        <v>2314</v>
      </c>
      <c r="X210" s="34">
        <v>6</v>
      </c>
      <c r="Y210" s="34">
        <v>10</v>
      </c>
      <c r="Z210" s="34">
        <f t="shared" si="55"/>
        <v>60</v>
      </c>
      <c r="AI210" s="25">
        <v>209</v>
      </c>
      <c r="AJ210" s="27">
        <v>209</v>
      </c>
    </row>
    <row r="211" spans="1:36" ht="11.25" customHeight="1" x14ac:dyDescent="0.2">
      <c r="A211" s="27">
        <v>210</v>
      </c>
      <c r="B211" s="28"/>
      <c r="C211" s="26" t="str">
        <f t="shared" si="53"/>
        <v>Booster Gold - 4-Grid Character Card - JLA - C</v>
      </c>
      <c r="D211" s="26" t="str">
        <f>CONCATENATE(M211," ",G211," HERO - ",W211)</f>
        <v>Booster Gold JLA HERO - C</v>
      </c>
      <c r="E211" s="26">
        <f t="shared" si="54"/>
        <v>1</v>
      </c>
      <c r="F211" s="26" t="str">
        <f>CONCATENATE(M211,IF(V211&lt;&gt;"",CONCATENATE(" (",V211,")",),"")," &lt;",G211,"&gt;")</f>
        <v>Booster Gold (H) &lt;JLA&gt;</v>
      </c>
      <c r="G211" s="28" t="s">
        <v>3386</v>
      </c>
      <c r="H211" s="28" t="s">
        <v>2582</v>
      </c>
      <c r="I211" s="28"/>
      <c r="J211" s="28"/>
      <c r="K211" s="28"/>
      <c r="L211" s="26" t="s">
        <v>901</v>
      </c>
      <c r="M211" s="26" t="s">
        <v>901</v>
      </c>
      <c r="N211" s="28"/>
      <c r="O211" s="28"/>
      <c r="P211" s="26" t="s">
        <v>769</v>
      </c>
      <c r="Q211" s="28"/>
      <c r="R211" s="28"/>
      <c r="S211" s="54"/>
      <c r="T211" s="26" t="s">
        <v>901</v>
      </c>
      <c r="U211" s="26" t="s">
        <v>769</v>
      </c>
      <c r="V211" s="28" t="s">
        <v>1981</v>
      </c>
      <c r="W211" s="28" t="s">
        <v>2103</v>
      </c>
      <c r="X211" s="29">
        <v>6</v>
      </c>
      <c r="Y211" s="29">
        <v>5</v>
      </c>
      <c r="Z211" s="29">
        <f t="shared" si="55"/>
        <v>30</v>
      </c>
      <c r="AA211" s="30">
        <v>6</v>
      </c>
      <c r="AB211" s="30">
        <v>4</v>
      </c>
      <c r="AC211" s="30">
        <v>5</v>
      </c>
      <c r="AD211" s="30">
        <v>3</v>
      </c>
      <c r="AE211" s="30">
        <f>SUM(AA211:AD211)</f>
        <v>18</v>
      </c>
      <c r="AF211" s="30">
        <v>18</v>
      </c>
      <c r="AG211" s="31">
        <f>AVERAGE(AA211:AD211)</f>
        <v>4.5</v>
      </c>
      <c r="AH211" s="32" t="s">
        <v>4794</v>
      </c>
      <c r="AI211" s="32">
        <v>210</v>
      </c>
      <c r="AJ211" s="27">
        <v>210</v>
      </c>
    </row>
    <row r="212" spans="1:36" ht="11.25" customHeight="1" x14ac:dyDescent="0.2">
      <c r="A212" s="27">
        <v>211</v>
      </c>
      <c r="C212" s="33" t="str">
        <f t="shared" si="53"/>
        <v>Booster Gold - Energy Absorption Field - JLA - OPD - VR</v>
      </c>
      <c r="D212" s="33" t="str">
        <f>CONCATENATE(M212," - ",P212," - ",G212," - ",IF(R212="","",CONCATENATE(R212," - ")),W212)</f>
        <v>Booster Gold - Energy Absorption Field - JLA - OPD - VR</v>
      </c>
      <c r="E212" s="33">
        <f t="shared" si="54"/>
        <v>1</v>
      </c>
      <c r="F212" s="33" t="str">
        <f>CONCATENATE(P212," - ",G212)</f>
        <v>Energy Absorption Field - JLA</v>
      </c>
      <c r="G212" s="34" t="s">
        <v>3386</v>
      </c>
      <c r="H212" s="34" t="s">
        <v>2590</v>
      </c>
      <c r="L212" s="33" t="s">
        <v>901</v>
      </c>
      <c r="M212" s="33" t="s">
        <v>901</v>
      </c>
      <c r="N212" s="34" t="s">
        <v>4952</v>
      </c>
      <c r="O212" s="34" t="s">
        <v>4952</v>
      </c>
      <c r="P212" s="33" t="s">
        <v>3514</v>
      </c>
      <c r="R212" s="34" t="s">
        <v>2584</v>
      </c>
      <c r="S212" s="50" t="s">
        <v>3692</v>
      </c>
      <c r="T212" s="33" t="s">
        <v>901</v>
      </c>
      <c r="U212" s="33" t="s">
        <v>3528</v>
      </c>
      <c r="W212" s="34" t="s">
        <v>2361</v>
      </c>
      <c r="X212" s="34">
        <v>6</v>
      </c>
      <c r="Y212" s="34">
        <v>20</v>
      </c>
      <c r="Z212" s="34">
        <f t="shared" si="55"/>
        <v>120</v>
      </c>
      <c r="AI212" s="25">
        <v>211</v>
      </c>
      <c r="AJ212" s="27">
        <v>211</v>
      </c>
    </row>
    <row r="213" spans="1:36" ht="11.25" customHeight="1" x14ac:dyDescent="0.2">
      <c r="A213" s="27">
        <v>212</v>
      </c>
      <c r="C213" s="33" t="str">
        <f t="shared" si="53"/>
        <v>Booster Gold - Gauntlet Energy Blast - JLA - C</v>
      </c>
      <c r="D213" s="33" t="str">
        <f>CONCATENATE(M213," - ",P213," - ",G213," - ",IF(R213="","",CONCATENATE(R213," - ")),W213)</f>
        <v>Booster Gold - Gauntlet Energy Blast - JLA - C</v>
      </c>
      <c r="E213" s="33">
        <f t="shared" si="54"/>
        <v>1</v>
      </c>
      <c r="F213" s="33" t="str">
        <f>CONCATENATE(P213," - ",G213)</f>
        <v>Gauntlet Energy Blast - JLA</v>
      </c>
      <c r="G213" s="34" t="s">
        <v>3386</v>
      </c>
      <c r="H213" s="34" t="s">
        <v>2590</v>
      </c>
      <c r="L213" s="33" t="s">
        <v>901</v>
      </c>
      <c r="M213" s="33" t="s">
        <v>901</v>
      </c>
      <c r="N213" s="34" t="s">
        <v>4894</v>
      </c>
      <c r="O213" s="34" t="s">
        <v>4894</v>
      </c>
      <c r="P213" s="33" t="s">
        <v>1272</v>
      </c>
      <c r="S213" s="50" t="s">
        <v>3681</v>
      </c>
      <c r="T213" s="33" t="s">
        <v>901</v>
      </c>
      <c r="U213" s="33" t="s">
        <v>1272</v>
      </c>
      <c r="W213" s="34" t="s">
        <v>2103</v>
      </c>
      <c r="X213" s="34">
        <v>6</v>
      </c>
      <c r="Y213" s="34">
        <v>5</v>
      </c>
      <c r="Z213" s="34">
        <f t="shared" si="55"/>
        <v>30</v>
      </c>
      <c r="AI213" s="25">
        <v>212</v>
      </c>
      <c r="AJ213" s="27">
        <v>212</v>
      </c>
    </row>
    <row r="214" spans="1:36" ht="11.25" customHeight="1" x14ac:dyDescent="0.2">
      <c r="A214" s="27">
        <v>213</v>
      </c>
      <c r="C214" s="33" t="str">
        <f t="shared" si="53"/>
        <v>Booster Gold - Midas Mode - JLA - U</v>
      </c>
      <c r="D214" s="33" t="str">
        <f>CONCATENATE(M214," - ",P214," - ",G214," - ",IF(R214="","",CONCATENATE(R214," - ")),W214)</f>
        <v>Booster Gold - Midas Mode - JLA - U</v>
      </c>
      <c r="E214" s="33">
        <f t="shared" si="54"/>
        <v>1</v>
      </c>
      <c r="F214" s="33" t="str">
        <f>CONCATENATE(P214," - ",G214)</f>
        <v>Midas Mode - JLA</v>
      </c>
      <c r="G214" s="34" t="s">
        <v>3386</v>
      </c>
      <c r="H214" s="34" t="s">
        <v>2590</v>
      </c>
      <c r="L214" s="33" t="s">
        <v>901</v>
      </c>
      <c r="M214" s="33" t="s">
        <v>901</v>
      </c>
      <c r="N214" s="34" t="s">
        <v>4953</v>
      </c>
      <c r="O214" s="34" t="s">
        <v>4953</v>
      </c>
      <c r="P214" s="33" t="s">
        <v>2306</v>
      </c>
      <c r="S214" s="50" t="s">
        <v>3693</v>
      </c>
      <c r="T214" s="33" t="s">
        <v>901</v>
      </c>
      <c r="U214" s="33" t="s">
        <v>2306</v>
      </c>
      <c r="W214" s="34" t="s">
        <v>2314</v>
      </c>
      <c r="X214" s="34">
        <v>6</v>
      </c>
      <c r="Y214" s="34">
        <v>10</v>
      </c>
      <c r="Z214" s="34">
        <f t="shared" si="55"/>
        <v>60</v>
      </c>
      <c r="AI214" s="25">
        <v>213</v>
      </c>
      <c r="AJ214" s="27">
        <v>213</v>
      </c>
    </row>
    <row r="215" spans="1:36" ht="11.25" customHeight="1" x14ac:dyDescent="0.2">
      <c r="A215" s="27">
        <v>214</v>
      </c>
      <c r="C215" s="33" t="str">
        <f t="shared" si="53"/>
        <v>Booster Gold - Quarterback Sneak - JLA - U</v>
      </c>
      <c r="D215" s="33" t="str">
        <f>CONCATENATE(M215," - ",P215," - ",G215," - ",IF(R215="","",CONCATENATE(R215," - ")),W215)</f>
        <v>Booster Gold - Quarterback Sneak - JLA - U</v>
      </c>
      <c r="E215" s="33">
        <f t="shared" si="54"/>
        <v>1</v>
      </c>
      <c r="F215" s="33" t="str">
        <f>CONCATENATE(P215," - ",G215)</f>
        <v>Quarterback Sneak - JLA</v>
      </c>
      <c r="G215" s="34" t="s">
        <v>3386</v>
      </c>
      <c r="H215" s="34" t="s">
        <v>2590</v>
      </c>
      <c r="L215" s="33" t="s">
        <v>901</v>
      </c>
      <c r="M215" s="33" t="s">
        <v>901</v>
      </c>
      <c r="N215" s="34" t="s">
        <v>4945</v>
      </c>
      <c r="O215" s="34" t="s">
        <v>4945</v>
      </c>
      <c r="P215" s="33" t="s">
        <v>1270</v>
      </c>
      <c r="S215" s="50" t="s">
        <v>3694</v>
      </c>
      <c r="T215" s="33" t="s">
        <v>901</v>
      </c>
      <c r="U215" s="33" t="s">
        <v>1270</v>
      </c>
      <c r="W215" s="34" t="s">
        <v>2314</v>
      </c>
      <c r="X215" s="34">
        <v>6</v>
      </c>
      <c r="Y215" s="34">
        <v>10</v>
      </c>
      <c r="Z215" s="34">
        <f t="shared" si="55"/>
        <v>60</v>
      </c>
      <c r="AI215" s="25">
        <v>214</v>
      </c>
      <c r="AJ215" s="27">
        <v>214</v>
      </c>
    </row>
    <row r="216" spans="1:36" ht="11.25" customHeight="1" x14ac:dyDescent="0.2">
      <c r="A216" s="27">
        <v>215</v>
      </c>
      <c r="C216" s="33" t="str">
        <f t="shared" si="53"/>
        <v>Booster Gold - Skeets - JLA - OPD - U</v>
      </c>
      <c r="D216" s="33" t="str">
        <f>CONCATENATE(M216," - ",P216," - ",G216," - ",IF(R216="","",CONCATENATE(R216," - ")),W216)</f>
        <v>Booster Gold - Skeets - JLA - OPD - U</v>
      </c>
      <c r="E216" s="33">
        <f t="shared" si="54"/>
        <v>1</v>
      </c>
      <c r="F216" s="33" t="str">
        <f>CONCATENATE(P216," - ",G216)</f>
        <v>Skeets - JLA</v>
      </c>
      <c r="G216" s="34" t="s">
        <v>3386</v>
      </c>
      <c r="H216" s="34" t="s">
        <v>2590</v>
      </c>
      <c r="L216" s="33" t="s">
        <v>901</v>
      </c>
      <c r="M216" s="33" t="s">
        <v>901</v>
      </c>
      <c r="N216" s="34" t="s">
        <v>4954</v>
      </c>
      <c r="O216" s="34" t="s">
        <v>4954</v>
      </c>
      <c r="P216" s="33" t="s">
        <v>3012</v>
      </c>
      <c r="R216" s="34" t="s">
        <v>2584</v>
      </c>
      <c r="S216" s="50" t="s">
        <v>3695</v>
      </c>
      <c r="T216" s="33" t="s">
        <v>901</v>
      </c>
      <c r="U216" s="33" t="s">
        <v>731</v>
      </c>
      <c r="W216" s="34" t="s">
        <v>2314</v>
      </c>
      <c r="X216" s="34">
        <v>6</v>
      </c>
      <c r="Y216" s="34">
        <v>10</v>
      </c>
      <c r="Z216" s="34">
        <f t="shared" si="55"/>
        <v>60</v>
      </c>
      <c r="AI216" s="25">
        <v>215</v>
      </c>
      <c r="AJ216" s="27">
        <v>215</v>
      </c>
    </row>
    <row r="217" spans="1:36" ht="11.25" customHeight="1" x14ac:dyDescent="0.2">
      <c r="A217" s="27">
        <v>216</v>
      </c>
      <c r="B217" s="28"/>
      <c r="C217" s="26" t="str">
        <f t="shared" si="53"/>
        <v>Brainiac - 4-Grid Character Card - DC - R</v>
      </c>
      <c r="D217" s="26" t="s">
        <v>6015</v>
      </c>
      <c r="E217" s="26">
        <f t="shared" si="54"/>
        <v>1</v>
      </c>
      <c r="F217" s="26" t="str">
        <f>CONCATENATE(M217,IF(V217&lt;&gt;"",CONCATENATE(" (",V217,")",),"")," &lt;",G217,"&gt;")</f>
        <v>Brainiac (V) &lt;DC&gt;</v>
      </c>
      <c r="G217" s="28" t="s">
        <v>3385</v>
      </c>
      <c r="H217" s="28" t="s">
        <v>2582</v>
      </c>
      <c r="I217" s="28"/>
      <c r="J217" s="28"/>
      <c r="K217" s="28"/>
      <c r="L217" s="26" t="s">
        <v>902</v>
      </c>
      <c r="M217" s="26" t="s">
        <v>902</v>
      </c>
      <c r="N217" s="28"/>
      <c r="O217" s="28"/>
      <c r="P217" s="26" t="s">
        <v>769</v>
      </c>
      <c r="Q217" s="28"/>
      <c r="R217" s="28"/>
      <c r="S217" s="54"/>
      <c r="T217" s="26" t="s">
        <v>902</v>
      </c>
      <c r="U217" s="26" t="s">
        <v>769</v>
      </c>
      <c r="V217" s="28" t="s">
        <v>1982</v>
      </c>
      <c r="W217" s="28" t="s">
        <v>2313</v>
      </c>
      <c r="X217" s="29">
        <v>3</v>
      </c>
      <c r="Y217" s="29">
        <v>20</v>
      </c>
      <c r="Z217" s="29">
        <f t="shared" si="55"/>
        <v>60</v>
      </c>
      <c r="AA217" s="30">
        <v>8</v>
      </c>
      <c r="AB217" s="30">
        <v>1</v>
      </c>
      <c r="AC217" s="30">
        <v>4</v>
      </c>
      <c r="AD217" s="30">
        <v>7</v>
      </c>
      <c r="AE217" s="30">
        <f>SUM(AA217:AD217)</f>
        <v>20</v>
      </c>
      <c r="AF217" s="30">
        <v>20</v>
      </c>
      <c r="AG217" s="31">
        <f>AVERAGE(AA217:AD217)</f>
        <v>5</v>
      </c>
      <c r="AH217" s="32"/>
      <c r="AI217" s="32">
        <v>216</v>
      </c>
      <c r="AJ217" s="27">
        <v>216</v>
      </c>
    </row>
    <row r="218" spans="1:36" ht="11.25" customHeight="1" x14ac:dyDescent="0.2">
      <c r="A218" s="27">
        <v>217</v>
      </c>
      <c r="C218" s="33" t="str">
        <f t="shared" si="53"/>
        <v>Brainiac - Brain Drain - JLA - OPD - R</v>
      </c>
      <c r="D218" s="33" t="str">
        <f t="shared" ref="D218:D223" si="59">CONCATENATE(M218," - ",P218," - ",G218," - ",IF(R218="","",CONCATENATE(R218," - ")),W218)</f>
        <v>Brainiac - Brain Drain - JLA - OPD - R</v>
      </c>
      <c r="E218" s="33">
        <f t="shared" si="54"/>
        <v>1</v>
      </c>
      <c r="F218" s="33" t="str">
        <f t="shared" ref="F218:F223" si="60">CONCATENATE(P218," - ",G218)</f>
        <v>Brain Drain - JLA</v>
      </c>
      <c r="G218" s="34" t="s">
        <v>3386</v>
      </c>
      <c r="H218" s="34" t="s">
        <v>2590</v>
      </c>
      <c r="L218" s="33" t="s">
        <v>902</v>
      </c>
      <c r="M218" s="33" t="s">
        <v>902</v>
      </c>
      <c r="N218" s="34" t="s">
        <v>4949</v>
      </c>
      <c r="O218" s="34" t="s">
        <v>4949</v>
      </c>
      <c r="P218" s="33" t="s">
        <v>3013</v>
      </c>
      <c r="R218" s="34" t="s">
        <v>2584</v>
      </c>
      <c r="S218" s="50" t="s">
        <v>3696</v>
      </c>
      <c r="T218" s="33" t="s">
        <v>902</v>
      </c>
      <c r="U218" s="33" t="s">
        <v>732</v>
      </c>
      <c r="W218" s="34" t="s">
        <v>2313</v>
      </c>
      <c r="X218" s="34">
        <v>6</v>
      </c>
      <c r="Y218" s="34">
        <v>15</v>
      </c>
      <c r="Z218" s="34">
        <f t="shared" si="55"/>
        <v>90</v>
      </c>
      <c r="AI218" s="25">
        <v>217</v>
      </c>
      <c r="AJ218" s="27">
        <v>217</v>
      </c>
    </row>
    <row r="219" spans="1:36" ht="11.25" customHeight="1" x14ac:dyDescent="0.2">
      <c r="A219" s="27">
        <v>218</v>
      </c>
      <c r="C219" s="33" t="str">
        <f t="shared" si="53"/>
        <v>Brainiac - Force Field - DC - R</v>
      </c>
      <c r="D219" s="33" t="str">
        <f t="shared" si="59"/>
        <v>Brainiac - Force Field - DC - R</v>
      </c>
      <c r="E219" s="33">
        <f t="shared" si="54"/>
        <v>1</v>
      </c>
      <c r="F219" s="33" t="str">
        <f t="shared" si="60"/>
        <v>Force Field - DC</v>
      </c>
      <c r="G219" s="34" t="s">
        <v>3385</v>
      </c>
      <c r="H219" s="34" t="s">
        <v>2590</v>
      </c>
      <c r="L219" s="33" t="s">
        <v>902</v>
      </c>
      <c r="M219" s="33" t="s">
        <v>902</v>
      </c>
      <c r="N219" s="34" t="s">
        <v>4881</v>
      </c>
      <c r="O219" s="34" t="s">
        <v>4881</v>
      </c>
      <c r="P219" s="33" t="s">
        <v>2307</v>
      </c>
      <c r="S219" s="50" t="s">
        <v>3610</v>
      </c>
      <c r="T219" s="33" t="s">
        <v>902</v>
      </c>
      <c r="U219" s="33" t="s">
        <v>2307</v>
      </c>
      <c r="W219" s="34" t="s">
        <v>2313</v>
      </c>
      <c r="X219" s="34">
        <v>3</v>
      </c>
      <c r="Y219" s="34">
        <v>15</v>
      </c>
      <c r="Z219" s="34">
        <f t="shared" si="55"/>
        <v>45</v>
      </c>
      <c r="AI219" s="25">
        <v>218</v>
      </c>
      <c r="AJ219" s="27">
        <v>218</v>
      </c>
    </row>
    <row r="220" spans="1:36" ht="11.25" customHeight="1" x14ac:dyDescent="0.2">
      <c r="A220" s="27">
        <v>219</v>
      </c>
      <c r="C220" s="33" t="str">
        <f t="shared" si="53"/>
        <v>Brainiac - Force of Mind - DC - C</v>
      </c>
      <c r="D220" s="33" t="str">
        <f t="shared" si="59"/>
        <v>Brainiac - Force of Mind - DC - C</v>
      </c>
      <c r="E220" s="33">
        <f t="shared" si="54"/>
        <v>1</v>
      </c>
      <c r="F220" s="33" t="str">
        <f t="shared" si="60"/>
        <v>Force of Mind - DC</v>
      </c>
      <c r="G220" s="34" t="s">
        <v>3385</v>
      </c>
      <c r="H220" s="34" t="s">
        <v>2590</v>
      </c>
      <c r="L220" s="33" t="s">
        <v>902</v>
      </c>
      <c r="M220" s="33" t="s">
        <v>902</v>
      </c>
      <c r="N220" s="34" t="s">
        <v>4937</v>
      </c>
      <c r="O220" s="34" t="s">
        <v>4937</v>
      </c>
      <c r="P220" s="33" t="s">
        <v>2308</v>
      </c>
      <c r="S220" s="50" t="s">
        <v>3697</v>
      </c>
      <c r="T220" s="33" t="s">
        <v>902</v>
      </c>
      <c r="U220" s="33" t="s">
        <v>2308</v>
      </c>
      <c r="W220" s="34" t="s">
        <v>2103</v>
      </c>
      <c r="X220" s="34">
        <v>3</v>
      </c>
      <c r="Y220" s="34">
        <v>5</v>
      </c>
      <c r="Z220" s="34">
        <f t="shared" si="55"/>
        <v>15</v>
      </c>
      <c r="AI220" s="25">
        <v>219</v>
      </c>
      <c r="AJ220" s="27">
        <v>219</v>
      </c>
    </row>
    <row r="221" spans="1:36" ht="11.25" customHeight="1" x14ac:dyDescent="0.2">
      <c r="A221" s="27">
        <v>220</v>
      </c>
      <c r="C221" s="33" t="str">
        <f t="shared" si="53"/>
        <v>Brainiac - Lord of Warworld - DC - R</v>
      </c>
      <c r="D221" s="33" t="str">
        <f t="shared" si="59"/>
        <v>Brainiac - Lord of Warworld - DC - R</v>
      </c>
      <c r="E221" s="33">
        <f t="shared" si="54"/>
        <v>1</v>
      </c>
      <c r="F221" s="33" t="str">
        <f t="shared" si="60"/>
        <v>Lord of Warworld - DC</v>
      </c>
      <c r="G221" s="34" t="s">
        <v>3385</v>
      </c>
      <c r="H221" s="34" t="s">
        <v>2590</v>
      </c>
      <c r="L221" s="33" t="s">
        <v>902</v>
      </c>
      <c r="M221" s="33" t="s">
        <v>902</v>
      </c>
      <c r="N221" s="34" t="s">
        <v>4955</v>
      </c>
      <c r="O221" s="34" t="s">
        <v>4955</v>
      </c>
      <c r="P221" s="33" t="s">
        <v>2130</v>
      </c>
      <c r="S221" s="50" t="s">
        <v>3698</v>
      </c>
      <c r="T221" s="33" t="s">
        <v>902</v>
      </c>
      <c r="U221" s="33" t="s">
        <v>2130</v>
      </c>
      <c r="W221" s="34" t="s">
        <v>2313</v>
      </c>
      <c r="X221" s="34">
        <v>3</v>
      </c>
      <c r="Y221" s="34">
        <v>15</v>
      </c>
      <c r="Z221" s="34">
        <f t="shared" si="55"/>
        <v>45</v>
      </c>
      <c r="AI221" s="25">
        <v>220</v>
      </c>
      <c r="AJ221" s="27">
        <v>220</v>
      </c>
    </row>
    <row r="222" spans="1:36" ht="11.25" customHeight="1" x14ac:dyDescent="0.2">
      <c r="A222" s="27">
        <v>221</v>
      </c>
      <c r="C222" s="33" t="str">
        <f t="shared" si="53"/>
        <v>Brainiac - Mental Control - DC - OPD - VR</v>
      </c>
      <c r="D222" s="33" t="str">
        <f t="shared" si="59"/>
        <v>Brainiac - Mental Control - DC - OPD - VR</v>
      </c>
      <c r="E222" s="33">
        <f t="shared" si="54"/>
        <v>1</v>
      </c>
      <c r="F222" s="33" t="str">
        <f t="shared" si="60"/>
        <v>Mental Control - DC</v>
      </c>
      <c r="G222" s="34" t="s">
        <v>3385</v>
      </c>
      <c r="H222" s="34" t="s">
        <v>2590</v>
      </c>
      <c r="L222" s="33" t="s">
        <v>902</v>
      </c>
      <c r="M222" s="33" t="s">
        <v>902</v>
      </c>
      <c r="N222" s="34" t="s">
        <v>4956</v>
      </c>
      <c r="O222" s="34" t="s">
        <v>4956</v>
      </c>
      <c r="P222" s="33" t="s">
        <v>3014</v>
      </c>
      <c r="R222" s="34" t="s">
        <v>2584</v>
      </c>
      <c r="S222" s="50" t="s">
        <v>3699</v>
      </c>
      <c r="T222" s="33" t="s">
        <v>902</v>
      </c>
      <c r="U222" s="33" t="s">
        <v>733</v>
      </c>
      <c r="W222" s="34" t="s">
        <v>2361</v>
      </c>
      <c r="X222" s="34">
        <v>3</v>
      </c>
      <c r="Y222" s="34">
        <v>20</v>
      </c>
      <c r="Z222" s="34">
        <f t="shared" si="55"/>
        <v>60</v>
      </c>
      <c r="AI222" s="25">
        <v>221</v>
      </c>
      <c r="AJ222" s="27">
        <v>221</v>
      </c>
    </row>
    <row r="223" spans="1:36" ht="11.25" customHeight="1" x14ac:dyDescent="0.2">
      <c r="A223" s="27">
        <v>222</v>
      </c>
      <c r="C223" s="33" t="str">
        <f t="shared" si="53"/>
        <v>Brainiac - Mental Illusions - DC - U</v>
      </c>
      <c r="D223" s="33" t="str">
        <f t="shared" si="59"/>
        <v>Brainiac - Mental Illusions - DC - U</v>
      </c>
      <c r="E223" s="33">
        <f t="shared" si="54"/>
        <v>1</v>
      </c>
      <c r="F223" s="33" t="str">
        <f t="shared" si="60"/>
        <v>Mental Illusions - DC</v>
      </c>
      <c r="G223" s="34" t="s">
        <v>3385</v>
      </c>
      <c r="H223" s="34" t="s">
        <v>2590</v>
      </c>
      <c r="L223" s="33" t="s">
        <v>902</v>
      </c>
      <c r="M223" s="33" t="s">
        <v>902</v>
      </c>
      <c r="N223" s="34" t="s">
        <v>4957</v>
      </c>
      <c r="O223" s="34" t="s">
        <v>4957</v>
      </c>
      <c r="P223" s="33" t="s">
        <v>1269</v>
      </c>
      <c r="S223" s="50" t="s">
        <v>3700</v>
      </c>
      <c r="T223" s="33" t="s">
        <v>902</v>
      </c>
      <c r="U223" s="33" t="s">
        <v>1269</v>
      </c>
      <c r="W223" s="34" t="s">
        <v>2314</v>
      </c>
      <c r="X223" s="34">
        <v>3</v>
      </c>
      <c r="Y223" s="34">
        <v>10</v>
      </c>
      <c r="Z223" s="34">
        <f t="shared" si="55"/>
        <v>30</v>
      </c>
      <c r="AI223" s="25">
        <v>222</v>
      </c>
      <c r="AJ223" s="27">
        <v>222</v>
      </c>
    </row>
    <row r="224" spans="1:36" ht="11.25" customHeight="1" x14ac:dyDescent="0.2">
      <c r="A224" s="27">
        <v>223</v>
      </c>
      <c r="B224" s="28"/>
      <c r="C224" s="26" t="str">
        <f t="shared" si="53"/>
        <v>Brass - 4-Grid Character Card - MW - VR</v>
      </c>
      <c r="D224" s="26" t="s">
        <v>6016</v>
      </c>
      <c r="E224" s="26">
        <f t="shared" si="54"/>
        <v>1</v>
      </c>
      <c r="F224" s="26" t="str">
        <f>CONCATENATE(M224,IF(V224&lt;&gt;"",CONCATENATE(" (",V224,")",),"")," &lt;",G224,"&gt;")</f>
        <v>Brass &lt;MW&gt;</v>
      </c>
      <c r="G224" s="28" t="s">
        <v>1991</v>
      </c>
      <c r="H224" s="28" t="s">
        <v>2582</v>
      </c>
      <c r="I224" s="28"/>
      <c r="J224" s="28"/>
      <c r="K224" s="28"/>
      <c r="L224" s="26" t="s">
        <v>903</v>
      </c>
      <c r="M224" s="26" t="s">
        <v>903</v>
      </c>
      <c r="N224" s="28"/>
      <c r="O224" s="28"/>
      <c r="P224" s="26" t="s">
        <v>769</v>
      </c>
      <c r="Q224" s="28"/>
      <c r="R224" s="28"/>
      <c r="S224" s="54"/>
      <c r="T224" s="26" t="s">
        <v>903</v>
      </c>
      <c r="U224" s="26" t="s">
        <v>769</v>
      </c>
      <c r="V224" s="28"/>
      <c r="W224" s="28" t="s">
        <v>2361</v>
      </c>
      <c r="X224" s="29">
        <v>8</v>
      </c>
      <c r="Y224" s="29">
        <v>20</v>
      </c>
      <c r="Z224" s="29">
        <f t="shared" si="55"/>
        <v>160</v>
      </c>
      <c r="AA224" s="30">
        <v>7</v>
      </c>
      <c r="AB224" s="30">
        <v>5</v>
      </c>
      <c r="AC224" s="30">
        <v>6</v>
      </c>
      <c r="AD224" s="30">
        <v>3</v>
      </c>
      <c r="AE224" s="30">
        <f>SUM(AA224:AD224)</f>
        <v>21</v>
      </c>
      <c r="AF224" s="30">
        <v>21</v>
      </c>
      <c r="AG224" s="31">
        <f>AVERAGE(AA224:AD224)</f>
        <v>5.25</v>
      </c>
      <c r="AH224" s="32"/>
      <c r="AI224" s="32">
        <v>223</v>
      </c>
      <c r="AJ224" s="27">
        <v>223</v>
      </c>
    </row>
    <row r="225" spans="1:36" ht="11.25" customHeight="1" x14ac:dyDescent="0.2">
      <c r="A225" s="27">
        <v>224</v>
      </c>
      <c r="C225" s="33" t="str">
        <f t="shared" si="53"/>
        <v>Brass - Armored Powerhouse - IM - OPD - R</v>
      </c>
      <c r="D225" s="33" t="str">
        <f>CONCATENATE(M225," - ",P225," - ",G225," - ",IF(R225="","",CONCATENATE(R225," - ")),W225)</f>
        <v>Brass - Armored Powerhouse - IM - OPD - R</v>
      </c>
      <c r="E225" s="33">
        <f t="shared" si="54"/>
        <v>1</v>
      </c>
      <c r="F225" s="33" t="str">
        <f>CONCATENATE(P225," - ",G225)</f>
        <v>Armored Powerhouse - IM</v>
      </c>
      <c r="G225" s="34" t="s">
        <v>511</v>
      </c>
      <c r="H225" s="34" t="s">
        <v>2590</v>
      </c>
      <c r="L225" s="33" t="s">
        <v>903</v>
      </c>
      <c r="M225" s="33" t="s">
        <v>903</v>
      </c>
      <c r="N225" s="34" t="s">
        <v>4958</v>
      </c>
      <c r="O225" s="34" t="s">
        <v>4958</v>
      </c>
      <c r="P225" s="33" t="s">
        <v>3015</v>
      </c>
      <c r="R225" s="34" t="s">
        <v>2584</v>
      </c>
      <c r="S225" s="50" t="s">
        <v>3701</v>
      </c>
      <c r="T225" s="33" t="s">
        <v>903</v>
      </c>
      <c r="U225" s="33" t="s">
        <v>734</v>
      </c>
      <c r="W225" s="34" t="s">
        <v>2313</v>
      </c>
      <c r="X225" s="34">
        <v>16</v>
      </c>
      <c r="Y225" s="34">
        <v>15</v>
      </c>
      <c r="Z225" s="34">
        <f t="shared" si="55"/>
        <v>240</v>
      </c>
      <c r="AI225" s="25">
        <v>224</v>
      </c>
      <c r="AJ225" s="27">
        <v>224</v>
      </c>
    </row>
    <row r="226" spans="1:36" ht="11.25" customHeight="1" x14ac:dyDescent="0.2">
      <c r="A226" s="27">
        <v>225</v>
      </c>
      <c r="C226" s="33" t="str">
        <f t="shared" si="53"/>
        <v>Brass - Computer Tracking - IM - U</v>
      </c>
      <c r="D226" s="33" t="str">
        <f>CONCATENATE(M226," - ",P226," - ",G226," - ",IF(R226="","",CONCATENATE(R226," - ")),W226)</f>
        <v>Brass - Computer Tracking - IM - U</v>
      </c>
      <c r="E226" s="33">
        <f t="shared" si="54"/>
        <v>1</v>
      </c>
      <c r="F226" s="33" t="str">
        <f>CONCATENATE(P226," - ",G226)</f>
        <v>Computer Tracking - IM</v>
      </c>
      <c r="G226" s="34" t="s">
        <v>511</v>
      </c>
      <c r="H226" s="34" t="s">
        <v>2590</v>
      </c>
      <c r="L226" s="33" t="s">
        <v>903</v>
      </c>
      <c r="M226" s="33" t="s">
        <v>903</v>
      </c>
      <c r="N226" s="34" t="s">
        <v>4959</v>
      </c>
      <c r="O226" s="34" t="s">
        <v>4959</v>
      </c>
      <c r="P226" s="33" t="s">
        <v>58</v>
      </c>
      <c r="S226" s="50" t="s">
        <v>3702</v>
      </c>
      <c r="T226" s="33" t="s">
        <v>903</v>
      </c>
      <c r="U226" s="33" t="s">
        <v>58</v>
      </c>
      <c r="W226" s="34" t="s">
        <v>2314</v>
      </c>
      <c r="X226" s="34">
        <v>16</v>
      </c>
      <c r="Y226" s="34">
        <v>10</v>
      </c>
      <c r="Z226" s="34">
        <f t="shared" si="55"/>
        <v>160</v>
      </c>
      <c r="AI226" s="25">
        <v>225</v>
      </c>
      <c r="AJ226" s="27">
        <v>225</v>
      </c>
    </row>
    <row r="227" spans="1:36" ht="11.25" customHeight="1" x14ac:dyDescent="0.2">
      <c r="A227" s="27">
        <v>226</v>
      </c>
      <c r="C227" s="33" t="str">
        <f t="shared" si="53"/>
        <v>Brass - Weapons Array - IM - OPD - R</v>
      </c>
      <c r="D227" s="33" t="str">
        <f>CONCATENATE(M227," - ",P227," - ",G227," - ",IF(R227="","",CONCATENATE(R227," - ")),W227)</f>
        <v>Brass - Weapons Array - IM - OPD - R</v>
      </c>
      <c r="E227" s="33">
        <f t="shared" si="54"/>
        <v>1</v>
      </c>
      <c r="F227" s="33" t="str">
        <f>CONCATENATE(P227," - ",G227)</f>
        <v>Weapons Array - IM</v>
      </c>
      <c r="G227" s="34" t="s">
        <v>511</v>
      </c>
      <c r="H227" s="34" t="s">
        <v>2590</v>
      </c>
      <c r="L227" s="33" t="s">
        <v>903</v>
      </c>
      <c r="M227" s="33" t="s">
        <v>903</v>
      </c>
      <c r="N227" s="34" t="s">
        <v>1045</v>
      </c>
      <c r="O227" s="34" t="s">
        <v>1045</v>
      </c>
      <c r="P227" s="33" t="s">
        <v>3016</v>
      </c>
      <c r="R227" s="34" t="s">
        <v>2584</v>
      </c>
      <c r="S227" s="50" t="s">
        <v>3703</v>
      </c>
      <c r="T227" s="33" t="s">
        <v>903</v>
      </c>
      <c r="U227" s="33" t="s">
        <v>1824</v>
      </c>
      <c r="W227" s="34" t="s">
        <v>2313</v>
      </c>
      <c r="X227" s="34">
        <v>16</v>
      </c>
      <c r="Y227" s="34">
        <v>15</v>
      </c>
      <c r="Z227" s="34">
        <f t="shared" si="55"/>
        <v>240</v>
      </c>
      <c r="AI227" s="25">
        <v>226</v>
      </c>
      <c r="AJ227" s="27">
        <v>226</v>
      </c>
    </row>
    <row r="228" spans="1:36" ht="11.25" customHeight="1" x14ac:dyDescent="0.2">
      <c r="A228" s="27">
        <v>227</v>
      </c>
      <c r="B228" s="39"/>
      <c r="C228" s="38" t="str">
        <f t="shared" si="53"/>
        <v>Brood - 3-Grid Character Card - MC - U</v>
      </c>
      <c r="D228" s="38" t="str">
        <f>CONCATENATE(M228," ",G228," HERO - ",W228)</f>
        <v>Brood MC HERO - U</v>
      </c>
      <c r="E228" s="38">
        <f t="shared" si="54"/>
        <v>1</v>
      </c>
      <c r="F228" s="38" t="str">
        <f t="shared" ref="F228:F229" si="61">CONCATENATE(M228,IF(V228&lt;&gt;"",CONCATENATE(" (",V228,")",),"")," &lt;",G228,"&gt;")</f>
        <v>Brood &lt;MC&gt;</v>
      </c>
      <c r="G228" s="39" t="s">
        <v>1045</v>
      </c>
      <c r="H228" s="39" t="s">
        <v>2582</v>
      </c>
      <c r="I228" s="39"/>
      <c r="J228" s="39"/>
      <c r="K228" s="39"/>
      <c r="L228" s="38" t="s">
        <v>904</v>
      </c>
      <c r="M228" s="38" t="s">
        <v>904</v>
      </c>
      <c r="N228" s="39"/>
      <c r="O228" s="39"/>
      <c r="P228" s="38" t="s">
        <v>768</v>
      </c>
      <c r="Q228" s="39"/>
      <c r="R228" s="39"/>
      <c r="S228" s="55"/>
      <c r="T228" s="38" t="s">
        <v>904</v>
      </c>
      <c r="U228" s="38" t="s">
        <v>768</v>
      </c>
      <c r="V228" s="39"/>
      <c r="W228" s="39" t="s">
        <v>2314</v>
      </c>
      <c r="X228" s="40">
        <v>1</v>
      </c>
      <c r="Y228" s="40">
        <v>10</v>
      </c>
      <c r="Z228" s="40">
        <f t="shared" si="55"/>
        <v>10</v>
      </c>
      <c r="AA228" s="41">
        <v>4</v>
      </c>
      <c r="AB228" s="41">
        <v>7</v>
      </c>
      <c r="AC228" s="41">
        <v>5</v>
      </c>
      <c r="AD228" s="41"/>
      <c r="AE228" s="41">
        <f>SUM(AA228:AD228)</f>
        <v>16</v>
      </c>
      <c r="AF228" s="41">
        <v>16</v>
      </c>
      <c r="AG228" s="42">
        <f>AVERAGE(AA228:AD228)</f>
        <v>5.333333333333333</v>
      </c>
      <c r="AH228" s="43"/>
      <c r="AI228" s="43">
        <v>227</v>
      </c>
      <c r="AJ228" s="27">
        <v>227</v>
      </c>
    </row>
    <row r="229" spans="1:36" ht="11.25" customHeight="1" x14ac:dyDescent="0.2">
      <c r="A229" s="27">
        <v>228</v>
      </c>
      <c r="B229" s="28"/>
      <c r="C229" s="26" t="str">
        <f t="shared" si="53"/>
        <v>Brood - 4-Grid Character Card - IQ - R</v>
      </c>
      <c r="D229" s="26" t="str">
        <f>CONCATENATE(M229," ",G229," HERO - ",W229)</f>
        <v>Brood IQ HERO - R</v>
      </c>
      <c r="E229" s="26">
        <f t="shared" si="54"/>
        <v>1</v>
      </c>
      <c r="F229" s="26" t="str">
        <f t="shared" si="61"/>
        <v>Brood &lt;IQ&gt;</v>
      </c>
      <c r="G229" s="28" t="s">
        <v>1044</v>
      </c>
      <c r="H229" s="28" t="s">
        <v>2582</v>
      </c>
      <c r="I229" s="28"/>
      <c r="J229" s="28"/>
      <c r="K229" s="28"/>
      <c r="L229" s="26" t="s">
        <v>904</v>
      </c>
      <c r="M229" s="26" t="s">
        <v>904</v>
      </c>
      <c r="N229" s="28"/>
      <c r="O229" s="28"/>
      <c r="P229" s="26" t="s">
        <v>769</v>
      </c>
      <c r="Q229" s="28"/>
      <c r="R229" s="28"/>
      <c r="S229" s="54"/>
      <c r="T229" s="26" t="s">
        <v>904</v>
      </c>
      <c r="U229" s="26" t="s">
        <v>769</v>
      </c>
      <c r="V229" s="28"/>
      <c r="W229" s="28" t="s">
        <v>2313</v>
      </c>
      <c r="X229" s="29">
        <v>12</v>
      </c>
      <c r="Y229" s="29">
        <v>15</v>
      </c>
      <c r="Z229" s="29">
        <f t="shared" si="55"/>
        <v>180</v>
      </c>
      <c r="AA229" s="30">
        <v>3</v>
      </c>
      <c r="AB229" s="30">
        <v>6</v>
      </c>
      <c r="AC229" s="30">
        <v>6</v>
      </c>
      <c r="AD229" s="30">
        <v>4</v>
      </c>
      <c r="AE229" s="30">
        <f>SUM(AA229:AD229)</f>
        <v>19</v>
      </c>
      <c r="AF229" s="30">
        <v>19</v>
      </c>
      <c r="AG229" s="31">
        <f>AVERAGE(AA229:AD229)</f>
        <v>4.75</v>
      </c>
      <c r="AH229" s="32" t="s">
        <v>4738</v>
      </c>
      <c r="AI229" s="32">
        <v>228</v>
      </c>
      <c r="AJ229" s="27">
        <v>228</v>
      </c>
    </row>
    <row r="230" spans="1:36" ht="11.25" customHeight="1" x14ac:dyDescent="0.2">
      <c r="A230" s="27">
        <v>229</v>
      </c>
      <c r="C230" s="33" t="str">
        <f t="shared" si="53"/>
        <v>Brood - Alien Hunger - MC - OPD - R</v>
      </c>
      <c r="D230" s="33" t="str">
        <f t="shared" ref="D230:D237" si="62">CONCATENATE(M230," - ",P230," - ",G230," - ",IF(R230="","",CONCATENATE(R230," - ")),W230)</f>
        <v>Brood - Alien Hunger - MC - OPD - R</v>
      </c>
      <c r="E230" s="33">
        <f t="shared" si="54"/>
        <v>1</v>
      </c>
      <c r="F230" s="33" t="str">
        <f t="shared" ref="F230:F237" si="63">CONCATENATE(P230," - ",G230)</f>
        <v>Alien Hunger - MC</v>
      </c>
      <c r="G230" s="34" t="s">
        <v>1045</v>
      </c>
      <c r="H230" s="34" t="s">
        <v>2590</v>
      </c>
      <c r="L230" s="33" t="s">
        <v>904</v>
      </c>
      <c r="M230" s="33" t="s">
        <v>904</v>
      </c>
      <c r="N230" s="34" t="s">
        <v>4893</v>
      </c>
      <c r="O230" s="34" t="s">
        <v>4893</v>
      </c>
      <c r="P230" s="33" t="s">
        <v>3017</v>
      </c>
      <c r="R230" s="34" t="s">
        <v>2584</v>
      </c>
      <c r="S230" s="50" t="s">
        <v>3704</v>
      </c>
      <c r="T230" s="33" t="s">
        <v>904</v>
      </c>
      <c r="U230" s="33" t="s">
        <v>1825</v>
      </c>
      <c r="W230" s="34" t="s">
        <v>2313</v>
      </c>
      <c r="X230" s="34">
        <v>1</v>
      </c>
      <c r="Y230" s="34">
        <v>15</v>
      </c>
      <c r="Z230" s="34">
        <f t="shared" si="55"/>
        <v>15</v>
      </c>
      <c r="AI230" s="25">
        <v>229</v>
      </c>
      <c r="AJ230" s="27">
        <v>229</v>
      </c>
    </row>
    <row r="231" spans="1:36" ht="11.25" customHeight="1" x14ac:dyDescent="0.2">
      <c r="A231" s="27">
        <v>230</v>
      </c>
      <c r="C231" s="33" t="str">
        <f t="shared" si="53"/>
        <v>Brood - Bony Exoskeleton - MC - C</v>
      </c>
      <c r="D231" s="33" t="str">
        <f t="shared" si="62"/>
        <v>Brood - Bony Exoskeleton - MC - C</v>
      </c>
      <c r="E231" s="33">
        <f t="shared" si="54"/>
        <v>1</v>
      </c>
      <c r="F231" s="33" t="str">
        <f t="shared" si="63"/>
        <v>Bony Exoskeleton - MC</v>
      </c>
      <c r="G231" s="34" t="s">
        <v>1045</v>
      </c>
      <c r="H231" s="34" t="s">
        <v>2590</v>
      </c>
      <c r="L231" s="33" t="s">
        <v>904</v>
      </c>
      <c r="M231" s="33" t="s">
        <v>904</v>
      </c>
      <c r="N231" s="34" t="s">
        <v>4876</v>
      </c>
      <c r="O231" s="34" t="s">
        <v>4876</v>
      </c>
      <c r="P231" s="33" t="s">
        <v>3515</v>
      </c>
      <c r="S231" s="50" t="s">
        <v>3705</v>
      </c>
      <c r="T231" s="33" t="s">
        <v>904</v>
      </c>
      <c r="U231" s="33" t="s">
        <v>3515</v>
      </c>
      <c r="W231" s="34" t="s">
        <v>2103</v>
      </c>
      <c r="X231" s="34">
        <v>1</v>
      </c>
      <c r="Y231" s="34">
        <v>5</v>
      </c>
      <c r="Z231" s="34">
        <f t="shared" si="55"/>
        <v>5</v>
      </c>
      <c r="AI231" s="25">
        <v>230</v>
      </c>
      <c r="AJ231" s="27">
        <v>230</v>
      </c>
    </row>
    <row r="232" spans="1:36" ht="11.25" customHeight="1" x14ac:dyDescent="0.2">
      <c r="A232" s="27">
        <v>231</v>
      </c>
      <c r="C232" s="33" t="str">
        <f t="shared" si="53"/>
        <v>Brood - Brood Spawn - MC - U</v>
      </c>
      <c r="D232" s="33" t="s">
        <v>6017</v>
      </c>
      <c r="E232" s="33">
        <f t="shared" si="54"/>
        <v>1</v>
      </c>
      <c r="F232" s="33" t="str">
        <f t="shared" si="63"/>
        <v>Brood Spawn - MC</v>
      </c>
      <c r="G232" s="34" t="s">
        <v>1045</v>
      </c>
      <c r="H232" s="34" t="s">
        <v>2590</v>
      </c>
      <c r="L232" s="33" t="s">
        <v>904</v>
      </c>
      <c r="M232" s="33" t="s">
        <v>904</v>
      </c>
      <c r="N232" s="34" t="s">
        <v>4909</v>
      </c>
      <c r="O232" s="34" t="s">
        <v>4909</v>
      </c>
      <c r="P232" s="33" t="s">
        <v>2309</v>
      </c>
      <c r="S232" s="50" t="s">
        <v>3706</v>
      </c>
      <c r="T232" s="33" t="s">
        <v>904</v>
      </c>
      <c r="U232" s="33" t="s">
        <v>2309</v>
      </c>
      <c r="W232" s="34" t="s">
        <v>2314</v>
      </c>
      <c r="X232" s="34">
        <v>1</v>
      </c>
      <c r="Y232" s="34">
        <v>10</v>
      </c>
      <c r="Z232" s="34">
        <f t="shared" si="55"/>
        <v>10</v>
      </c>
      <c r="AI232" s="25">
        <v>231</v>
      </c>
      <c r="AJ232" s="27">
        <v>231</v>
      </c>
    </row>
    <row r="233" spans="1:36" ht="11.25" customHeight="1" x14ac:dyDescent="0.2">
      <c r="A233" s="27">
        <v>232</v>
      </c>
      <c r="C233" s="33" t="str">
        <f t="shared" si="53"/>
        <v>Brood - Insectoid Incursion - MC - C</v>
      </c>
      <c r="D233" s="33" t="str">
        <f t="shared" si="62"/>
        <v>Brood - Insectoid Incursion - MC - C</v>
      </c>
      <c r="E233" s="33">
        <f t="shared" si="54"/>
        <v>1</v>
      </c>
      <c r="F233" s="33" t="str">
        <f t="shared" si="63"/>
        <v>Insectoid Incursion - MC</v>
      </c>
      <c r="G233" s="34" t="s">
        <v>1045</v>
      </c>
      <c r="H233" s="34" t="s">
        <v>2590</v>
      </c>
      <c r="L233" s="33" t="s">
        <v>904</v>
      </c>
      <c r="M233" s="33" t="s">
        <v>904</v>
      </c>
      <c r="N233" s="34" t="s">
        <v>4960</v>
      </c>
      <c r="O233" s="34" t="s">
        <v>4960</v>
      </c>
      <c r="P233" s="33" t="s">
        <v>1268</v>
      </c>
      <c r="S233" s="50" t="s">
        <v>3707</v>
      </c>
      <c r="T233" s="33" t="s">
        <v>904</v>
      </c>
      <c r="U233" s="33" t="s">
        <v>1268</v>
      </c>
      <c r="W233" s="34" t="s">
        <v>2103</v>
      </c>
      <c r="X233" s="34">
        <v>1</v>
      </c>
      <c r="Y233" s="34">
        <v>5</v>
      </c>
      <c r="Z233" s="34">
        <f t="shared" si="55"/>
        <v>5</v>
      </c>
      <c r="AI233" s="25">
        <v>232</v>
      </c>
      <c r="AJ233" s="27">
        <v>232</v>
      </c>
    </row>
    <row r="234" spans="1:36" ht="11.25" customHeight="1" x14ac:dyDescent="0.2">
      <c r="A234" s="27">
        <v>233</v>
      </c>
      <c r="C234" s="33" t="str">
        <f t="shared" si="53"/>
        <v>Brood - Overwhelm - MC - U</v>
      </c>
      <c r="D234" s="33" t="str">
        <f t="shared" si="62"/>
        <v>Brood - Overwhelm - MC - U</v>
      </c>
      <c r="E234" s="33">
        <f t="shared" si="54"/>
        <v>1</v>
      </c>
      <c r="F234" s="33" t="str">
        <f t="shared" si="63"/>
        <v>Overwhelm - MC</v>
      </c>
      <c r="G234" s="34" t="s">
        <v>1045</v>
      </c>
      <c r="H234" s="34" t="s">
        <v>2590</v>
      </c>
      <c r="L234" s="33" t="s">
        <v>904</v>
      </c>
      <c r="M234" s="33" t="s">
        <v>904</v>
      </c>
      <c r="N234" s="34" t="s">
        <v>4879</v>
      </c>
      <c r="O234" s="34" t="s">
        <v>4879</v>
      </c>
      <c r="P234" s="33" t="s">
        <v>2310</v>
      </c>
      <c r="S234" s="50" t="s">
        <v>3708</v>
      </c>
      <c r="T234" s="33" t="s">
        <v>904</v>
      </c>
      <c r="U234" s="33" t="s">
        <v>2310</v>
      </c>
      <c r="W234" s="34" t="s">
        <v>2314</v>
      </c>
      <c r="X234" s="34">
        <v>1</v>
      </c>
      <c r="Y234" s="34">
        <v>10</v>
      </c>
      <c r="Z234" s="34">
        <f t="shared" si="55"/>
        <v>10</v>
      </c>
      <c r="AI234" s="25">
        <v>233</v>
      </c>
      <c r="AJ234" s="27">
        <v>233</v>
      </c>
    </row>
    <row r="235" spans="1:36" ht="11.25" customHeight="1" x14ac:dyDescent="0.2">
      <c r="A235" s="27">
        <v>234</v>
      </c>
      <c r="C235" s="33" t="str">
        <f t="shared" si="53"/>
        <v>Brood - Pestilent Horde - MC - OPD - R</v>
      </c>
      <c r="D235" s="33" t="str">
        <f t="shared" si="62"/>
        <v>Brood - Pestilent Horde - MC - OPD - R</v>
      </c>
      <c r="E235" s="33">
        <f t="shared" si="54"/>
        <v>1</v>
      </c>
      <c r="F235" s="33" t="str">
        <f t="shared" si="63"/>
        <v>Pestilent Horde - MC</v>
      </c>
      <c r="G235" s="34" t="s">
        <v>1045</v>
      </c>
      <c r="H235" s="34" t="s">
        <v>2590</v>
      </c>
      <c r="L235" s="33" t="s">
        <v>904</v>
      </c>
      <c r="M235" s="33" t="s">
        <v>904</v>
      </c>
      <c r="N235" s="34" t="s">
        <v>4961</v>
      </c>
      <c r="O235" s="34" t="s">
        <v>4961</v>
      </c>
      <c r="P235" s="33" t="s">
        <v>3018</v>
      </c>
      <c r="R235" s="34" t="s">
        <v>2584</v>
      </c>
      <c r="S235" s="50" t="s">
        <v>3709</v>
      </c>
      <c r="T235" s="33" t="s">
        <v>904</v>
      </c>
      <c r="U235" s="33" t="s">
        <v>1827</v>
      </c>
      <c r="W235" s="34" t="s">
        <v>2313</v>
      </c>
      <c r="X235" s="34">
        <v>1</v>
      </c>
      <c r="Y235" s="34">
        <v>15</v>
      </c>
      <c r="Z235" s="34">
        <f t="shared" si="55"/>
        <v>15</v>
      </c>
      <c r="AI235" s="25">
        <v>234</v>
      </c>
      <c r="AJ235" s="27">
        <v>234</v>
      </c>
    </row>
    <row r="236" spans="1:36" ht="11.25" customHeight="1" x14ac:dyDescent="0.2">
      <c r="A236" s="27">
        <v>235</v>
      </c>
      <c r="C236" s="33" t="str">
        <f t="shared" si="53"/>
        <v>Brood - Plan of Conquest - IQ - C</v>
      </c>
      <c r="D236" s="33" t="str">
        <f t="shared" si="62"/>
        <v>Brood - Plan of Conquest - IQ - C</v>
      </c>
      <c r="E236" s="33">
        <f t="shared" si="54"/>
        <v>1</v>
      </c>
      <c r="F236" s="33" t="str">
        <f t="shared" si="63"/>
        <v>Plan of Conquest - IQ</v>
      </c>
      <c r="G236" s="34" t="s">
        <v>1044</v>
      </c>
      <c r="H236" s="34" t="s">
        <v>2590</v>
      </c>
      <c r="L236" s="33" t="s">
        <v>904</v>
      </c>
      <c r="M236" s="33" t="s">
        <v>904</v>
      </c>
      <c r="N236" s="34" t="s">
        <v>4894</v>
      </c>
      <c r="O236" s="34" t="s">
        <v>4894</v>
      </c>
      <c r="P236" s="33" t="s">
        <v>1263</v>
      </c>
      <c r="S236" s="50" t="s">
        <v>3710</v>
      </c>
      <c r="T236" s="33" t="s">
        <v>904</v>
      </c>
      <c r="U236" s="33" t="s">
        <v>1263</v>
      </c>
      <c r="W236" s="34" t="s">
        <v>2103</v>
      </c>
      <c r="X236" s="34">
        <v>12</v>
      </c>
      <c r="Y236" s="34">
        <v>5</v>
      </c>
      <c r="Z236" s="34">
        <f t="shared" si="55"/>
        <v>60</v>
      </c>
      <c r="AI236" s="25">
        <v>235</v>
      </c>
      <c r="AJ236" s="27">
        <v>235</v>
      </c>
    </row>
    <row r="237" spans="1:36" ht="11.25" customHeight="1" x14ac:dyDescent="0.2">
      <c r="A237" s="27">
        <v>236</v>
      </c>
      <c r="C237" s="33" t="str">
        <f t="shared" si="53"/>
        <v>Brood - Power Hungry Monsters - IQ - OPD - VR</v>
      </c>
      <c r="D237" s="33" t="str">
        <f t="shared" si="62"/>
        <v>Brood - Power Hungry Monsters - IQ - OPD - VR</v>
      </c>
      <c r="E237" s="33">
        <f t="shared" si="54"/>
        <v>1</v>
      </c>
      <c r="F237" s="33" t="str">
        <f t="shared" si="63"/>
        <v>Power Hungry Monsters - IQ</v>
      </c>
      <c r="G237" s="34" t="s">
        <v>1044</v>
      </c>
      <c r="H237" s="34" t="s">
        <v>2590</v>
      </c>
      <c r="L237" s="33" t="s">
        <v>904</v>
      </c>
      <c r="M237" s="33" t="s">
        <v>904</v>
      </c>
      <c r="N237" s="34" t="s">
        <v>4902</v>
      </c>
      <c r="O237" s="34" t="s">
        <v>4902</v>
      </c>
      <c r="P237" s="33" t="s">
        <v>3516</v>
      </c>
      <c r="R237" s="34" t="s">
        <v>2584</v>
      </c>
      <c r="S237" s="50" t="s">
        <v>3711</v>
      </c>
      <c r="T237" s="33" t="s">
        <v>904</v>
      </c>
      <c r="U237" s="33" t="s">
        <v>1826</v>
      </c>
      <c r="W237" s="34" t="s">
        <v>2361</v>
      </c>
      <c r="X237" s="34">
        <v>12</v>
      </c>
      <c r="Y237" s="34">
        <v>20</v>
      </c>
      <c r="Z237" s="34">
        <f t="shared" si="55"/>
        <v>240</v>
      </c>
      <c r="AI237" s="25">
        <v>236</v>
      </c>
      <c r="AJ237" s="27">
        <v>236</v>
      </c>
    </row>
    <row r="238" spans="1:36" ht="11.25" customHeight="1" x14ac:dyDescent="0.2">
      <c r="A238" s="27">
        <v>237</v>
      </c>
      <c r="B238" s="28"/>
      <c r="C238" s="26" t="str">
        <f t="shared" si="53"/>
        <v>Bullseye - 4-Grid Character Card - CL - R</v>
      </c>
      <c r="D238" s="26" t="str">
        <f>CONCATENATE(M238," ",G238," HERO - ",W238)</f>
        <v>Bullseye CL HERO - R</v>
      </c>
      <c r="E238" s="26">
        <f t="shared" si="54"/>
        <v>1</v>
      </c>
      <c r="F238" s="26" t="str">
        <f>CONCATENATE(M238,IF(V238&lt;&gt;"",CONCATENATE(" (",V238,")",),"")," &lt;",G238,"&gt;")</f>
        <v>Bullseye &lt;CL&gt;</v>
      </c>
      <c r="G238" s="28" t="s">
        <v>1676</v>
      </c>
      <c r="H238" s="28" t="s">
        <v>2582</v>
      </c>
      <c r="I238" s="28"/>
      <c r="J238" s="28"/>
      <c r="K238" s="28"/>
      <c r="L238" s="26" t="s">
        <v>905</v>
      </c>
      <c r="M238" s="26" t="s">
        <v>905</v>
      </c>
      <c r="N238" s="28"/>
      <c r="O238" s="28"/>
      <c r="P238" s="26" t="s">
        <v>769</v>
      </c>
      <c r="Q238" s="28"/>
      <c r="R238" s="28"/>
      <c r="S238" s="54"/>
      <c r="T238" s="26" t="s">
        <v>905</v>
      </c>
      <c r="U238" s="26" t="s">
        <v>769</v>
      </c>
      <c r="V238" s="28"/>
      <c r="W238" s="28" t="s">
        <v>2313</v>
      </c>
      <c r="X238" s="29">
        <v>13</v>
      </c>
      <c r="Y238" s="29">
        <v>15</v>
      </c>
      <c r="Z238" s="29">
        <f t="shared" si="55"/>
        <v>195</v>
      </c>
      <c r="AA238" s="30">
        <v>4</v>
      </c>
      <c r="AB238" s="30">
        <v>8</v>
      </c>
      <c r="AC238" s="30">
        <v>4</v>
      </c>
      <c r="AD238" s="30">
        <v>2</v>
      </c>
      <c r="AE238" s="30">
        <f>SUM(AA238:AD238)</f>
        <v>18</v>
      </c>
      <c r="AF238" s="30">
        <v>18</v>
      </c>
      <c r="AG238" s="31">
        <f>AVERAGE(AA238:AD238)</f>
        <v>4.5</v>
      </c>
      <c r="AH238" s="32"/>
      <c r="AI238" s="32">
        <v>237</v>
      </c>
      <c r="AJ238" s="27">
        <v>237</v>
      </c>
    </row>
    <row r="239" spans="1:36" ht="11.25" customHeight="1" x14ac:dyDescent="0.2">
      <c r="A239" s="27">
        <v>238</v>
      </c>
      <c r="C239" s="33" t="str">
        <f t="shared" si="53"/>
        <v>Bullseye - Assassin for Hire - CL - U</v>
      </c>
      <c r="D239" s="33" t="str">
        <f t="shared" ref="D239:D244" si="64">CONCATENATE(M239," - ",P239," - ",G239," - ",IF(R239="","",CONCATENATE(R239," - ")),W239)</f>
        <v>Bullseye - Assassin for Hire - CL - U</v>
      </c>
      <c r="E239" s="33">
        <f t="shared" si="54"/>
        <v>1</v>
      </c>
      <c r="F239" s="33" t="str">
        <f t="shared" ref="F239:F244" si="65">CONCATENATE(P239," - ",G239)</f>
        <v>Assassin for Hire - CL</v>
      </c>
      <c r="G239" s="34" t="s">
        <v>1676</v>
      </c>
      <c r="H239" s="34" t="s">
        <v>2590</v>
      </c>
      <c r="L239" s="33" t="s">
        <v>905</v>
      </c>
      <c r="M239" s="33" t="s">
        <v>905</v>
      </c>
      <c r="N239" s="34" t="s">
        <v>4919</v>
      </c>
      <c r="O239" s="34" t="s">
        <v>4919</v>
      </c>
      <c r="P239" s="33" t="s">
        <v>1264</v>
      </c>
      <c r="S239" s="50" t="s">
        <v>3712</v>
      </c>
      <c r="T239" s="33" t="s">
        <v>905</v>
      </c>
      <c r="U239" s="33" t="s">
        <v>1264</v>
      </c>
      <c r="W239" s="34" t="s">
        <v>2314</v>
      </c>
      <c r="X239" s="34">
        <v>13</v>
      </c>
      <c r="Y239" s="34">
        <v>10</v>
      </c>
      <c r="Z239" s="34">
        <f t="shared" si="55"/>
        <v>130</v>
      </c>
      <c r="AI239" s="25">
        <v>238</v>
      </c>
      <c r="AJ239" s="27">
        <v>238</v>
      </c>
    </row>
    <row r="240" spans="1:36" ht="11.25" customHeight="1" x14ac:dyDescent="0.2">
      <c r="A240" s="27">
        <v>239</v>
      </c>
      <c r="C240" s="33" t="str">
        <f t="shared" si="53"/>
        <v>Bullseye - Carefree Killer - CL - C</v>
      </c>
      <c r="D240" s="33" t="str">
        <f t="shared" si="64"/>
        <v>Bullseye - Carefree Killer - CL - C</v>
      </c>
      <c r="E240" s="33">
        <f t="shared" si="54"/>
        <v>1</v>
      </c>
      <c r="F240" s="33" t="str">
        <f t="shared" si="65"/>
        <v>Carefree Killer - CL</v>
      </c>
      <c r="G240" s="34" t="s">
        <v>1676</v>
      </c>
      <c r="H240" s="34" t="s">
        <v>2590</v>
      </c>
      <c r="L240" s="33" t="s">
        <v>905</v>
      </c>
      <c r="M240" s="33" t="s">
        <v>905</v>
      </c>
      <c r="N240" s="34" t="s">
        <v>4866</v>
      </c>
      <c r="O240" s="34" t="s">
        <v>4866</v>
      </c>
      <c r="P240" s="33" t="s">
        <v>1227</v>
      </c>
      <c r="S240" s="50" t="s">
        <v>3713</v>
      </c>
      <c r="T240" s="33" t="s">
        <v>905</v>
      </c>
      <c r="U240" s="33" t="s">
        <v>1227</v>
      </c>
      <c r="W240" s="34" t="s">
        <v>2103</v>
      </c>
      <c r="X240" s="34">
        <v>13</v>
      </c>
      <c r="Y240" s="34">
        <v>5</v>
      </c>
      <c r="Z240" s="34">
        <f t="shared" si="55"/>
        <v>65</v>
      </c>
      <c r="AI240" s="25">
        <v>239</v>
      </c>
      <c r="AJ240" s="27">
        <v>239</v>
      </c>
    </row>
    <row r="241" spans="1:36" ht="11.25" customHeight="1" x14ac:dyDescent="0.2">
      <c r="A241" s="27">
        <v>240</v>
      </c>
      <c r="C241" s="33" t="str">
        <f t="shared" si="53"/>
        <v>Bullseye - Everything's a Weapon! - CL - OPD - R</v>
      </c>
      <c r="D241" s="33" t="s">
        <v>6018</v>
      </c>
      <c r="E241" s="33">
        <f t="shared" si="54"/>
        <v>1</v>
      </c>
      <c r="F241" s="33" t="str">
        <f t="shared" si="65"/>
        <v>Everything's a Weapon! - CL</v>
      </c>
      <c r="G241" s="34" t="s">
        <v>1676</v>
      </c>
      <c r="H241" s="34" t="s">
        <v>2590</v>
      </c>
      <c r="L241" s="33" t="s">
        <v>905</v>
      </c>
      <c r="M241" s="33" t="s">
        <v>905</v>
      </c>
      <c r="N241" s="34" t="s">
        <v>4962</v>
      </c>
      <c r="O241" s="34" t="s">
        <v>4962</v>
      </c>
      <c r="P241" s="33" t="s">
        <v>3517</v>
      </c>
      <c r="R241" s="34" t="s">
        <v>2584</v>
      </c>
      <c r="S241" s="50" t="s">
        <v>3714</v>
      </c>
      <c r="T241" s="33" t="s">
        <v>905</v>
      </c>
      <c r="U241" s="33" t="s">
        <v>1828</v>
      </c>
      <c r="W241" s="34" t="s">
        <v>2313</v>
      </c>
      <c r="X241" s="34">
        <v>13</v>
      </c>
      <c r="Y241" s="34">
        <v>15</v>
      </c>
      <c r="Z241" s="34">
        <f t="shared" si="55"/>
        <v>195</v>
      </c>
      <c r="AI241" s="25">
        <v>240</v>
      </c>
      <c r="AJ241" s="27">
        <v>240</v>
      </c>
    </row>
    <row r="242" spans="1:36" ht="11.25" customHeight="1" x14ac:dyDescent="0.2">
      <c r="A242" s="27">
        <v>241</v>
      </c>
      <c r="C242" s="33" t="str">
        <f t="shared" si="53"/>
        <v>Bullseye - Murderer - CL - C</v>
      </c>
      <c r="D242" s="33" t="str">
        <f t="shared" si="64"/>
        <v>Bullseye - Murderer - CL - C</v>
      </c>
      <c r="E242" s="33">
        <f t="shared" si="54"/>
        <v>1</v>
      </c>
      <c r="F242" s="33" t="str">
        <f t="shared" si="65"/>
        <v>Murderer - CL</v>
      </c>
      <c r="G242" s="34" t="s">
        <v>1676</v>
      </c>
      <c r="H242" s="34" t="s">
        <v>2590</v>
      </c>
      <c r="L242" s="33" t="s">
        <v>905</v>
      </c>
      <c r="M242" s="33" t="s">
        <v>905</v>
      </c>
      <c r="N242" s="34" t="s">
        <v>4963</v>
      </c>
      <c r="O242" s="34" t="s">
        <v>4963</v>
      </c>
      <c r="P242" s="33" t="s">
        <v>2429</v>
      </c>
      <c r="S242" s="50" t="s">
        <v>3715</v>
      </c>
      <c r="T242" s="33" t="s">
        <v>905</v>
      </c>
      <c r="U242" s="33" t="s">
        <v>2429</v>
      </c>
      <c r="W242" s="34" t="s">
        <v>2103</v>
      </c>
      <c r="X242" s="34">
        <v>13</v>
      </c>
      <c r="Y242" s="34">
        <v>5</v>
      </c>
      <c r="Z242" s="34">
        <f t="shared" si="55"/>
        <v>65</v>
      </c>
      <c r="AI242" s="25">
        <v>241</v>
      </c>
      <c r="AJ242" s="27">
        <v>241</v>
      </c>
    </row>
    <row r="243" spans="1:36" ht="11.25" customHeight="1" x14ac:dyDescent="0.2">
      <c r="A243" s="27">
        <v>242</v>
      </c>
      <c r="C243" s="33" t="str">
        <f t="shared" si="53"/>
        <v>Bullseye - Precision Shot - CL - C</v>
      </c>
      <c r="D243" s="33" t="str">
        <f t="shared" si="64"/>
        <v>Bullseye - Precision Shot - CL - C</v>
      </c>
      <c r="E243" s="33">
        <f t="shared" si="54"/>
        <v>1</v>
      </c>
      <c r="F243" s="33" t="str">
        <f t="shared" si="65"/>
        <v>Precision Shot - CL</v>
      </c>
      <c r="G243" s="34" t="s">
        <v>1676</v>
      </c>
      <c r="H243" s="34" t="s">
        <v>2590</v>
      </c>
      <c r="L243" s="33" t="s">
        <v>905</v>
      </c>
      <c r="M243" s="33" t="s">
        <v>905</v>
      </c>
      <c r="N243" s="34" t="s">
        <v>4945</v>
      </c>
      <c r="O243" s="34" t="s">
        <v>4945</v>
      </c>
      <c r="P243" s="33" t="s">
        <v>2312</v>
      </c>
      <c r="S243" s="50" t="s">
        <v>3716</v>
      </c>
      <c r="T243" s="33" t="s">
        <v>905</v>
      </c>
      <c r="U243" s="33" t="s">
        <v>2312</v>
      </c>
      <c r="W243" s="34" t="s">
        <v>2103</v>
      </c>
      <c r="X243" s="34">
        <v>13</v>
      </c>
      <c r="Y243" s="34">
        <v>5</v>
      </c>
      <c r="Z243" s="34">
        <f t="shared" si="55"/>
        <v>65</v>
      </c>
      <c r="AI243" s="25">
        <v>242</v>
      </c>
      <c r="AJ243" s="27">
        <v>242</v>
      </c>
    </row>
    <row r="244" spans="1:36" ht="11.25" customHeight="1" x14ac:dyDescent="0.2">
      <c r="A244" s="27">
        <v>243</v>
      </c>
      <c r="C244" s="33" t="str">
        <f t="shared" si="53"/>
        <v>Bullseye - Relentless Assault - CL - U</v>
      </c>
      <c r="D244" s="33" t="str">
        <f t="shared" si="64"/>
        <v>Bullseye - Relentless Assault - CL - U</v>
      </c>
      <c r="E244" s="33">
        <f t="shared" si="54"/>
        <v>1</v>
      </c>
      <c r="F244" s="33" t="str">
        <f t="shared" si="65"/>
        <v>Relentless Assault - CL</v>
      </c>
      <c r="G244" s="34" t="s">
        <v>1676</v>
      </c>
      <c r="H244" s="34" t="s">
        <v>2590</v>
      </c>
      <c r="L244" s="33" t="s">
        <v>905</v>
      </c>
      <c r="M244" s="33" t="s">
        <v>905</v>
      </c>
      <c r="N244" s="34" t="s">
        <v>4964</v>
      </c>
      <c r="O244" s="34" t="s">
        <v>4964</v>
      </c>
      <c r="P244" s="33" t="s">
        <v>1251</v>
      </c>
      <c r="S244" s="50" t="s">
        <v>3717</v>
      </c>
      <c r="T244" s="33" t="s">
        <v>905</v>
      </c>
      <c r="U244" s="33" t="s">
        <v>1251</v>
      </c>
      <c r="W244" s="34" t="s">
        <v>2314</v>
      </c>
      <c r="X244" s="34">
        <v>13</v>
      </c>
      <c r="Y244" s="34">
        <v>10</v>
      </c>
      <c r="Z244" s="34">
        <f t="shared" si="55"/>
        <v>130</v>
      </c>
      <c r="AI244" s="25">
        <v>243</v>
      </c>
      <c r="AJ244" s="27">
        <v>243</v>
      </c>
    </row>
    <row r="245" spans="1:36" ht="11.25" customHeight="1" x14ac:dyDescent="0.2">
      <c r="A245" s="27">
        <v>244</v>
      </c>
      <c r="B245" s="39"/>
      <c r="C245" s="38" t="str">
        <f t="shared" si="53"/>
        <v>Cable - 3-Grid Character Card - OP - R</v>
      </c>
      <c r="D245" s="38" t="str">
        <f>CONCATENATE(M245," ",G245," HERO - ",W245)</f>
        <v>Cable OP HERO - R</v>
      </c>
      <c r="E245" s="38">
        <f t="shared" si="54"/>
        <v>1</v>
      </c>
      <c r="F245" s="38" t="str">
        <f t="shared" ref="F245:F246" si="66">CONCATENATE(M245,IF(V245&lt;&gt;"",CONCATENATE(" (",V245,")",),"")," &lt;",G245,"&gt;")</f>
        <v>Cable &lt;OP&gt;</v>
      </c>
      <c r="G245" s="39" t="s">
        <v>123</v>
      </c>
      <c r="H245" s="39" t="s">
        <v>2582</v>
      </c>
      <c r="I245" s="39"/>
      <c r="J245" s="39"/>
      <c r="K245" s="39"/>
      <c r="L245" s="38" t="s">
        <v>906</v>
      </c>
      <c r="M245" s="38" t="s">
        <v>906</v>
      </c>
      <c r="N245" s="39"/>
      <c r="O245" s="39"/>
      <c r="P245" s="38" t="s">
        <v>768</v>
      </c>
      <c r="Q245" s="39"/>
      <c r="R245" s="39"/>
      <c r="S245" s="55"/>
      <c r="T245" s="38" t="s">
        <v>906</v>
      </c>
      <c r="U245" s="38" t="s">
        <v>768</v>
      </c>
      <c r="V245" s="39"/>
      <c r="W245" s="39" t="s">
        <v>2313</v>
      </c>
      <c r="X245" s="40">
        <v>2</v>
      </c>
      <c r="Y245" s="40">
        <v>15</v>
      </c>
      <c r="Z245" s="40">
        <f t="shared" si="55"/>
        <v>30</v>
      </c>
      <c r="AA245" s="41">
        <v>6</v>
      </c>
      <c r="AB245" s="41">
        <v>5</v>
      </c>
      <c r="AC245" s="41">
        <v>6</v>
      </c>
      <c r="AD245" s="41"/>
      <c r="AE245" s="41">
        <f>SUM(AA245:AD245)</f>
        <v>17</v>
      </c>
      <c r="AF245" s="41">
        <v>17</v>
      </c>
      <c r="AG245" s="42">
        <f>AVERAGE(AA245:AD245)</f>
        <v>5.666666666666667</v>
      </c>
      <c r="AH245" s="43"/>
      <c r="AI245" s="43">
        <v>244</v>
      </c>
      <c r="AJ245" s="27">
        <v>244</v>
      </c>
    </row>
    <row r="246" spans="1:36" ht="11.25" customHeight="1" x14ac:dyDescent="0.2">
      <c r="A246" s="27">
        <v>245</v>
      </c>
      <c r="B246" s="28"/>
      <c r="C246" s="26" t="str">
        <f t="shared" si="53"/>
        <v>Cable - 4-Grid Character Card - IQ - VR</v>
      </c>
      <c r="D246" s="26" t="str">
        <f>CONCATENATE(M246," ",G246," HERO - ",W246)</f>
        <v>Cable IQ HERO - VR</v>
      </c>
      <c r="E246" s="26">
        <f t="shared" si="54"/>
        <v>1</v>
      </c>
      <c r="F246" s="26" t="str">
        <f t="shared" si="66"/>
        <v>Cable &lt;IQ&gt;</v>
      </c>
      <c r="G246" s="28" t="s">
        <v>1044</v>
      </c>
      <c r="H246" s="28" t="s">
        <v>2582</v>
      </c>
      <c r="I246" s="28"/>
      <c r="J246" s="28"/>
      <c r="K246" s="28"/>
      <c r="L246" s="26" t="s">
        <v>906</v>
      </c>
      <c r="M246" s="26" t="s">
        <v>906</v>
      </c>
      <c r="N246" s="28"/>
      <c r="O246" s="28"/>
      <c r="P246" s="26" t="s">
        <v>769</v>
      </c>
      <c r="Q246" s="28"/>
      <c r="R246" s="28"/>
      <c r="S246" s="54"/>
      <c r="T246" s="26" t="s">
        <v>906</v>
      </c>
      <c r="U246" s="26" t="s">
        <v>769</v>
      </c>
      <c r="V246" s="28"/>
      <c r="W246" s="28" t="s">
        <v>2361</v>
      </c>
      <c r="X246" s="29">
        <v>12</v>
      </c>
      <c r="Y246" s="29">
        <v>20</v>
      </c>
      <c r="Z246" s="29">
        <f t="shared" si="55"/>
        <v>240</v>
      </c>
      <c r="AA246" s="30">
        <v>7</v>
      </c>
      <c r="AB246" s="30">
        <v>7</v>
      </c>
      <c r="AC246" s="30">
        <v>4</v>
      </c>
      <c r="AD246" s="30">
        <v>5</v>
      </c>
      <c r="AE246" s="30">
        <f>SUM(AA246:AD246)</f>
        <v>23</v>
      </c>
      <c r="AF246" s="30">
        <v>23</v>
      </c>
      <c r="AG246" s="31">
        <f>AVERAGE(AA246:AD246)</f>
        <v>5.75</v>
      </c>
      <c r="AH246" s="32"/>
      <c r="AI246" s="32">
        <v>245</v>
      </c>
      <c r="AJ246" s="27">
        <v>245</v>
      </c>
    </row>
    <row r="247" spans="1:36" ht="11.25" customHeight="1" x14ac:dyDescent="0.2">
      <c r="A247" s="27">
        <v>246</v>
      </c>
      <c r="C247" s="33" t="str">
        <f t="shared" si="53"/>
        <v>Cable - Askani'son - IQ - OPD - VR</v>
      </c>
      <c r="D247" s="33" t="str">
        <f t="shared" ref="D247:D254" si="67">CONCATENATE(M247," - ",P247," - ",G247," - ",IF(R247="","",CONCATENATE(R247," - ")),W247)</f>
        <v>Cable - Askani'son - IQ - OPD - VR</v>
      </c>
      <c r="E247" s="33">
        <f t="shared" si="54"/>
        <v>1</v>
      </c>
      <c r="F247" s="33" t="str">
        <f t="shared" ref="F247:F254" si="68">CONCATENATE(P247," - ",G247)</f>
        <v>Askani'son - IQ</v>
      </c>
      <c r="G247" s="34" t="s">
        <v>1044</v>
      </c>
      <c r="H247" s="34" t="s">
        <v>2590</v>
      </c>
      <c r="L247" s="33" t="s">
        <v>906</v>
      </c>
      <c r="M247" s="33" t="s">
        <v>906</v>
      </c>
      <c r="N247" s="34" t="s">
        <v>4965</v>
      </c>
      <c r="O247" s="34" t="s">
        <v>4965</v>
      </c>
      <c r="P247" s="33" t="s">
        <v>3019</v>
      </c>
      <c r="R247" s="34" t="s">
        <v>2584</v>
      </c>
      <c r="S247" s="50" t="s">
        <v>3718</v>
      </c>
      <c r="T247" s="33" t="s">
        <v>906</v>
      </c>
      <c r="U247" s="33" t="s">
        <v>1829</v>
      </c>
      <c r="W247" s="34" t="s">
        <v>2361</v>
      </c>
      <c r="X247" s="34">
        <v>12</v>
      </c>
      <c r="Y247" s="34">
        <v>20</v>
      </c>
      <c r="Z247" s="34">
        <f t="shared" si="55"/>
        <v>240</v>
      </c>
      <c r="AI247" s="25">
        <v>246</v>
      </c>
      <c r="AJ247" s="27">
        <v>246</v>
      </c>
    </row>
    <row r="248" spans="1:36" ht="11.25" customHeight="1" x14ac:dyDescent="0.2">
      <c r="A248" s="27">
        <v>247</v>
      </c>
      <c r="C248" s="33" t="str">
        <f t="shared" si="53"/>
        <v>Cable - Battle Tactics - OP - OPD - U</v>
      </c>
      <c r="D248" s="33" t="str">
        <f t="shared" si="67"/>
        <v>Cable - Battle Tactics - OP - OPD - U</v>
      </c>
      <c r="E248" s="33">
        <f t="shared" si="54"/>
        <v>1</v>
      </c>
      <c r="F248" s="33" t="str">
        <f t="shared" si="68"/>
        <v>Battle Tactics - OP</v>
      </c>
      <c r="G248" s="34" t="s">
        <v>123</v>
      </c>
      <c r="H248" s="34" t="s">
        <v>2590</v>
      </c>
      <c r="L248" s="33" t="s">
        <v>906</v>
      </c>
      <c r="M248" s="33" t="s">
        <v>906</v>
      </c>
      <c r="N248" s="34" t="s">
        <v>4966</v>
      </c>
      <c r="O248" s="34" t="s">
        <v>4966</v>
      </c>
      <c r="P248" s="33" t="s">
        <v>3020</v>
      </c>
      <c r="R248" s="34" t="s">
        <v>2584</v>
      </c>
      <c r="S248" s="50" t="s">
        <v>3719</v>
      </c>
      <c r="T248" s="33" t="s">
        <v>906</v>
      </c>
      <c r="U248" s="33" t="s">
        <v>1830</v>
      </c>
      <c r="W248" s="34" t="s">
        <v>2314</v>
      </c>
      <c r="X248" s="34">
        <v>2</v>
      </c>
      <c r="Y248" s="34">
        <v>10</v>
      </c>
      <c r="Z248" s="34">
        <f t="shared" si="55"/>
        <v>20</v>
      </c>
      <c r="AI248" s="25">
        <v>247</v>
      </c>
      <c r="AJ248" s="27">
        <v>247</v>
      </c>
    </row>
    <row r="249" spans="1:36" ht="11.25" customHeight="1" x14ac:dyDescent="0.2">
      <c r="A249" s="27">
        <v>248</v>
      </c>
      <c r="C249" s="33" t="str">
        <f t="shared" si="53"/>
        <v>Cable - Bionic Eye - OP - U</v>
      </c>
      <c r="D249" s="33" t="str">
        <f t="shared" si="67"/>
        <v>Cable - Bionic Eye - OP - U</v>
      </c>
      <c r="E249" s="33">
        <f t="shared" si="54"/>
        <v>1</v>
      </c>
      <c r="F249" s="33" t="str">
        <f t="shared" si="68"/>
        <v>Bionic Eye - OP</v>
      </c>
      <c r="G249" s="34" t="s">
        <v>123</v>
      </c>
      <c r="H249" s="34" t="s">
        <v>2590</v>
      </c>
      <c r="L249" s="33" t="s">
        <v>906</v>
      </c>
      <c r="M249" s="33" t="s">
        <v>906</v>
      </c>
      <c r="N249" s="34" t="s">
        <v>4945</v>
      </c>
      <c r="O249" s="34" t="s">
        <v>4945</v>
      </c>
      <c r="P249" s="33" t="s">
        <v>2311</v>
      </c>
      <c r="S249" s="50" t="s">
        <v>3720</v>
      </c>
      <c r="T249" s="33" t="s">
        <v>906</v>
      </c>
      <c r="U249" s="33" t="s">
        <v>2311</v>
      </c>
      <c r="W249" s="34" t="s">
        <v>2314</v>
      </c>
      <c r="X249" s="34">
        <v>2</v>
      </c>
      <c r="Y249" s="34">
        <v>10</v>
      </c>
      <c r="Z249" s="34">
        <f t="shared" si="55"/>
        <v>20</v>
      </c>
      <c r="AI249" s="25">
        <v>248</v>
      </c>
      <c r="AJ249" s="27">
        <v>248</v>
      </c>
    </row>
    <row r="250" spans="1:36" ht="11.25" customHeight="1" x14ac:dyDescent="0.2">
      <c r="A250" s="27">
        <v>249</v>
      </c>
      <c r="C250" s="33" t="str">
        <f t="shared" si="53"/>
        <v>Cable - Blaquesmith - MN - OPD - VR</v>
      </c>
      <c r="D250" s="33" t="str">
        <f t="shared" si="67"/>
        <v>Cable - Blaquesmith - MN - OPD - VR</v>
      </c>
      <c r="E250" s="33">
        <f t="shared" si="54"/>
        <v>1</v>
      </c>
      <c r="F250" s="33" t="str">
        <f t="shared" si="68"/>
        <v>Blaquesmith - MN</v>
      </c>
      <c r="G250" s="34" t="s">
        <v>1677</v>
      </c>
      <c r="H250" s="34" t="s">
        <v>2590</v>
      </c>
      <c r="L250" s="33" t="s">
        <v>906</v>
      </c>
      <c r="M250" s="33" t="s">
        <v>906</v>
      </c>
      <c r="N250" s="34" t="s">
        <v>4944</v>
      </c>
      <c r="O250" s="34" t="s">
        <v>4944</v>
      </c>
      <c r="P250" s="33" t="s">
        <v>3021</v>
      </c>
      <c r="R250" s="34" t="s">
        <v>2584</v>
      </c>
      <c r="S250" s="50" t="s">
        <v>3721</v>
      </c>
      <c r="T250" s="33" t="s">
        <v>906</v>
      </c>
      <c r="U250" s="33" t="s">
        <v>1831</v>
      </c>
      <c r="W250" s="34" t="s">
        <v>2361</v>
      </c>
      <c r="X250" s="34">
        <v>4</v>
      </c>
      <c r="Y250" s="34">
        <v>20</v>
      </c>
      <c r="Z250" s="34">
        <f t="shared" si="55"/>
        <v>80</v>
      </c>
      <c r="AI250" s="25">
        <v>249</v>
      </c>
      <c r="AJ250" s="27">
        <v>249</v>
      </c>
    </row>
    <row r="251" spans="1:36" ht="11.25" customHeight="1" x14ac:dyDescent="0.2">
      <c r="A251" s="27">
        <v>250</v>
      </c>
      <c r="C251" s="33" t="str">
        <f t="shared" si="53"/>
        <v>Cable - Bodyslide - OP - C</v>
      </c>
      <c r="D251" s="33" t="str">
        <f t="shared" si="67"/>
        <v>Cable - Bodyslide - OP - C</v>
      </c>
      <c r="E251" s="33">
        <f t="shared" si="54"/>
        <v>1</v>
      </c>
      <c r="F251" s="33" t="str">
        <f t="shared" si="68"/>
        <v>Bodyslide - OP</v>
      </c>
      <c r="G251" s="34" t="s">
        <v>123</v>
      </c>
      <c r="H251" s="34" t="s">
        <v>2590</v>
      </c>
      <c r="L251" s="33" t="s">
        <v>906</v>
      </c>
      <c r="M251" s="33" t="s">
        <v>906</v>
      </c>
      <c r="N251" s="34" t="s">
        <v>4881</v>
      </c>
      <c r="O251" s="34" t="s">
        <v>4881</v>
      </c>
      <c r="P251" s="33" t="s">
        <v>1228</v>
      </c>
      <c r="S251" s="50" t="s">
        <v>3722</v>
      </c>
      <c r="T251" s="33" t="s">
        <v>906</v>
      </c>
      <c r="U251" s="33" t="s">
        <v>1228</v>
      </c>
      <c r="W251" s="34" t="s">
        <v>2103</v>
      </c>
      <c r="X251" s="34">
        <v>2</v>
      </c>
      <c r="Y251" s="34">
        <v>5</v>
      </c>
      <c r="Z251" s="34">
        <f t="shared" si="55"/>
        <v>10</v>
      </c>
      <c r="AI251" s="25">
        <v>250</v>
      </c>
      <c r="AJ251" s="27">
        <v>250</v>
      </c>
    </row>
    <row r="252" spans="1:36" ht="11.25" customHeight="1" x14ac:dyDescent="0.2">
      <c r="A252" s="27">
        <v>251</v>
      </c>
      <c r="C252" s="33" t="str">
        <f t="shared" si="53"/>
        <v>Cable - Cover Fire - OP - U</v>
      </c>
      <c r="D252" s="33" t="s">
        <v>6019</v>
      </c>
      <c r="E252" s="33">
        <f t="shared" si="54"/>
        <v>1</v>
      </c>
      <c r="F252" s="33" t="str">
        <f t="shared" si="68"/>
        <v>Cover Fire - OP</v>
      </c>
      <c r="G252" s="34" t="s">
        <v>123</v>
      </c>
      <c r="H252" s="34" t="s">
        <v>2590</v>
      </c>
      <c r="L252" s="33" t="s">
        <v>906</v>
      </c>
      <c r="M252" s="33" t="s">
        <v>906</v>
      </c>
      <c r="N252" s="34" t="s">
        <v>4881</v>
      </c>
      <c r="O252" s="34" t="s">
        <v>4876</v>
      </c>
      <c r="P252" s="33" t="s">
        <v>1229</v>
      </c>
      <c r="S252" s="50" t="s">
        <v>3723</v>
      </c>
      <c r="T252" s="33" t="s">
        <v>906</v>
      </c>
      <c r="U252" s="33" t="s">
        <v>1229</v>
      </c>
      <c r="W252" s="34" t="s">
        <v>2314</v>
      </c>
      <c r="X252" s="34">
        <v>2</v>
      </c>
      <c r="Y252" s="34">
        <v>10</v>
      </c>
      <c r="Z252" s="34">
        <f t="shared" si="55"/>
        <v>20</v>
      </c>
      <c r="AI252" s="25">
        <v>251</v>
      </c>
      <c r="AJ252" s="27">
        <v>251</v>
      </c>
    </row>
    <row r="253" spans="1:36" ht="11.25" customHeight="1" x14ac:dyDescent="0.2">
      <c r="A253" s="27">
        <v>252</v>
      </c>
      <c r="C253" s="33" t="str">
        <f t="shared" si="53"/>
        <v>Cable - Custom Firearms - OP - U</v>
      </c>
      <c r="D253" s="33" t="str">
        <f t="shared" si="67"/>
        <v>Cable - Custom Firearms - OP - U</v>
      </c>
      <c r="E253" s="33">
        <f t="shared" si="54"/>
        <v>1</v>
      </c>
      <c r="F253" s="33" t="str">
        <f t="shared" si="68"/>
        <v>Custom Firearms - OP</v>
      </c>
      <c r="G253" s="34" t="s">
        <v>123</v>
      </c>
      <c r="H253" s="34" t="s">
        <v>2590</v>
      </c>
      <c r="L253" s="33" t="s">
        <v>906</v>
      </c>
      <c r="M253" s="33" t="s">
        <v>906</v>
      </c>
      <c r="N253" s="34" t="s">
        <v>4894</v>
      </c>
      <c r="O253" s="34" t="s">
        <v>4894</v>
      </c>
      <c r="P253" s="33" t="s">
        <v>1252</v>
      </c>
      <c r="S253" s="50" t="s">
        <v>3724</v>
      </c>
      <c r="T253" s="33" t="s">
        <v>906</v>
      </c>
      <c r="U253" s="33" t="s">
        <v>1252</v>
      </c>
      <c r="W253" s="34" t="s">
        <v>2314</v>
      </c>
      <c r="X253" s="34">
        <v>2</v>
      </c>
      <c r="Y253" s="34">
        <v>10</v>
      </c>
      <c r="Z253" s="34">
        <f t="shared" si="55"/>
        <v>20</v>
      </c>
      <c r="AI253" s="25">
        <v>252</v>
      </c>
      <c r="AJ253" s="27">
        <v>252</v>
      </c>
    </row>
    <row r="254" spans="1:36" ht="11.25" customHeight="1" x14ac:dyDescent="0.2">
      <c r="A254" s="27">
        <v>253</v>
      </c>
      <c r="C254" s="33" t="str">
        <f t="shared" si="53"/>
        <v>Cable - Really Big Gun - PS - OPD - R</v>
      </c>
      <c r="D254" s="33" t="str">
        <f t="shared" si="67"/>
        <v>Cable - Really Big Gun - PS - OPD - R</v>
      </c>
      <c r="E254" s="33">
        <f t="shared" si="54"/>
        <v>1</v>
      </c>
      <c r="F254" s="33" t="str">
        <f t="shared" si="68"/>
        <v>Really Big Gun - PS</v>
      </c>
      <c r="G254" s="34" t="s">
        <v>124</v>
      </c>
      <c r="H254" s="34" t="s">
        <v>2590</v>
      </c>
      <c r="L254" s="33" t="s">
        <v>906</v>
      </c>
      <c r="M254" s="33" t="s">
        <v>906</v>
      </c>
      <c r="N254" s="34" t="s">
        <v>4907</v>
      </c>
      <c r="O254" s="34" t="s">
        <v>4907</v>
      </c>
      <c r="P254" s="33" t="s">
        <v>3022</v>
      </c>
      <c r="R254" s="34" t="s">
        <v>2584</v>
      </c>
      <c r="S254" s="50" t="s">
        <v>3725</v>
      </c>
      <c r="T254" s="33" t="s">
        <v>906</v>
      </c>
      <c r="U254" s="33" t="s">
        <v>1832</v>
      </c>
      <c r="W254" s="34" t="s">
        <v>2313</v>
      </c>
      <c r="X254" s="34">
        <v>7</v>
      </c>
      <c r="Y254" s="34">
        <v>15</v>
      </c>
      <c r="Z254" s="34">
        <f t="shared" si="55"/>
        <v>105</v>
      </c>
      <c r="AI254" s="25">
        <v>253</v>
      </c>
      <c r="AJ254" s="27">
        <v>253</v>
      </c>
    </row>
    <row r="255" spans="1:36" ht="11.25" customHeight="1" x14ac:dyDescent="0.2">
      <c r="A255" s="27">
        <v>254</v>
      </c>
      <c r="B255" s="28"/>
      <c r="C255" s="26" t="str">
        <f t="shared" si="53"/>
        <v>Callisto - 4-Grid Character Card - XM - C</v>
      </c>
      <c r="D255" s="26" t="s">
        <v>6171</v>
      </c>
      <c r="E255" s="26">
        <f t="shared" si="54"/>
        <v>1</v>
      </c>
      <c r="F255" s="26" t="str">
        <f t="shared" ref="F255:F257" si="69">CONCATENATE(M255,IF(V255&lt;&gt;"",CONCATENATE(" (",V255,")",),"")," &lt;",G255,"&gt;")</f>
        <v>Callisto &lt;XM&gt;</v>
      </c>
      <c r="G255" s="28" t="s">
        <v>3387</v>
      </c>
      <c r="H255" s="28" t="s">
        <v>2582</v>
      </c>
      <c r="I255" s="28"/>
      <c r="J255" s="28"/>
      <c r="K255" s="28"/>
      <c r="L255" s="26" t="s">
        <v>1421</v>
      </c>
      <c r="M255" s="26" t="s">
        <v>1421</v>
      </c>
      <c r="N255" s="28"/>
      <c r="O255" s="28"/>
      <c r="P255" s="26" t="s">
        <v>769</v>
      </c>
      <c r="Q255" s="28"/>
      <c r="R255" s="28"/>
      <c r="S255" s="54"/>
      <c r="T255" s="26" t="s">
        <v>1421</v>
      </c>
      <c r="U255" s="26" t="s">
        <v>769</v>
      </c>
      <c r="V255" s="28"/>
      <c r="W255" s="28" t="s">
        <v>2103</v>
      </c>
      <c r="X255" s="29">
        <v>5</v>
      </c>
      <c r="Y255" s="29">
        <v>5</v>
      </c>
      <c r="Z255" s="29">
        <f t="shared" si="55"/>
        <v>25</v>
      </c>
      <c r="AA255" s="30">
        <v>2</v>
      </c>
      <c r="AB255" s="30">
        <v>6</v>
      </c>
      <c r="AC255" s="30">
        <v>3</v>
      </c>
      <c r="AD255" s="30">
        <v>5</v>
      </c>
      <c r="AE255" s="30">
        <f>SUM(AA255:AD255)</f>
        <v>16</v>
      </c>
      <c r="AF255" s="30">
        <v>16</v>
      </c>
      <c r="AG255" s="31">
        <f>AVERAGE(AA255:AD255)</f>
        <v>4</v>
      </c>
      <c r="AH255" s="32" t="s">
        <v>4854</v>
      </c>
      <c r="AI255" s="32">
        <v>254</v>
      </c>
      <c r="AJ255" s="27">
        <v>254</v>
      </c>
    </row>
    <row r="256" spans="1:36" ht="11.25" customHeight="1" x14ac:dyDescent="0.2">
      <c r="A256" s="27">
        <v>255</v>
      </c>
      <c r="B256" s="39"/>
      <c r="C256" s="38" t="str">
        <f t="shared" si="53"/>
        <v>Captain America - 3-Grid Character Card - OP - R</v>
      </c>
      <c r="D256" s="38" t="str">
        <f>CONCATENATE(M256," ",G256," HERO - ",W256)</f>
        <v>Captain America OP HERO - R</v>
      </c>
      <c r="E256" s="38">
        <f t="shared" si="54"/>
        <v>1</v>
      </c>
      <c r="F256" s="38" t="str">
        <f t="shared" si="69"/>
        <v>Captain America &lt;OP&gt;</v>
      </c>
      <c r="G256" s="39" t="s">
        <v>123</v>
      </c>
      <c r="H256" s="39" t="s">
        <v>2582</v>
      </c>
      <c r="I256" s="39"/>
      <c r="J256" s="39"/>
      <c r="K256" s="39"/>
      <c r="L256" s="38" t="s">
        <v>907</v>
      </c>
      <c r="M256" s="38" t="s">
        <v>907</v>
      </c>
      <c r="N256" s="39"/>
      <c r="O256" s="39"/>
      <c r="P256" s="38" t="s">
        <v>768</v>
      </c>
      <c r="Q256" s="39"/>
      <c r="R256" s="39"/>
      <c r="S256" s="55"/>
      <c r="T256" s="38" t="s">
        <v>907</v>
      </c>
      <c r="U256" s="38" t="s">
        <v>768</v>
      </c>
      <c r="V256" s="39"/>
      <c r="W256" s="39" t="s">
        <v>2313</v>
      </c>
      <c r="X256" s="40">
        <v>2</v>
      </c>
      <c r="Y256" s="40">
        <v>15</v>
      </c>
      <c r="Z256" s="40">
        <f t="shared" si="55"/>
        <v>30</v>
      </c>
      <c r="AA256" s="41">
        <v>1</v>
      </c>
      <c r="AB256" s="41">
        <v>7</v>
      </c>
      <c r="AC256" s="41">
        <v>5</v>
      </c>
      <c r="AD256" s="41"/>
      <c r="AE256" s="41">
        <f>SUM(AA256:AD256)</f>
        <v>13</v>
      </c>
      <c r="AF256" s="41">
        <v>13</v>
      </c>
      <c r="AG256" s="42">
        <f>AVERAGE(AA256:AD256)</f>
        <v>4.333333333333333</v>
      </c>
      <c r="AH256" s="43"/>
      <c r="AI256" s="43">
        <v>255</v>
      </c>
      <c r="AJ256" s="27">
        <v>255</v>
      </c>
    </row>
    <row r="257" spans="1:36" ht="11.25" customHeight="1" x14ac:dyDescent="0.2">
      <c r="A257" s="27">
        <v>256</v>
      </c>
      <c r="B257" s="28"/>
      <c r="C257" s="26" t="str">
        <f t="shared" si="53"/>
        <v>Captain America - 4-Grid Character Card - IQ - R</v>
      </c>
      <c r="D257" s="26" t="str">
        <f>CONCATENATE(M257," ",G257," HERO - ",W257)</f>
        <v>Captain America IQ HERO - R</v>
      </c>
      <c r="E257" s="26">
        <f t="shared" si="54"/>
        <v>1</v>
      </c>
      <c r="F257" s="26" t="str">
        <f t="shared" si="69"/>
        <v>Captain America &lt;IQ&gt;</v>
      </c>
      <c r="G257" s="28" t="s">
        <v>1044</v>
      </c>
      <c r="H257" s="28" t="s">
        <v>2582</v>
      </c>
      <c r="I257" s="28"/>
      <c r="J257" s="28"/>
      <c r="K257" s="28"/>
      <c r="L257" s="26" t="s">
        <v>907</v>
      </c>
      <c r="M257" s="26" t="s">
        <v>907</v>
      </c>
      <c r="N257" s="28"/>
      <c r="O257" s="28"/>
      <c r="P257" s="26" t="s">
        <v>769</v>
      </c>
      <c r="Q257" s="28"/>
      <c r="R257" s="28"/>
      <c r="S257" s="54"/>
      <c r="T257" s="26" t="s">
        <v>907</v>
      </c>
      <c r="U257" s="26" t="s">
        <v>769</v>
      </c>
      <c r="V257" s="28"/>
      <c r="W257" s="28" t="s">
        <v>2313</v>
      </c>
      <c r="X257" s="29">
        <v>12</v>
      </c>
      <c r="Y257" s="29">
        <v>15</v>
      </c>
      <c r="Z257" s="29">
        <f t="shared" si="55"/>
        <v>180</v>
      </c>
      <c r="AA257" s="30">
        <v>2</v>
      </c>
      <c r="AB257" s="30">
        <v>8</v>
      </c>
      <c r="AC257" s="30">
        <v>4</v>
      </c>
      <c r="AD257" s="30">
        <v>6</v>
      </c>
      <c r="AE257" s="30">
        <f>SUM(AA257:AD257)</f>
        <v>20</v>
      </c>
      <c r="AF257" s="30">
        <v>20</v>
      </c>
      <c r="AG257" s="31">
        <f>AVERAGE(AA257:AD257)</f>
        <v>5</v>
      </c>
      <c r="AH257" s="32"/>
      <c r="AI257" s="32">
        <v>256</v>
      </c>
      <c r="AJ257" s="27">
        <v>256</v>
      </c>
    </row>
    <row r="258" spans="1:36" ht="11.25" customHeight="1" x14ac:dyDescent="0.2">
      <c r="A258" s="27">
        <v>257</v>
      </c>
      <c r="C258" s="33" t="str">
        <f t="shared" ref="C258:C321" si="70">CONCATENATE(M258," - ",P258," - ",G258," - ",IF(R258="","",CONCATENATE(R258," - ")),W258)</f>
        <v>Captain America - Avenger - OP - U</v>
      </c>
      <c r="D258" s="33" t="str">
        <f t="shared" ref="D258:D265" si="71">CONCATENATE(M258," - ",P258," - ",G258," - ",IF(R258="","",CONCATENATE(R258," - ")),W258)</f>
        <v>Captain America - Avenger - OP - U</v>
      </c>
      <c r="E258" s="33">
        <f t="shared" ref="E258:E321" si="72">COUNTIF(F:F,F258)</f>
        <v>1</v>
      </c>
      <c r="F258" s="33" t="str">
        <f t="shared" ref="F258:F265" si="73">CONCATENATE(P258," - ",G258)</f>
        <v>Avenger - OP</v>
      </c>
      <c r="G258" s="34" t="s">
        <v>123</v>
      </c>
      <c r="H258" s="34" t="s">
        <v>2590</v>
      </c>
      <c r="L258" s="33" t="s">
        <v>907</v>
      </c>
      <c r="M258" s="33" t="s">
        <v>907</v>
      </c>
      <c r="N258" s="34" t="s">
        <v>4897</v>
      </c>
      <c r="O258" s="34" t="s">
        <v>4897</v>
      </c>
      <c r="P258" s="33" t="s">
        <v>1230</v>
      </c>
      <c r="S258" s="50" t="s">
        <v>3726</v>
      </c>
      <c r="T258" s="33" t="s">
        <v>907</v>
      </c>
      <c r="U258" s="33" t="s">
        <v>1230</v>
      </c>
      <c r="W258" s="34" t="s">
        <v>2314</v>
      </c>
      <c r="X258" s="34">
        <v>2</v>
      </c>
      <c r="Y258" s="34">
        <v>10</v>
      </c>
      <c r="Z258" s="34">
        <f t="shared" ref="Z258:Z321" si="74">SUMPRODUCT(X258,Y258)</f>
        <v>20</v>
      </c>
      <c r="AI258" s="25">
        <v>257</v>
      </c>
      <c r="AJ258" s="27">
        <v>257</v>
      </c>
    </row>
    <row r="259" spans="1:36" ht="11.25" customHeight="1" x14ac:dyDescent="0.2">
      <c r="A259" s="27">
        <v>258</v>
      </c>
      <c r="C259" s="33" t="str">
        <f t="shared" si="70"/>
        <v>Captain America - Inspiration - PS - U</v>
      </c>
      <c r="D259" s="33" t="str">
        <f t="shared" si="71"/>
        <v>Captain America - Inspiration - PS - U</v>
      </c>
      <c r="E259" s="33">
        <f t="shared" si="72"/>
        <v>1</v>
      </c>
      <c r="F259" s="33" t="str">
        <f t="shared" si="73"/>
        <v>Inspiration - PS</v>
      </c>
      <c r="G259" s="34" t="s">
        <v>124</v>
      </c>
      <c r="H259" s="34" t="s">
        <v>2590</v>
      </c>
      <c r="L259" s="33" t="s">
        <v>907</v>
      </c>
      <c r="M259" s="33" t="s">
        <v>907</v>
      </c>
      <c r="N259" s="34" t="s">
        <v>4943</v>
      </c>
      <c r="O259" s="34" t="s">
        <v>4943</v>
      </c>
      <c r="P259" s="33" t="s">
        <v>1231</v>
      </c>
      <c r="S259" s="50" t="s">
        <v>3727</v>
      </c>
      <c r="T259" s="33" t="s">
        <v>907</v>
      </c>
      <c r="U259" s="33" t="s">
        <v>1231</v>
      </c>
      <c r="W259" s="34" t="s">
        <v>2314</v>
      </c>
      <c r="X259" s="34">
        <v>7</v>
      </c>
      <c r="Y259" s="34">
        <v>10</v>
      </c>
      <c r="Z259" s="34">
        <f t="shared" si="74"/>
        <v>70</v>
      </c>
      <c r="AI259" s="25">
        <v>258</v>
      </c>
      <c r="AJ259" s="27">
        <v>258</v>
      </c>
    </row>
    <row r="260" spans="1:36" ht="11.25" customHeight="1" x14ac:dyDescent="0.2">
      <c r="A260" s="27">
        <v>259</v>
      </c>
      <c r="C260" s="33" t="str">
        <f t="shared" si="70"/>
        <v>Captain America - Mighty Shield - OP - U</v>
      </c>
      <c r="D260" s="33" t="s">
        <v>6021</v>
      </c>
      <c r="E260" s="33">
        <f t="shared" si="72"/>
        <v>1</v>
      </c>
      <c r="F260" s="33" t="str">
        <f t="shared" si="73"/>
        <v>Mighty Shield - OP</v>
      </c>
      <c r="G260" s="34" t="s">
        <v>123</v>
      </c>
      <c r="H260" s="34" t="s">
        <v>2590</v>
      </c>
      <c r="L260" s="33" t="s">
        <v>907</v>
      </c>
      <c r="M260" s="33" t="s">
        <v>907</v>
      </c>
      <c r="N260" s="34" t="s">
        <v>4881</v>
      </c>
      <c r="O260" s="34" t="s">
        <v>4876</v>
      </c>
      <c r="P260" s="33" t="s">
        <v>1232</v>
      </c>
      <c r="S260" s="50" t="s">
        <v>3723</v>
      </c>
      <c r="T260" s="33" t="s">
        <v>907</v>
      </c>
      <c r="U260" s="33" t="s">
        <v>1232</v>
      </c>
      <c r="W260" s="34" t="s">
        <v>2314</v>
      </c>
      <c r="X260" s="34">
        <v>2</v>
      </c>
      <c r="Y260" s="34">
        <v>10</v>
      </c>
      <c r="Z260" s="34">
        <f t="shared" si="74"/>
        <v>20</v>
      </c>
      <c r="AI260" s="25">
        <v>259</v>
      </c>
      <c r="AJ260" s="27">
        <v>259</v>
      </c>
    </row>
    <row r="261" spans="1:36" ht="11.25" customHeight="1" x14ac:dyDescent="0.2">
      <c r="A261" s="27">
        <v>260</v>
      </c>
      <c r="C261" s="33" t="str">
        <f t="shared" si="70"/>
        <v>Captain America - Ricochet Shield - OP - U</v>
      </c>
      <c r="D261" s="33" t="str">
        <f t="shared" si="71"/>
        <v>Captain America - Ricochet Shield - OP - U</v>
      </c>
      <c r="E261" s="33">
        <f t="shared" si="72"/>
        <v>1</v>
      </c>
      <c r="F261" s="33" t="str">
        <f t="shared" si="73"/>
        <v>Ricochet Shield - OP</v>
      </c>
      <c r="G261" s="34" t="s">
        <v>123</v>
      </c>
      <c r="H261" s="34" t="s">
        <v>2590</v>
      </c>
      <c r="L261" s="33" t="s">
        <v>907</v>
      </c>
      <c r="M261" s="33" t="s">
        <v>907</v>
      </c>
      <c r="N261" s="34" t="s">
        <v>4928</v>
      </c>
      <c r="O261" s="34" t="s">
        <v>4928</v>
      </c>
      <c r="P261" s="33" t="s">
        <v>1250</v>
      </c>
      <c r="S261" s="50" t="s">
        <v>3728</v>
      </c>
      <c r="T261" s="33" t="s">
        <v>907</v>
      </c>
      <c r="U261" s="33" t="s">
        <v>1250</v>
      </c>
      <c r="W261" s="34" t="s">
        <v>2314</v>
      </c>
      <c r="X261" s="34">
        <v>2</v>
      </c>
      <c r="Y261" s="34">
        <v>10</v>
      </c>
      <c r="Z261" s="34">
        <f t="shared" si="74"/>
        <v>20</v>
      </c>
      <c r="AI261" s="25">
        <v>260</v>
      </c>
      <c r="AJ261" s="27">
        <v>260</v>
      </c>
    </row>
    <row r="262" spans="1:36" ht="11.25" customHeight="1" x14ac:dyDescent="0.2">
      <c r="A262" s="27">
        <v>261</v>
      </c>
      <c r="C262" s="33" t="str">
        <f t="shared" si="70"/>
        <v>Captain America - Sentinel of Liberty - IQ - OPD - VR</v>
      </c>
      <c r="D262" s="33" t="str">
        <f t="shared" si="71"/>
        <v>Captain America - Sentinel of Liberty - IQ - OPD - VR</v>
      </c>
      <c r="E262" s="33">
        <f t="shared" si="72"/>
        <v>1</v>
      </c>
      <c r="F262" s="33" t="str">
        <f t="shared" si="73"/>
        <v>Sentinel of Liberty - IQ</v>
      </c>
      <c r="G262" s="34" t="s">
        <v>1044</v>
      </c>
      <c r="H262" s="34" t="s">
        <v>2590</v>
      </c>
      <c r="L262" s="33" t="s">
        <v>907</v>
      </c>
      <c r="M262" s="33" t="s">
        <v>907</v>
      </c>
      <c r="N262" s="34" t="s">
        <v>4967</v>
      </c>
      <c r="O262" s="34" t="s">
        <v>4967</v>
      </c>
      <c r="P262" s="33" t="s">
        <v>3023</v>
      </c>
      <c r="R262" s="34" t="s">
        <v>2584</v>
      </c>
      <c r="S262" s="50" t="s">
        <v>3729</v>
      </c>
      <c r="T262" s="33" t="s">
        <v>907</v>
      </c>
      <c r="U262" s="33" t="s">
        <v>1833</v>
      </c>
      <c r="W262" s="34" t="s">
        <v>2361</v>
      </c>
      <c r="X262" s="34">
        <v>12</v>
      </c>
      <c r="Y262" s="34">
        <v>20</v>
      </c>
      <c r="Z262" s="34">
        <f t="shared" si="74"/>
        <v>240</v>
      </c>
      <c r="AI262" s="25">
        <v>261</v>
      </c>
      <c r="AJ262" s="27">
        <v>261</v>
      </c>
    </row>
    <row r="263" spans="1:36" ht="11.25" customHeight="1" x14ac:dyDescent="0.2">
      <c r="A263" s="27">
        <v>262</v>
      </c>
      <c r="C263" s="33" t="str">
        <f t="shared" si="70"/>
        <v>Captain America - Sharon Carter - MN - U</v>
      </c>
      <c r="D263" s="33" t="str">
        <f t="shared" si="71"/>
        <v>Captain America - Sharon Carter - MN - U</v>
      </c>
      <c r="E263" s="33">
        <f t="shared" si="72"/>
        <v>1</v>
      </c>
      <c r="F263" s="33" t="str">
        <f t="shared" si="73"/>
        <v>Sharon Carter - MN</v>
      </c>
      <c r="G263" s="34" t="s">
        <v>1677</v>
      </c>
      <c r="H263" s="34" t="s">
        <v>2590</v>
      </c>
      <c r="L263" s="33" t="s">
        <v>907</v>
      </c>
      <c r="M263" s="33" t="s">
        <v>907</v>
      </c>
      <c r="N263" s="34" t="s">
        <v>4910</v>
      </c>
      <c r="O263" s="34" t="s">
        <v>4910</v>
      </c>
      <c r="P263" s="33" t="s">
        <v>1248</v>
      </c>
      <c r="S263" s="50" t="s">
        <v>3730</v>
      </c>
      <c r="T263" s="33" t="s">
        <v>907</v>
      </c>
      <c r="U263" s="33" t="s">
        <v>1248</v>
      </c>
      <c r="W263" s="34" t="s">
        <v>2314</v>
      </c>
      <c r="X263" s="34">
        <v>4</v>
      </c>
      <c r="Y263" s="34">
        <v>10</v>
      </c>
      <c r="Z263" s="34">
        <f t="shared" si="74"/>
        <v>40</v>
      </c>
      <c r="AI263" s="25">
        <v>262</v>
      </c>
      <c r="AJ263" s="27">
        <v>262</v>
      </c>
    </row>
    <row r="264" spans="1:36" ht="11.25" customHeight="1" x14ac:dyDescent="0.2">
      <c r="A264" s="27">
        <v>263</v>
      </c>
      <c r="C264" s="33" t="str">
        <f t="shared" si="70"/>
        <v>Captain America - Stars &amp; Stripes - OP - U</v>
      </c>
      <c r="D264" s="33" t="str">
        <f t="shared" si="71"/>
        <v>Captain America - Stars &amp; Stripes - OP - U</v>
      </c>
      <c r="E264" s="33">
        <f t="shared" si="72"/>
        <v>1</v>
      </c>
      <c r="F264" s="33" t="str">
        <f t="shared" si="73"/>
        <v>Stars &amp; Stripes - OP</v>
      </c>
      <c r="G264" s="34" t="s">
        <v>123</v>
      </c>
      <c r="H264" s="34" t="s">
        <v>2590</v>
      </c>
      <c r="L264" s="33" t="s">
        <v>907</v>
      </c>
      <c r="M264" s="33" t="s">
        <v>907</v>
      </c>
      <c r="N264" s="34" t="s">
        <v>4881</v>
      </c>
      <c r="O264" s="34" t="s">
        <v>4881</v>
      </c>
      <c r="P264" s="33" t="s">
        <v>1249</v>
      </c>
      <c r="S264" s="50" t="s">
        <v>3722</v>
      </c>
      <c r="T264" s="33" t="s">
        <v>907</v>
      </c>
      <c r="U264" s="33" t="s">
        <v>1249</v>
      </c>
      <c r="W264" s="34" t="s">
        <v>2314</v>
      </c>
      <c r="X264" s="34">
        <v>2</v>
      </c>
      <c r="Y264" s="34">
        <v>10</v>
      </c>
      <c r="Z264" s="34">
        <f t="shared" si="74"/>
        <v>20</v>
      </c>
      <c r="AI264" s="25">
        <v>263</v>
      </c>
      <c r="AJ264" s="27">
        <v>263</v>
      </c>
    </row>
    <row r="265" spans="1:36" ht="11.25" customHeight="1" x14ac:dyDescent="0.2">
      <c r="A265" s="27">
        <v>264</v>
      </c>
      <c r="C265" s="33" t="str">
        <f t="shared" si="70"/>
        <v>Captain America - Super Soldier - OP - OPD - U</v>
      </c>
      <c r="D265" s="33" t="str">
        <f t="shared" si="71"/>
        <v>Captain America - Super Soldier - OP - OPD - U</v>
      </c>
      <c r="E265" s="33">
        <f t="shared" si="72"/>
        <v>1</v>
      </c>
      <c r="F265" s="33" t="str">
        <f t="shared" si="73"/>
        <v>Super Soldier - OP</v>
      </c>
      <c r="G265" s="34" t="s">
        <v>123</v>
      </c>
      <c r="H265" s="34" t="s">
        <v>2590</v>
      </c>
      <c r="L265" s="33" t="s">
        <v>907</v>
      </c>
      <c r="M265" s="33" t="s">
        <v>907</v>
      </c>
      <c r="N265" s="34" t="s">
        <v>4931</v>
      </c>
      <c r="O265" s="34" t="s">
        <v>4931</v>
      </c>
      <c r="P265" s="33" t="s">
        <v>3024</v>
      </c>
      <c r="R265" s="34" t="s">
        <v>2584</v>
      </c>
      <c r="S265" s="50" t="s">
        <v>3731</v>
      </c>
      <c r="T265" s="33" t="s">
        <v>907</v>
      </c>
      <c r="U265" s="33" t="s">
        <v>1834</v>
      </c>
      <c r="W265" s="34" t="s">
        <v>2314</v>
      </c>
      <c r="X265" s="34">
        <v>2</v>
      </c>
      <c r="Y265" s="34">
        <v>10</v>
      </c>
      <c r="Z265" s="34">
        <f t="shared" si="74"/>
        <v>20</v>
      </c>
      <c r="AI265" s="25">
        <v>264</v>
      </c>
      <c r="AJ265" s="27">
        <v>264</v>
      </c>
    </row>
    <row r="266" spans="1:36" ht="11.25" customHeight="1" x14ac:dyDescent="0.2">
      <c r="A266" s="27">
        <v>265</v>
      </c>
      <c r="B266" s="28"/>
      <c r="C266" s="26" t="str">
        <f t="shared" si="70"/>
        <v>Captain Atom - 4-Grid Character Card - JLA - R</v>
      </c>
      <c r="D266" s="26" t="str">
        <f>CONCATENATE(M266," ",G266," HERO - ",W266)</f>
        <v>Captain Atom JLA HERO - R</v>
      </c>
      <c r="E266" s="26">
        <f t="shared" si="72"/>
        <v>1</v>
      </c>
      <c r="F266" s="26" t="str">
        <f>CONCATENATE(M266,IF(V266&lt;&gt;"",CONCATENATE(" (",V266,")",),"")," &lt;",G266,"&gt;")</f>
        <v>Captain Atom (H) &lt;JLA&gt;</v>
      </c>
      <c r="G266" s="28" t="s">
        <v>3386</v>
      </c>
      <c r="H266" s="28" t="s">
        <v>2582</v>
      </c>
      <c r="I266" s="28"/>
      <c r="J266" s="28"/>
      <c r="K266" s="28"/>
      <c r="L266" s="26" t="s">
        <v>2539</v>
      </c>
      <c r="M266" s="26" t="s">
        <v>2539</v>
      </c>
      <c r="N266" s="28"/>
      <c r="O266" s="28"/>
      <c r="P266" s="26" t="s">
        <v>769</v>
      </c>
      <c r="Q266" s="28"/>
      <c r="R266" s="28"/>
      <c r="S266" s="54"/>
      <c r="T266" s="26" t="s">
        <v>2539</v>
      </c>
      <c r="U266" s="26" t="s">
        <v>769</v>
      </c>
      <c r="V266" s="28" t="s">
        <v>1981</v>
      </c>
      <c r="W266" s="28" t="s">
        <v>2313</v>
      </c>
      <c r="X266" s="29">
        <v>6</v>
      </c>
      <c r="Y266" s="29">
        <v>15</v>
      </c>
      <c r="Z266" s="29">
        <f t="shared" si="74"/>
        <v>90</v>
      </c>
      <c r="AA266" s="30">
        <v>7</v>
      </c>
      <c r="AB266" s="30">
        <v>6</v>
      </c>
      <c r="AC266" s="30">
        <v>4</v>
      </c>
      <c r="AD266" s="30">
        <v>3</v>
      </c>
      <c r="AE266" s="30">
        <f>SUM(AA266:AD266)</f>
        <v>20</v>
      </c>
      <c r="AF266" s="30">
        <v>20</v>
      </c>
      <c r="AG266" s="31">
        <f>AVERAGE(AA266:AD266)</f>
        <v>5</v>
      </c>
      <c r="AH266" s="32" t="s">
        <v>4782</v>
      </c>
      <c r="AI266" s="32">
        <v>265</v>
      </c>
      <c r="AJ266" s="27">
        <v>265</v>
      </c>
    </row>
    <row r="267" spans="1:36" ht="11.25" customHeight="1" x14ac:dyDescent="0.2">
      <c r="A267" s="27">
        <v>266</v>
      </c>
      <c r="C267" s="33" t="str">
        <f t="shared" si="70"/>
        <v>Captain Atom - Anti-Gravity Field - JLA - OPD - VR</v>
      </c>
      <c r="D267" s="33" t="str">
        <f>CONCATENATE(M267," - ",P267," - ",G267," - ",IF(R267="","",CONCATENATE(R267," - ")),W267)</f>
        <v>Captain Atom - Anti-Gravity Field - JLA - OPD - VR</v>
      </c>
      <c r="E267" s="33">
        <f t="shared" si="72"/>
        <v>1</v>
      </c>
      <c r="F267" s="33" t="str">
        <f>CONCATENATE(P267," - ",G267)</f>
        <v>Anti-Gravity Field - JLA</v>
      </c>
      <c r="G267" s="34" t="s">
        <v>3386</v>
      </c>
      <c r="H267" s="34" t="s">
        <v>2590</v>
      </c>
      <c r="L267" s="33" t="s">
        <v>2539</v>
      </c>
      <c r="M267" s="33" t="s">
        <v>2539</v>
      </c>
      <c r="N267" s="34" t="s">
        <v>4968</v>
      </c>
      <c r="O267" s="34" t="s">
        <v>4968</v>
      </c>
      <c r="P267" s="33" t="s">
        <v>3025</v>
      </c>
      <c r="R267" s="34" t="s">
        <v>2584</v>
      </c>
      <c r="S267" s="50" t="s">
        <v>3732</v>
      </c>
      <c r="T267" s="33" t="s">
        <v>2539</v>
      </c>
      <c r="U267" s="33" t="s">
        <v>1835</v>
      </c>
      <c r="W267" s="34" t="s">
        <v>2361</v>
      </c>
      <c r="X267" s="34">
        <v>6</v>
      </c>
      <c r="Y267" s="34">
        <v>20</v>
      </c>
      <c r="Z267" s="34">
        <f t="shared" si="74"/>
        <v>120</v>
      </c>
      <c r="AI267" s="25">
        <v>266</v>
      </c>
      <c r="AJ267" s="27">
        <v>266</v>
      </c>
    </row>
    <row r="268" spans="1:36" ht="11.25" customHeight="1" x14ac:dyDescent="0.2">
      <c r="A268" s="27">
        <v>267</v>
      </c>
      <c r="C268" s="33" t="str">
        <f t="shared" si="70"/>
        <v>Captain Atom - Atomic Bolt - JLA - OPD - VR</v>
      </c>
      <c r="D268" s="33" t="str">
        <f>CONCATENATE(M268," - ",P268," - ",G268," - ",IF(R268="","",CONCATENATE(R268," - ")),W268)</f>
        <v>Captain Atom - Atomic Bolt - JLA - OPD - VR</v>
      </c>
      <c r="E268" s="33">
        <f t="shared" si="72"/>
        <v>1</v>
      </c>
      <c r="F268" s="33" t="str">
        <f>CONCATENATE(P268," - ",G268)</f>
        <v>Atomic Bolt - JLA</v>
      </c>
      <c r="G268" s="34" t="s">
        <v>3386</v>
      </c>
      <c r="H268" s="34" t="s">
        <v>2590</v>
      </c>
      <c r="L268" s="33" t="s">
        <v>2539</v>
      </c>
      <c r="M268" s="33" t="s">
        <v>2539</v>
      </c>
      <c r="N268" s="34" t="s">
        <v>4884</v>
      </c>
      <c r="O268" s="34" t="s">
        <v>4884</v>
      </c>
      <c r="P268" s="33" t="s">
        <v>3518</v>
      </c>
      <c r="R268" s="34" t="s">
        <v>2584</v>
      </c>
      <c r="S268" s="50" t="s">
        <v>3733</v>
      </c>
      <c r="T268" s="33" t="s">
        <v>2539</v>
      </c>
      <c r="U268" s="33" t="s">
        <v>1836</v>
      </c>
      <c r="W268" s="34" t="s">
        <v>2361</v>
      </c>
      <c r="X268" s="34">
        <v>6</v>
      </c>
      <c r="Y268" s="34">
        <v>20</v>
      </c>
      <c r="Z268" s="34">
        <f t="shared" si="74"/>
        <v>120</v>
      </c>
      <c r="AI268" s="25">
        <v>267</v>
      </c>
      <c r="AJ268" s="27">
        <v>267</v>
      </c>
    </row>
    <row r="269" spans="1:36" ht="11.25" customHeight="1" x14ac:dyDescent="0.2">
      <c r="A269" s="27">
        <v>268</v>
      </c>
      <c r="C269" s="33" t="str">
        <f t="shared" si="70"/>
        <v>Captain Atom - Atomic Punch - JLA - C</v>
      </c>
      <c r="D269" s="33" t="str">
        <f>CONCATENATE(M269," - ",P269," - ",G269," - ",IF(R269="","",CONCATENATE(R269," - ")),W269)</f>
        <v>Captain Atom - Atomic Punch - JLA - C</v>
      </c>
      <c r="E269" s="33">
        <f t="shared" si="72"/>
        <v>1</v>
      </c>
      <c r="F269" s="33" t="str">
        <f>CONCATENATE(P269," - ",G269)</f>
        <v>Atomic Punch - JLA</v>
      </c>
      <c r="G269" s="34" t="s">
        <v>3386</v>
      </c>
      <c r="H269" s="34" t="s">
        <v>2590</v>
      </c>
      <c r="L269" s="33" t="s">
        <v>2539</v>
      </c>
      <c r="M269" s="33" t="s">
        <v>2539</v>
      </c>
      <c r="N269" s="34" t="s">
        <v>4894</v>
      </c>
      <c r="O269" s="34" t="s">
        <v>4894</v>
      </c>
      <c r="P269" s="33" t="s">
        <v>1233</v>
      </c>
      <c r="S269" s="50" t="s">
        <v>3734</v>
      </c>
      <c r="T269" s="33" t="s">
        <v>2539</v>
      </c>
      <c r="U269" s="33" t="s">
        <v>1233</v>
      </c>
      <c r="W269" s="34" t="s">
        <v>2103</v>
      </c>
      <c r="X269" s="34">
        <v>6</v>
      </c>
      <c r="Y269" s="34">
        <v>5</v>
      </c>
      <c r="Z269" s="34">
        <f t="shared" si="74"/>
        <v>30</v>
      </c>
      <c r="AI269" s="25">
        <v>268</v>
      </c>
      <c r="AJ269" s="27">
        <v>268</v>
      </c>
    </row>
    <row r="270" spans="1:36" ht="11.25" customHeight="1" x14ac:dyDescent="0.2">
      <c r="A270" s="27">
        <v>269</v>
      </c>
      <c r="C270" s="33" t="str">
        <f t="shared" si="70"/>
        <v>Captain Atom - Quantum Jump - JLA - OPD - VR</v>
      </c>
      <c r="D270" s="33" t="str">
        <f>CONCATENATE(M270," - ",P270," - ",G270," - ",IF(R270="","",CONCATENATE(R270," - ")),W270)</f>
        <v>Captain Atom - Quantum Jump - JLA - OPD - VR</v>
      </c>
      <c r="E270" s="33">
        <f t="shared" si="72"/>
        <v>1</v>
      </c>
      <c r="F270" s="33" t="str">
        <f>CONCATENATE(P270," - ",G270)</f>
        <v>Quantum Jump - JLA</v>
      </c>
      <c r="G270" s="34" t="s">
        <v>3386</v>
      </c>
      <c r="H270" s="34" t="s">
        <v>2590</v>
      </c>
      <c r="L270" s="33" t="s">
        <v>2539</v>
      </c>
      <c r="M270" s="33" t="s">
        <v>2539</v>
      </c>
      <c r="N270" s="34" t="s">
        <v>4951</v>
      </c>
      <c r="O270" s="34" t="s">
        <v>4951</v>
      </c>
      <c r="P270" s="33" t="s">
        <v>3026</v>
      </c>
      <c r="R270" s="34" t="s">
        <v>2584</v>
      </c>
      <c r="S270" s="50" t="s">
        <v>3735</v>
      </c>
      <c r="T270" s="33" t="s">
        <v>2539</v>
      </c>
      <c r="U270" s="33" t="s">
        <v>1837</v>
      </c>
      <c r="W270" s="34" t="s">
        <v>2361</v>
      </c>
      <c r="X270" s="34">
        <v>6</v>
      </c>
      <c r="Y270" s="34">
        <v>20</v>
      </c>
      <c r="Z270" s="34">
        <f t="shared" si="74"/>
        <v>120</v>
      </c>
      <c r="AI270" s="25">
        <v>269</v>
      </c>
      <c r="AJ270" s="27">
        <v>269</v>
      </c>
    </row>
    <row r="271" spans="1:36" ht="11.25" customHeight="1" x14ac:dyDescent="0.2">
      <c r="A271" s="27">
        <v>270</v>
      </c>
      <c r="C271" s="33" t="str">
        <f t="shared" si="70"/>
        <v>Captain Atom - Skin Alloy - JLA - U</v>
      </c>
      <c r="D271" s="33" t="str">
        <f>CONCATENATE(M271," - ",P271," - ",G271," - ",IF(R271="","",CONCATENATE(R271," - ")),W271)</f>
        <v>Captain Atom - Skin Alloy - JLA - U</v>
      </c>
      <c r="E271" s="33">
        <f t="shared" si="72"/>
        <v>1</v>
      </c>
      <c r="F271" s="33" t="str">
        <f>CONCATENATE(P271," - ",G271)</f>
        <v>Skin Alloy - JLA</v>
      </c>
      <c r="G271" s="34" t="s">
        <v>3386</v>
      </c>
      <c r="H271" s="34" t="s">
        <v>2590</v>
      </c>
      <c r="L271" s="33" t="s">
        <v>2539</v>
      </c>
      <c r="M271" s="33" t="s">
        <v>2539</v>
      </c>
      <c r="N271" s="34" t="s">
        <v>4904</v>
      </c>
      <c r="O271" s="34" t="s">
        <v>4904</v>
      </c>
      <c r="P271" s="33" t="s">
        <v>1234</v>
      </c>
      <c r="S271" s="50" t="s">
        <v>3736</v>
      </c>
      <c r="T271" s="33" t="s">
        <v>2539</v>
      </c>
      <c r="U271" s="33" t="s">
        <v>1234</v>
      </c>
      <c r="W271" s="34" t="s">
        <v>2314</v>
      </c>
      <c r="X271" s="34">
        <v>6</v>
      </c>
      <c r="Y271" s="34">
        <v>10</v>
      </c>
      <c r="Z271" s="34">
        <f t="shared" si="74"/>
        <v>60</v>
      </c>
      <c r="AI271" s="25">
        <v>270</v>
      </c>
      <c r="AJ271" s="27">
        <v>270</v>
      </c>
    </row>
    <row r="272" spans="1:36" ht="11.25" customHeight="1" x14ac:dyDescent="0.2">
      <c r="A272" s="27">
        <v>271</v>
      </c>
      <c r="B272" s="28"/>
      <c r="C272" s="26" t="str">
        <f t="shared" si="70"/>
        <v>Captain Britain - 4-Grid Character Card - XM - U</v>
      </c>
      <c r="D272" s="26" t="str">
        <f>CONCATENATE(M272," ",G272," HERO - ",W272)</f>
        <v>Captain Britain XM HERO - U</v>
      </c>
      <c r="E272" s="26">
        <f t="shared" si="72"/>
        <v>1</v>
      </c>
      <c r="F272" s="26" t="str">
        <f>CONCATENATE(M272,IF(V272&lt;&gt;"",CONCATENATE(" (",V272,")",),"")," &lt;",G272,"&gt;")</f>
        <v>Captain Britain &lt;XM&gt;</v>
      </c>
      <c r="G272" s="28" t="s">
        <v>3387</v>
      </c>
      <c r="H272" s="28" t="s">
        <v>2582</v>
      </c>
      <c r="I272" s="28"/>
      <c r="J272" s="28"/>
      <c r="K272" s="28"/>
      <c r="L272" s="26" t="s">
        <v>1422</v>
      </c>
      <c r="M272" s="26" t="s">
        <v>1422</v>
      </c>
      <c r="N272" s="28"/>
      <c r="O272" s="28"/>
      <c r="P272" s="26" t="s">
        <v>769</v>
      </c>
      <c r="Q272" s="28"/>
      <c r="R272" s="28"/>
      <c r="S272" s="54"/>
      <c r="T272" s="26" t="s">
        <v>1422</v>
      </c>
      <c r="U272" s="26" t="s">
        <v>769</v>
      </c>
      <c r="V272" s="28"/>
      <c r="W272" s="28" t="s">
        <v>2314</v>
      </c>
      <c r="X272" s="29">
        <v>5</v>
      </c>
      <c r="Y272" s="29">
        <v>10</v>
      </c>
      <c r="Z272" s="29">
        <f t="shared" si="74"/>
        <v>50</v>
      </c>
      <c r="AA272" s="30">
        <v>4</v>
      </c>
      <c r="AB272" s="30">
        <v>4</v>
      </c>
      <c r="AC272" s="30">
        <v>7</v>
      </c>
      <c r="AD272" s="30">
        <v>6</v>
      </c>
      <c r="AE272" s="30">
        <f>SUM(AA272:AD272)</f>
        <v>21</v>
      </c>
      <c r="AF272" s="30">
        <v>21</v>
      </c>
      <c r="AG272" s="31">
        <f>AVERAGE(AA272:AD272)</f>
        <v>5.25</v>
      </c>
      <c r="AH272" s="32"/>
      <c r="AI272" s="32">
        <v>271</v>
      </c>
      <c r="AJ272" s="27">
        <v>271</v>
      </c>
    </row>
    <row r="273" spans="1:36" ht="11.25" customHeight="1" x14ac:dyDescent="0.2">
      <c r="A273" s="27">
        <v>272</v>
      </c>
      <c r="C273" s="33" t="str">
        <f t="shared" si="70"/>
        <v>Captain Britain - Battleworthy - XM - U</v>
      </c>
      <c r="D273" s="33" t="str">
        <f>CONCATENATE(M273," - ",P273," - ",G273," - ",IF(R273="","",CONCATENATE(R273," - ")),W273)</f>
        <v>Captain Britain - Battleworthy - XM - U</v>
      </c>
      <c r="E273" s="33">
        <f t="shared" si="72"/>
        <v>1</v>
      </c>
      <c r="F273" s="33" t="str">
        <f>CONCATENATE(P273," - ",G273)</f>
        <v>Battleworthy - XM</v>
      </c>
      <c r="G273" s="34" t="s">
        <v>3387</v>
      </c>
      <c r="H273" s="34" t="s">
        <v>2590</v>
      </c>
      <c r="L273" s="33" t="s">
        <v>1422</v>
      </c>
      <c r="M273" s="33" t="s">
        <v>1422</v>
      </c>
      <c r="N273" s="34" t="s">
        <v>4969</v>
      </c>
      <c r="O273" s="34" t="s">
        <v>4969</v>
      </c>
      <c r="P273" s="33" t="s">
        <v>1423</v>
      </c>
      <c r="S273" s="50" t="s">
        <v>3737</v>
      </c>
      <c r="T273" s="33" t="s">
        <v>1422</v>
      </c>
      <c r="U273" s="33" t="s">
        <v>1423</v>
      </c>
      <c r="W273" s="34" t="s">
        <v>2314</v>
      </c>
      <c r="X273" s="34">
        <v>5</v>
      </c>
      <c r="Y273" s="34">
        <v>10</v>
      </c>
      <c r="Z273" s="34">
        <f t="shared" si="74"/>
        <v>50</v>
      </c>
      <c r="AI273" s="25">
        <v>272</v>
      </c>
      <c r="AJ273" s="27">
        <v>272</v>
      </c>
    </row>
    <row r="274" spans="1:36" ht="11.25" customHeight="1" x14ac:dyDescent="0.2">
      <c r="A274" s="27">
        <v>273</v>
      </c>
      <c r="C274" s="33" t="str">
        <f t="shared" si="70"/>
        <v>Captain Britain - Physics Genius - XM - C</v>
      </c>
      <c r="D274" s="33" t="str">
        <f>CONCATENATE(M274," - ",P274," - ",G274," - ",IF(R274="","",CONCATENATE(R274," - ")),W274)</f>
        <v>Captain Britain - Physics Genius - XM - C</v>
      </c>
      <c r="E274" s="33">
        <f t="shared" si="72"/>
        <v>1</v>
      </c>
      <c r="F274" s="33" t="str">
        <f>CONCATENATE(P274," - ",G274)</f>
        <v>Physics Genius - XM</v>
      </c>
      <c r="G274" s="34" t="s">
        <v>3387</v>
      </c>
      <c r="H274" s="34" t="s">
        <v>2590</v>
      </c>
      <c r="L274" s="33" t="s">
        <v>1422</v>
      </c>
      <c r="M274" s="33" t="s">
        <v>1422</v>
      </c>
      <c r="N274" s="34" t="s">
        <v>4970</v>
      </c>
      <c r="O274" s="34" t="s">
        <v>4970</v>
      </c>
      <c r="P274" s="33" t="s">
        <v>1424</v>
      </c>
      <c r="S274" s="50" t="s">
        <v>3738</v>
      </c>
      <c r="T274" s="33" t="s">
        <v>1422</v>
      </c>
      <c r="U274" s="33" t="s">
        <v>1424</v>
      </c>
      <c r="W274" s="34" t="s">
        <v>2103</v>
      </c>
      <c r="X274" s="34">
        <v>5</v>
      </c>
      <c r="Y274" s="34">
        <v>5</v>
      </c>
      <c r="Z274" s="34">
        <f t="shared" si="74"/>
        <v>25</v>
      </c>
      <c r="AI274" s="25">
        <v>273</v>
      </c>
      <c r="AJ274" s="27">
        <v>273</v>
      </c>
    </row>
    <row r="275" spans="1:36" ht="11.25" customHeight="1" x14ac:dyDescent="0.2">
      <c r="A275" s="27">
        <v>274</v>
      </c>
      <c r="C275" s="33" t="str">
        <f t="shared" si="70"/>
        <v>Captain Britain - Prodigious Strength - XM - U</v>
      </c>
      <c r="D275" s="33" t="str">
        <f>CONCATENATE(M275," - ",P275," - ",G275," - ",IF(R275="","",CONCATENATE(R275," - ")),W275)</f>
        <v>Captain Britain - Prodigious Strength - XM - U</v>
      </c>
      <c r="E275" s="33">
        <f t="shared" si="72"/>
        <v>1</v>
      </c>
      <c r="F275" s="33" t="str">
        <f>CONCATENATE(P275," - ",G275)</f>
        <v>Prodigious Strength - XM</v>
      </c>
      <c r="G275" s="34" t="s">
        <v>3387</v>
      </c>
      <c r="H275" s="34" t="s">
        <v>2590</v>
      </c>
      <c r="L275" s="33" t="s">
        <v>1422</v>
      </c>
      <c r="M275" s="33" t="s">
        <v>1422</v>
      </c>
      <c r="N275" s="34" t="s">
        <v>4971</v>
      </c>
      <c r="O275" s="34" t="s">
        <v>4971</v>
      </c>
      <c r="P275" s="33" t="s">
        <v>1425</v>
      </c>
      <c r="S275" s="50" t="s">
        <v>3739</v>
      </c>
      <c r="T275" s="33" t="s">
        <v>1422</v>
      </c>
      <c r="U275" s="33" t="s">
        <v>1425</v>
      </c>
      <c r="W275" s="34" t="s">
        <v>2314</v>
      </c>
      <c r="X275" s="34">
        <v>5</v>
      </c>
      <c r="Y275" s="34">
        <v>10</v>
      </c>
      <c r="Z275" s="34">
        <f t="shared" si="74"/>
        <v>50</v>
      </c>
      <c r="AI275" s="25">
        <v>274</v>
      </c>
      <c r="AJ275" s="27">
        <v>274</v>
      </c>
    </row>
    <row r="276" spans="1:36" ht="11.25" customHeight="1" x14ac:dyDescent="0.2">
      <c r="A276" s="27">
        <v>275</v>
      </c>
      <c r="C276" s="33" t="str">
        <f t="shared" si="70"/>
        <v>Captain Britain - Super Endurance - XM - OPD - R</v>
      </c>
      <c r="D276" s="33" t="str">
        <f>CONCATENATE(M276," - ",P276," - ",G276," - ",IF(R276="","",CONCATENATE(R276," - ")),W276)</f>
        <v>Captain Britain - Super Endurance - XM - OPD - R</v>
      </c>
      <c r="E276" s="33">
        <f t="shared" si="72"/>
        <v>1</v>
      </c>
      <c r="F276" s="33" t="str">
        <f>CONCATENATE(P276," - ",G276)</f>
        <v>Super Endurance - XM</v>
      </c>
      <c r="G276" s="34" t="s">
        <v>3387</v>
      </c>
      <c r="H276" s="34" t="s">
        <v>2590</v>
      </c>
      <c r="L276" s="33" t="s">
        <v>1422</v>
      </c>
      <c r="M276" s="33" t="s">
        <v>1422</v>
      </c>
      <c r="N276" s="34" t="s">
        <v>4972</v>
      </c>
      <c r="O276" s="34" t="s">
        <v>4972</v>
      </c>
      <c r="P276" s="33" t="s">
        <v>3027</v>
      </c>
      <c r="R276" s="34" t="s">
        <v>2584</v>
      </c>
      <c r="S276" s="50" t="s">
        <v>3740</v>
      </c>
      <c r="T276" s="33" t="s">
        <v>1422</v>
      </c>
      <c r="U276" s="33" t="s">
        <v>1181</v>
      </c>
      <c r="W276" s="34" t="s">
        <v>2313</v>
      </c>
      <c r="X276" s="34">
        <v>5</v>
      </c>
      <c r="Y276" s="34">
        <v>15</v>
      </c>
      <c r="Z276" s="34">
        <f t="shared" si="74"/>
        <v>75</v>
      </c>
      <c r="AI276" s="25">
        <v>275</v>
      </c>
      <c r="AJ276" s="27">
        <v>275</v>
      </c>
    </row>
    <row r="277" spans="1:36" ht="11.25" customHeight="1" x14ac:dyDescent="0.2">
      <c r="A277" s="27">
        <v>276</v>
      </c>
      <c r="C277" s="33" t="str">
        <f t="shared" si="70"/>
        <v>Captain Britain - Supersonic - XM - OPD - R</v>
      </c>
      <c r="D277" s="33" t="s">
        <v>6022</v>
      </c>
      <c r="E277" s="33">
        <f t="shared" si="72"/>
        <v>1</v>
      </c>
      <c r="F277" s="33" t="str">
        <f>CONCATENATE(P277," - ",G277)</f>
        <v>Supersonic - XM</v>
      </c>
      <c r="G277" s="34" t="s">
        <v>3387</v>
      </c>
      <c r="H277" s="34" t="s">
        <v>2590</v>
      </c>
      <c r="L277" s="33" t="s">
        <v>1422</v>
      </c>
      <c r="M277" s="33" t="s">
        <v>1422</v>
      </c>
      <c r="N277" s="34" t="s">
        <v>4884</v>
      </c>
      <c r="O277" s="34" t="s">
        <v>4884</v>
      </c>
      <c r="P277" s="33" t="s">
        <v>3028</v>
      </c>
      <c r="R277" s="34" t="s">
        <v>2584</v>
      </c>
      <c r="S277" s="50" t="s">
        <v>3741</v>
      </c>
      <c r="T277" s="33" t="s">
        <v>1422</v>
      </c>
      <c r="U277" s="33" t="s">
        <v>1801</v>
      </c>
      <c r="W277" s="34" t="s">
        <v>2313</v>
      </c>
      <c r="X277" s="34">
        <v>5</v>
      </c>
      <c r="Y277" s="34">
        <v>15</v>
      </c>
      <c r="Z277" s="34">
        <f t="shared" si="74"/>
        <v>75</v>
      </c>
      <c r="AI277" s="25">
        <v>276</v>
      </c>
      <c r="AJ277" s="27">
        <v>276</v>
      </c>
    </row>
    <row r="278" spans="1:36" ht="11.25" customHeight="1" x14ac:dyDescent="0.2">
      <c r="A278" s="27">
        <v>277</v>
      </c>
      <c r="B278" s="28"/>
      <c r="C278" s="26" t="str">
        <f t="shared" si="70"/>
        <v>Captain Marvel - 4-Grid Character Card - JLA - U</v>
      </c>
      <c r="D278" s="26" t="str">
        <f>CONCATENATE(M278," ",G278," HERO - ",W278)</f>
        <v>Captain Marvel JLA HERO - U</v>
      </c>
      <c r="E278" s="26">
        <f t="shared" si="72"/>
        <v>1</v>
      </c>
      <c r="F278" s="26" t="str">
        <f>CONCATENATE(M278,IF(V278&lt;&gt;"",CONCATENATE(" (",V278,")",),"")," &lt;",G278,"&gt;")</f>
        <v>Captain Marvel (H) &lt;JLA&gt;</v>
      </c>
      <c r="G278" s="28" t="s">
        <v>3386</v>
      </c>
      <c r="H278" s="28" t="s">
        <v>2582</v>
      </c>
      <c r="I278" s="28"/>
      <c r="J278" s="28"/>
      <c r="K278" s="28"/>
      <c r="L278" s="26" t="s">
        <v>2540</v>
      </c>
      <c r="M278" s="26" t="s">
        <v>2540</v>
      </c>
      <c r="N278" s="28"/>
      <c r="O278" s="28"/>
      <c r="P278" s="26" t="s">
        <v>769</v>
      </c>
      <c r="Q278" s="28"/>
      <c r="R278" s="28"/>
      <c r="S278" s="54"/>
      <c r="T278" s="26" t="s">
        <v>2540</v>
      </c>
      <c r="U278" s="26" t="s">
        <v>769</v>
      </c>
      <c r="V278" s="28" t="s">
        <v>1981</v>
      </c>
      <c r="W278" s="28" t="s">
        <v>2314</v>
      </c>
      <c r="X278" s="29">
        <v>6</v>
      </c>
      <c r="Y278" s="29">
        <v>10</v>
      </c>
      <c r="Z278" s="29">
        <f t="shared" si="74"/>
        <v>60</v>
      </c>
      <c r="AA278" s="30">
        <v>5</v>
      </c>
      <c r="AB278" s="30">
        <v>4</v>
      </c>
      <c r="AC278" s="30">
        <v>7</v>
      </c>
      <c r="AD278" s="30">
        <v>2</v>
      </c>
      <c r="AE278" s="30">
        <f>SUM(AA278:AD278)</f>
        <v>18</v>
      </c>
      <c r="AF278" s="30">
        <v>18</v>
      </c>
      <c r="AG278" s="31">
        <f>AVERAGE(AA278:AD278)</f>
        <v>4.5</v>
      </c>
      <c r="AH278" s="32" t="s">
        <v>4795</v>
      </c>
      <c r="AI278" s="32">
        <v>277</v>
      </c>
      <c r="AJ278" s="27">
        <v>277</v>
      </c>
    </row>
    <row r="279" spans="1:36" ht="11.25" customHeight="1" x14ac:dyDescent="0.2">
      <c r="A279" s="27">
        <v>278</v>
      </c>
      <c r="C279" s="33" t="str">
        <f t="shared" si="70"/>
        <v>Captain Marvel - The Marvel Family - JLA - R</v>
      </c>
      <c r="D279" s="33" t="str">
        <f>CONCATENATE(M279," - ",P279," - ",G279," - ",IF(R279="","",CONCATENATE(R279," - ")),W279)</f>
        <v>Captain Marvel - The Marvel Family - JLA - R</v>
      </c>
      <c r="E279" s="33">
        <f t="shared" si="72"/>
        <v>1</v>
      </c>
      <c r="F279" s="33" t="str">
        <f>CONCATENATE(P279," - ",G279)</f>
        <v>The Marvel Family - JLA</v>
      </c>
      <c r="G279" s="34" t="s">
        <v>3386</v>
      </c>
      <c r="H279" s="34" t="s">
        <v>2590</v>
      </c>
      <c r="L279" s="33" t="s">
        <v>2540</v>
      </c>
      <c r="M279" s="33" t="s">
        <v>2540</v>
      </c>
      <c r="N279" s="34" t="s">
        <v>4910</v>
      </c>
      <c r="O279" s="34" t="s">
        <v>4910</v>
      </c>
      <c r="P279" s="33" t="s">
        <v>6023</v>
      </c>
      <c r="S279" s="50" t="s">
        <v>3742</v>
      </c>
      <c r="T279" s="33" t="s">
        <v>2540</v>
      </c>
      <c r="U279" s="33" t="s">
        <v>2095</v>
      </c>
      <c r="W279" s="34" t="s">
        <v>2313</v>
      </c>
      <c r="X279" s="34">
        <v>6</v>
      </c>
      <c r="Y279" s="34">
        <v>15</v>
      </c>
      <c r="Z279" s="34">
        <f t="shared" si="74"/>
        <v>90</v>
      </c>
      <c r="AI279" s="25">
        <v>278</v>
      </c>
      <c r="AJ279" s="27">
        <v>278</v>
      </c>
    </row>
    <row r="280" spans="1:36" ht="11.25" customHeight="1" x14ac:dyDescent="0.2">
      <c r="A280" s="27">
        <v>279</v>
      </c>
      <c r="C280" s="33" t="str">
        <f t="shared" si="70"/>
        <v>Captain Marvel - Power of Zeus - JLA - U</v>
      </c>
      <c r="D280" s="33" t="str">
        <f>CONCATENATE(M280," - ",P280," - ",G280," - ",IF(R280="","",CONCATENATE(R280," - ")),W280)</f>
        <v>Captain Marvel - Power of Zeus - JLA - U</v>
      </c>
      <c r="E280" s="33">
        <f t="shared" si="72"/>
        <v>1</v>
      </c>
      <c r="F280" s="33" t="str">
        <f>CONCATENATE(P280," - ",G280)</f>
        <v>Power of Zeus - JLA</v>
      </c>
      <c r="G280" s="34" t="s">
        <v>3386</v>
      </c>
      <c r="H280" s="34" t="s">
        <v>2590</v>
      </c>
      <c r="L280" s="33" t="s">
        <v>2540</v>
      </c>
      <c r="M280" s="33" t="s">
        <v>2540</v>
      </c>
      <c r="N280" s="34" t="s">
        <v>4926</v>
      </c>
      <c r="O280" s="34" t="s">
        <v>4926</v>
      </c>
      <c r="P280" s="33" t="s">
        <v>2094</v>
      </c>
      <c r="S280" s="50" t="s">
        <v>3743</v>
      </c>
      <c r="T280" s="33" t="s">
        <v>2540</v>
      </c>
      <c r="U280" s="33" t="s">
        <v>2094</v>
      </c>
      <c r="W280" s="34" t="s">
        <v>2314</v>
      </c>
      <c r="X280" s="34">
        <v>6</v>
      </c>
      <c r="Y280" s="34">
        <v>10</v>
      </c>
      <c r="Z280" s="34">
        <f t="shared" si="74"/>
        <v>60</v>
      </c>
      <c r="AI280" s="25">
        <v>279</v>
      </c>
      <c r="AJ280" s="27">
        <v>279</v>
      </c>
    </row>
    <row r="281" spans="1:36" ht="11.25" customHeight="1" x14ac:dyDescent="0.2">
      <c r="A281" s="27">
        <v>280</v>
      </c>
      <c r="C281" s="33" t="str">
        <f t="shared" si="70"/>
        <v>Captain Marvel - Speed of Mercury - JLA - OPD - VR</v>
      </c>
      <c r="D281" s="33" t="str">
        <f>CONCATENATE(M281," - ",P281," - ",G281," - ",IF(R281="","",CONCATENATE(R281," - ")),W281)</f>
        <v>Captain Marvel - Speed of Mercury - JLA - OPD - VR</v>
      </c>
      <c r="E281" s="33">
        <f t="shared" si="72"/>
        <v>1</v>
      </c>
      <c r="F281" s="33" t="str">
        <f>CONCATENATE(P281," - ",G281)</f>
        <v>Speed of Mercury - JLA</v>
      </c>
      <c r="G281" s="34" t="s">
        <v>3386</v>
      </c>
      <c r="H281" s="34" t="s">
        <v>2590</v>
      </c>
      <c r="L281" s="33" t="s">
        <v>2540</v>
      </c>
      <c r="M281" s="33" t="s">
        <v>2540</v>
      </c>
      <c r="N281" s="34" t="s">
        <v>4905</v>
      </c>
      <c r="O281" s="34" t="s">
        <v>4905</v>
      </c>
      <c r="P281" s="33" t="s">
        <v>3029</v>
      </c>
      <c r="R281" s="34" t="s">
        <v>2584</v>
      </c>
      <c r="S281" s="50" t="s">
        <v>3744</v>
      </c>
      <c r="T281" s="33" t="s">
        <v>2540</v>
      </c>
      <c r="U281" s="33" t="s">
        <v>1804</v>
      </c>
      <c r="W281" s="34" t="s">
        <v>2361</v>
      </c>
      <c r="X281" s="34">
        <v>6</v>
      </c>
      <c r="Y281" s="34">
        <v>20</v>
      </c>
      <c r="Z281" s="34">
        <f t="shared" si="74"/>
        <v>120</v>
      </c>
      <c r="AI281" s="25">
        <v>280</v>
      </c>
      <c r="AJ281" s="27">
        <v>280</v>
      </c>
    </row>
    <row r="282" spans="1:36" ht="11.25" customHeight="1" x14ac:dyDescent="0.2">
      <c r="A282" s="27">
        <v>281</v>
      </c>
      <c r="C282" s="33" t="str">
        <f t="shared" si="70"/>
        <v>Captain Marvel - Stamina of Atlas - JLA - OPD - VR</v>
      </c>
      <c r="D282" s="33" t="str">
        <f>CONCATENATE(M282," - ",P282," - ",G282," - ",IF(R282="","",CONCATENATE(R282," - ")),W282)</f>
        <v>Captain Marvel - Stamina of Atlas - JLA - OPD - VR</v>
      </c>
      <c r="E282" s="33">
        <f t="shared" si="72"/>
        <v>1</v>
      </c>
      <c r="F282" s="33" t="str">
        <f>CONCATENATE(P282," - ",G282)</f>
        <v>Stamina of Atlas - JLA</v>
      </c>
      <c r="G282" s="34" t="s">
        <v>3386</v>
      </c>
      <c r="H282" s="34" t="s">
        <v>2590</v>
      </c>
      <c r="L282" s="33" t="s">
        <v>2540</v>
      </c>
      <c r="M282" s="33" t="s">
        <v>2540</v>
      </c>
      <c r="N282" s="34" t="s">
        <v>4973</v>
      </c>
      <c r="O282" s="34" t="s">
        <v>4973</v>
      </c>
      <c r="P282" s="33" t="s">
        <v>3030</v>
      </c>
      <c r="R282" s="34" t="s">
        <v>2584</v>
      </c>
      <c r="S282" s="50" t="s">
        <v>3745</v>
      </c>
      <c r="T282" s="33" t="s">
        <v>2540</v>
      </c>
      <c r="U282" s="33" t="s">
        <v>1805</v>
      </c>
      <c r="W282" s="34" t="s">
        <v>2361</v>
      </c>
      <c r="X282" s="34">
        <v>6</v>
      </c>
      <c r="Y282" s="34">
        <v>20</v>
      </c>
      <c r="Z282" s="34">
        <f t="shared" si="74"/>
        <v>120</v>
      </c>
      <c r="AI282" s="25">
        <v>281</v>
      </c>
      <c r="AJ282" s="27">
        <v>281</v>
      </c>
    </row>
    <row r="283" spans="1:36" ht="11.25" customHeight="1" x14ac:dyDescent="0.2">
      <c r="A283" s="27">
        <v>282</v>
      </c>
      <c r="C283" s="33" t="str">
        <f t="shared" si="70"/>
        <v>Captain Marvel - Strength of Hercules - JLA - U</v>
      </c>
      <c r="D283" s="33" t="str">
        <f>CONCATENATE(M283," - ",P283," - ",G283," - ",IF(R283="","",CONCATENATE(R283," - ")),W283)</f>
        <v>Captain Marvel - Strength of Hercules - JLA - U</v>
      </c>
      <c r="E283" s="33">
        <f t="shared" si="72"/>
        <v>1</v>
      </c>
      <c r="F283" s="33" t="str">
        <f>CONCATENATE(P283," - ",G283)</f>
        <v>Strength of Hercules - JLA</v>
      </c>
      <c r="G283" s="34" t="s">
        <v>3386</v>
      </c>
      <c r="H283" s="34" t="s">
        <v>2590</v>
      </c>
      <c r="L283" s="33" t="s">
        <v>2540</v>
      </c>
      <c r="M283" s="33" t="s">
        <v>2540</v>
      </c>
      <c r="N283" s="34" t="s">
        <v>4974</v>
      </c>
      <c r="O283" s="34" t="s">
        <v>4974</v>
      </c>
      <c r="P283" s="33" t="s">
        <v>35</v>
      </c>
      <c r="S283" s="50" t="s">
        <v>3746</v>
      </c>
      <c r="T283" s="33" t="s">
        <v>2540</v>
      </c>
      <c r="U283" s="33" t="s">
        <v>35</v>
      </c>
      <c r="W283" s="34" t="s">
        <v>2314</v>
      </c>
      <c r="X283" s="34">
        <v>6</v>
      </c>
      <c r="Y283" s="34">
        <v>10</v>
      </c>
      <c r="Z283" s="34">
        <f t="shared" si="74"/>
        <v>60</v>
      </c>
      <c r="AI283" s="25">
        <v>282</v>
      </c>
      <c r="AJ283" s="27">
        <v>282</v>
      </c>
    </row>
    <row r="284" spans="1:36" ht="11.25" customHeight="1" x14ac:dyDescent="0.2">
      <c r="A284" s="27">
        <v>283</v>
      </c>
      <c r="B284" s="28"/>
      <c r="C284" s="26" t="str">
        <f t="shared" si="70"/>
        <v>Captain Mar-vell - 4-Grid Character Card - CL - U</v>
      </c>
      <c r="D284" s="26" t="str">
        <f>CONCATENATE(M284," ",G284," HERO - ",W284)</f>
        <v>Captain Mar-vell CL HERO - U</v>
      </c>
      <c r="E284" s="26">
        <f t="shared" si="72"/>
        <v>1</v>
      </c>
      <c r="F284" s="26" t="str">
        <f>CONCATENATE(M284,IF(V284&lt;&gt;"",CONCATENATE(" (",V284,")",),"")," &lt;",G284,"&gt;")</f>
        <v>Captain Mar-vell &lt;CL&gt;</v>
      </c>
      <c r="G284" s="28" t="s">
        <v>1676</v>
      </c>
      <c r="H284" s="28" t="s">
        <v>2582</v>
      </c>
      <c r="I284" s="28"/>
      <c r="J284" s="28"/>
      <c r="K284" s="28"/>
      <c r="L284" s="26" t="s">
        <v>2541</v>
      </c>
      <c r="M284" s="26" t="s">
        <v>2541</v>
      </c>
      <c r="N284" s="28"/>
      <c r="O284" s="28"/>
      <c r="P284" s="26" t="s">
        <v>769</v>
      </c>
      <c r="Q284" s="28"/>
      <c r="R284" s="28"/>
      <c r="S284" s="54"/>
      <c r="T284" s="26" t="s">
        <v>2541</v>
      </c>
      <c r="U284" s="26" t="s">
        <v>769</v>
      </c>
      <c r="V284" s="28"/>
      <c r="W284" s="28" t="s">
        <v>2314</v>
      </c>
      <c r="X284" s="29">
        <v>13</v>
      </c>
      <c r="Y284" s="29">
        <v>10</v>
      </c>
      <c r="Z284" s="29">
        <f t="shared" si="74"/>
        <v>130</v>
      </c>
      <c r="AA284" s="30">
        <v>6</v>
      </c>
      <c r="AB284" s="30">
        <v>6</v>
      </c>
      <c r="AC284" s="30">
        <v>6</v>
      </c>
      <c r="AD284" s="30">
        <v>4</v>
      </c>
      <c r="AE284" s="30">
        <f>SUM(AA284:AD284)</f>
        <v>22</v>
      </c>
      <c r="AF284" s="30">
        <v>22</v>
      </c>
      <c r="AG284" s="31">
        <f>AVERAGE(AA284:AD284)</f>
        <v>5.5</v>
      </c>
      <c r="AH284" s="32" t="s">
        <v>4796</v>
      </c>
      <c r="AI284" s="32">
        <v>283</v>
      </c>
      <c r="AJ284" s="27">
        <v>283</v>
      </c>
    </row>
    <row r="285" spans="1:36" ht="11.25" customHeight="1" x14ac:dyDescent="0.2">
      <c r="A285" s="27">
        <v>284</v>
      </c>
      <c r="C285" s="33" t="str">
        <f t="shared" si="70"/>
        <v>Captain Mar-vell - Cosmic Awareness - CL - C</v>
      </c>
      <c r="D285" s="33" t="str">
        <f t="shared" ref="D285:D290" si="75">CONCATENATE(M285," - ",P285," - ",G285," - ",IF(R285="","",CONCATENATE(R285," - ")),W285)</f>
        <v>Captain Mar-vell - Cosmic Awareness - CL - C</v>
      </c>
      <c r="E285" s="33">
        <f t="shared" si="72"/>
        <v>1</v>
      </c>
      <c r="F285" s="33" t="str">
        <f t="shared" ref="F285:F290" si="76">CONCATENATE(P285," - ",G285)</f>
        <v>Cosmic Awareness - CL</v>
      </c>
      <c r="G285" s="34" t="s">
        <v>1676</v>
      </c>
      <c r="H285" s="34" t="s">
        <v>2590</v>
      </c>
      <c r="L285" s="33" t="s">
        <v>2541</v>
      </c>
      <c r="M285" s="33" t="s">
        <v>2541</v>
      </c>
      <c r="N285" s="34" t="s">
        <v>2543</v>
      </c>
      <c r="O285" s="34" t="s">
        <v>2543</v>
      </c>
      <c r="P285" s="33" t="s">
        <v>1525</v>
      </c>
      <c r="S285" s="50" t="s">
        <v>3747</v>
      </c>
      <c r="T285" s="33" t="s">
        <v>2541</v>
      </c>
      <c r="U285" s="33" t="s">
        <v>1525</v>
      </c>
      <c r="W285" s="34" t="s">
        <v>2103</v>
      </c>
      <c r="X285" s="34">
        <v>13</v>
      </c>
      <c r="Y285" s="34">
        <v>5</v>
      </c>
      <c r="Z285" s="34">
        <f t="shared" si="74"/>
        <v>65</v>
      </c>
      <c r="AI285" s="25">
        <v>284</v>
      </c>
      <c r="AJ285" s="27">
        <v>284</v>
      </c>
    </row>
    <row r="286" spans="1:36" ht="11.25" customHeight="1" x14ac:dyDescent="0.2">
      <c r="A286" s="27">
        <v>285</v>
      </c>
      <c r="C286" s="33" t="str">
        <f t="shared" si="70"/>
        <v>Captain Mar-vell - Kree Stratagem - CL - C</v>
      </c>
      <c r="D286" s="33" t="str">
        <f t="shared" si="75"/>
        <v>Captain Mar-vell - Kree Stratagem - CL - C</v>
      </c>
      <c r="E286" s="33">
        <f t="shared" si="72"/>
        <v>1</v>
      </c>
      <c r="F286" s="33" t="str">
        <f t="shared" si="76"/>
        <v>Kree Stratagem - CL</v>
      </c>
      <c r="G286" s="34" t="s">
        <v>1676</v>
      </c>
      <c r="H286" s="34" t="s">
        <v>2590</v>
      </c>
      <c r="L286" s="33" t="s">
        <v>2541</v>
      </c>
      <c r="M286" s="33" t="s">
        <v>2541</v>
      </c>
      <c r="N286" s="34" t="s">
        <v>4901</v>
      </c>
      <c r="O286" s="34" t="s">
        <v>4901</v>
      </c>
      <c r="P286" s="33" t="s">
        <v>1246</v>
      </c>
      <c r="S286" s="50" t="s">
        <v>3748</v>
      </c>
      <c r="T286" s="33" t="s">
        <v>2541</v>
      </c>
      <c r="U286" s="33" t="s">
        <v>1246</v>
      </c>
      <c r="W286" s="34" t="s">
        <v>2103</v>
      </c>
      <c r="X286" s="34">
        <v>13</v>
      </c>
      <c r="Y286" s="34">
        <v>5</v>
      </c>
      <c r="Z286" s="34">
        <f t="shared" si="74"/>
        <v>65</v>
      </c>
      <c r="AI286" s="25">
        <v>285</v>
      </c>
      <c r="AJ286" s="27">
        <v>285</v>
      </c>
    </row>
    <row r="287" spans="1:36" ht="11.25" customHeight="1" x14ac:dyDescent="0.2">
      <c r="A287" s="27">
        <v>286</v>
      </c>
      <c r="C287" s="33" t="str">
        <f t="shared" si="70"/>
        <v>Captain Mar-vell - Nega-Bands - CL - U</v>
      </c>
      <c r="D287" s="33" t="str">
        <f t="shared" si="75"/>
        <v>Captain Mar-vell - Nega-Bands - CL - U</v>
      </c>
      <c r="E287" s="33">
        <f t="shared" si="72"/>
        <v>1</v>
      </c>
      <c r="F287" s="33" t="str">
        <f t="shared" si="76"/>
        <v>Nega-Bands - CL</v>
      </c>
      <c r="G287" s="34" t="s">
        <v>1676</v>
      </c>
      <c r="H287" s="34" t="s">
        <v>2590</v>
      </c>
      <c r="L287" s="33" t="s">
        <v>2541</v>
      </c>
      <c r="M287" s="33" t="s">
        <v>2541</v>
      </c>
      <c r="N287" s="34" t="s">
        <v>4866</v>
      </c>
      <c r="O287" s="34" t="s">
        <v>4866</v>
      </c>
      <c r="P287" s="33" t="s">
        <v>1235</v>
      </c>
      <c r="S287" s="50" t="s">
        <v>3575</v>
      </c>
      <c r="T287" s="33" t="s">
        <v>2541</v>
      </c>
      <c r="U287" s="33" t="s">
        <v>1235</v>
      </c>
      <c r="W287" s="34" t="s">
        <v>2314</v>
      </c>
      <c r="X287" s="34">
        <v>13</v>
      </c>
      <c r="Y287" s="34">
        <v>10</v>
      </c>
      <c r="Z287" s="34">
        <f t="shared" si="74"/>
        <v>130</v>
      </c>
      <c r="AI287" s="25">
        <v>286</v>
      </c>
      <c r="AJ287" s="27">
        <v>286</v>
      </c>
    </row>
    <row r="288" spans="1:36" ht="11.25" customHeight="1" x14ac:dyDescent="0.2">
      <c r="A288" s="27">
        <v>287</v>
      </c>
      <c r="C288" s="33" t="str">
        <f t="shared" si="70"/>
        <v>Captain Mar-vell - Protector of the Universe - CL - C</v>
      </c>
      <c r="D288" s="33" t="str">
        <f t="shared" si="75"/>
        <v>Captain Mar-vell - Protector of the Universe - CL - C</v>
      </c>
      <c r="E288" s="33">
        <f t="shared" si="72"/>
        <v>1</v>
      </c>
      <c r="F288" s="33" t="str">
        <f t="shared" si="76"/>
        <v>Protector of the Universe - CL</v>
      </c>
      <c r="G288" s="34" t="s">
        <v>1676</v>
      </c>
      <c r="H288" s="34" t="s">
        <v>2590</v>
      </c>
      <c r="L288" s="33" t="s">
        <v>2541</v>
      </c>
      <c r="M288" s="33" t="s">
        <v>2541</v>
      </c>
      <c r="N288" s="34" t="s">
        <v>4876</v>
      </c>
      <c r="O288" s="34" t="s">
        <v>4876</v>
      </c>
      <c r="P288" s="33" t="s">
        <v>1247</v>
      </c>
      <c r="S288" s="50" t="s">
        <v>3749</v>
      </c>
      <c r="T288" s="33" t="s">
        <v>2541</v>
      </c>
      <c r="U288" s="33" t="s">
        <v>1247</v>
      </c>
      <c r="W288" s="34" t="s">
        <v>2103</v>
      </c>
      <c r="X288" s="34">
        <v>13</v>
      </c>
      <c r="Y288" s="34">
        <v>5</v>
      </c>
      <c r="Z288" s="34">
        <f t="shared" si="74"/>
        <v>65</v>
      </c>
      <c r="AI288" s="25">
        <v>287</v>
      </c>
      <c r="AJ288" s="27">
        <v>287</v>
      </c>
    </row>
    <row r="289" spans="1:36" ht="11.25" customHeight="1" x14ac:dyDescent="0.2">
      <c r="A289" s="27">
        <v>288</v>
      </c>
      <c r="C289" s="33" t="str">
        <f t="shared" si="70"/>
        <v>Captain Mar-vell - Rick Jones - CL - OPD - R</v>
      </c>
      <c r="D289" s="33" t="str">
        <f t="shared" si="75"/>
        <v>Captain Mar-vell - Rick Jones - CL - OPD - R</v>
      </c>
      <c r="E289" s="33">
        <f t="shared" si="72"/>
        <v>1</v>
      </c>
      <c r="F289" s="33" t="str">
        <f t="shared" si="76"/>
        <v>Rick Jones - CL</v>
      </c>
      <c r="G289" s="34" t="s">
        <v>1676</v>
      </c>
      <c r="H289" s="34" t="s">
        <v>2590</v>
      </c>
      <c r="L289" s="33" t="s">
        <v>2541</v>
      </c>
      <c r="M289" s="33" t="s">
        <v>2541</v>
      </c>
      <c r="N289" s="34" t="s">
        <v>4951</v>
      </c>
      <c r="O289" s="34" t="s">
        <v>4951</v>
      </c>
      <c r="P289" s="33" t="s">
        <v>3031</v>
      </c>
      <c r="R289" s="34" t="s">
        <v>2584</v>
      </c>
      <c r="S289" s="50" t="s">
        <v>3750</v>
      </c>
      <c r="T289" s="33" t="s">
        <v>2541</v>
      </c>
      <c r="U289" s="33" t="s">
        <v>1802</v>
      </c>
      <c r="W289" s="34" t="s">
        <v>2313</v>
      </c>
      <c r="X289" s="34">
        <v>13</v>
      </c>
      <c r="Y289" s="34">
        <v>15</v>
      </c>
      <c r="Z289" s="34">
        <f t="shared" si="74"/>
        <v>195</v>
      </c>
      <c r="AI289" s="25">
        <v>288</v>
      </c>
      <c r="AJ289" s="27">
        <v>288</v>
      </c>
    </row>
    <row r="290" spans="1:36" ht="11.25" customHeight="1" x14ac:dyDescent="0.2">
      <c r="A290" s="27">
        <v>289</v>
      </c>
      <c r="C290" s="33" t="str">
        <f t="shared" si="70"/>
        <v>Captain Mar-vell - Universal Alignment - CL - OPD - R</v>
      </c>
      <c r="D290" s="33" t="str">
        <f t="shared" si="75"/>
        <v>Captain Mar-vell - Universal Alignment - CL - OPD - R</v>
      </c>
      <c r="E290" s="33">
        <f t="shared" si="72"/>
        <v>1</v>
      </c>
      <c r="F290" s="33" t="str">
        <f t="shared" si="76"/>
        <v>Universal Alignment - CL</v>
      </c>
      <c r="G290" s="34" t="s">
        <v>1676</v>
      </c>
      <c r="H290" s="34" t="s">
        <v>2590</v>
      </c>
      <c r="L290" s="33" t="s">
        <v>2541</v>
      </c>
      <c r="M290" s="33" t="s">
        <v>2541</v>
      </c>
      <c r="N290" s="34" t="s">
        <v>4975</v>
      </c>
      <c r="O290" s="34" t="s">
        <v>4975</v>
      </c>
      <c r="P290" s="33" t="s">
        <v>3032</v>
      </c>
      <c r="R290" s="34" t="s">
        <v>2584</v>
      </c>
      <c r="S290" s="50" t="s">
        <v>3751</v>
      </c>
      <c r="T290" s="33" t="s">
        <v>2541</v>
      </c>
      <c r="U290" s="33" t="s">
        <v>1803</v>
      </c>
      <c r="W290" s="34" t="s">
        <v>2313</v>
      </c>
      <c r="X290" s="34">
        <v>13</v>
      </c>
      <c r="Y290" s="34">
        <v>15</v>
      </c>
      <c r="Z290" s="34">
        <f t="shared" si="74"/>
        <v>195</v>
      </c>
      <c r="AI290" s="25">
        <v>289</v>
      </c>
      <c r="AJ290" s="27">
        <v>289</v>
      </c>
    </row>
    <row r="291" spans="1:36" ht="11.25" customHeight="1" x14ac:dyDescent="0.2">
      <c r="A291" s="27">
        <v>290</v>
      </c>
      <c r="B291" s="39"/>
      <c r="C291" s="38" t="str">
        <f t="shared" si="70"/>
        <v>Carnage - 3-Grid Character Card - OP - C</v>
      </c>
      <c r="D291" s="38" t="str">
        <f>CONCATENATE(M291," ",G291," HERO - ",W291)</f>
        <v>Carnage OP HERO - C</v>
      </c>
      <c r="E291" s="38">
        <f t="shared" si="72"/>
        <v>1</v>
      </c>
      <c r="F291" s="38" t="str">
        <f t="shared" ref="F291:F292" si="77">CONCATENATE(M291,IF(V291&lt;&gt;"",CONCATENATE(" (",V291,")",),"")," &lt;",G291,"&gt;")</f>
        <v>Carnage &lt;OP&gt;</v>
      </c>
      <c r="G291" s="39" t="s">
        <v>123</v>
      </c>
      <c r="H291" s="39" t="s">
        <v>2582</v>
      </c>
      <c r="I291" s="39"/>
      <c r="J291" s="39"/>
      <c r="K291" s="39"/>
      <c r="L291" s="38" t="s">
        <v>2542</v>
      </c>
      <c r="M291" s="38" t="s">
        <v>2542</v>
      </c>
      <c r="N291" s="39"/>
      <c r="O291" s="39"/>
      <c r="P291" s="38" t="s">
        <v>768</v>
      </c>
      <c r="Q291" s="39"/>
      <c r="R291" s="39"/>
      <c r="S291" s="55"/>
      <c r="T291" s="38" t="s">
        <v>2542</v>
      </c>
      <c r="U291" s="38" t="s">
        <v>768</v>
      </c>
      <c r="V291" s="39"/>
      <c r="W291" s="39" t="s">
        <v>2103</v>
      </c>
      <c r="X291" s="40">
        <v>2</v>
      </c>
      <c r="Y291" s="40">
        <v>5</v>
      </c>
      <c r="Z291" s="40">
        <f t="shared" si="74"/>
        <v>10</v>
      </c>
      <c r="AA291" s="41">
        <v>3</v>
      </c>
      <c r="AB291" s="41">
        <v>7</v>
      </c>
      <c r="AC291" s="41">
        <v>5</v>
      </c>
      <c r="AD291" s="41"/>
      <c r="AE291" s="41">
        <f>SUM(AA291:AD291)</f>
        <v>15</v>
      </c>
      <c r="AF291" s="41">
        <v>15</v>
      </c>
      <c r="AG291" s="42">
        <f>AVERAGE(AA291:AD291)</f>
        <v>5</v>
      </c>
      <c r="AH291" s="43"/>
      <c r="AI291" s="43">
        <v>290</v>
      </c>
      <c r="AJ291" s="27">
        <v>290</v>
      </c>
    </row>
    <row r="292" spans="1:36" ht="11.25" customHeight="1" x14ac:dyDescent="0.2">
      <c r="A292" s="27">
        <v>291</v>
      </c>
      <c r="B292" s="28"/>
      <c r="C292" s="26" t="str">
        <f t="shared" si="70"/>
        <v>Carnage - 4-Grid Character Card - IQ - R</v>
      </c>
      <c r="D292" s="26" t="str">
        <f>CONCATENATE(M292," ",G292," HERO - ",W292)</f>
        <v>Carnage IQ HERO - R</v>
      </c>
      <c r="E292" s="26">
        <f t="shared" si="72"/>
        <v>1</v>
      </c>
      <c r="F292" s="26" t="str">
        <f t="shared" si="77"/>
        <v>Carnage &lt;IQ&gt;</v>
      </c>
      <c r="G292" s="28" t="s">
        <v>1044</v>
      </c>
      <c r="H292" s="28" t="s">
        <v>2582</v>
      </c>
      <c r="I292" s="28"/>
      <c r="J292" s="28"/>
      <c r="K292" s="28"/>
      <c r="L292" s="26" t="s">
        <v>2542</v>
      </c>
      <c r="M292" s="26" t="s">
        <v>2542</v>
      </c>
      <c r="N292" s="28"/>
      <c r="O292" s="28"/>
      <c r="P292" s="26" t="s">
        <v>769</v>
      </c>
      <c r="Q292" s="28"/>
      <c r="R292" s="28"/>
      <c r="S292" s="54"/>
      <c r="T292" s="26" t="s">
        <v>2542</v>
      </c>
      <c r="U292" s="26" t="s">
        <v>769</v>
      </c>
      <c r="V292" s="28"/>
      <c r="W292" s="28" t="s">
        <v>2313</v>
      </c>
      <c r="X292" s="29">
        <v>12</v>
      </c>
      <c r="Y292" s="29">
        <v>15</v>
      </c>
      <c r="Z292" s="29">
        <f t="shared" si="74"/>
        <v>180</v>
      </c>
      <c r="AA292" s="30">
        <v>5</v>
      </c>
      <c r="AB292" s="30">
        <v>7</v>
      </c>
      <c r="AC292" s="30">
        <v>4</v>
      </c>
      <c r="AD292" s="30">
        <v>2</v>
      </c>
      <c r="AE292" s="30">
        <f>SUM(AA292:AD292)</f>
        <v>18</v>
      </c>
      <c r="AF292" s="30">
        <v>18</v>
      </c>
      <c r="AG292" s="31">
        <f>AVERAGE(AA292:AD292)</f>
        <v>4.5</v>
      </c>
      <c r="AH292" s="32" t="s">
        <v>4739</v>
      </c>
      <c r="AI292" s="32">
        <v>291</v>
      </c>
      <c r="AJ292" s="27">
        <v>291</v>
      </c>
    </row>
    <row r="293" spans="1:36" ht="11.25" customHeight="1" x14ac:dyDescent="0.2">
      <c r="A293" s="27">
        <v>292</v>
      </c>
      <c r="C293" s="33" t="str">
        <f t="shared" si="70"/>
        <v>Carnage - Alien Healing - PS - R</v>
      </c>
      <c r="D293" s="33" t="str">
        <f t="shared" ref="D293:D301" si="78">CONCATENATE(M293," - ",P293," - ",G293," - ",IF(R293="","",CONCATENATE(R293," - ")),W293)</f>
        <v>Carnage - Alien Healing - PS - R</v>
      </c>
      <c r="E293" s="33">
        <f t="shared" si="72"/>
        <v>1</v>
      </c>
      <c r="F293" s="33" t="str">
        <f t="shared" ref="F293:F301" si="79">CONCATENATE(P293," - ",G293)</f>
        <v>Alien Healing - PS</v>
      </c>
      <c r="G293" s="34" t="s">
        <v>124</v>
      </c>
      <c r="H293" s="34" t="s">
        <v>2590</v>
      </c>
      <c r="L293" s="33" t="s">
        <v>2542</v>
      </c>
      <c r="M293" s="33" t="s">
        <v>2542</v>
      </c>
      <c r="N293" s="34" t="s">
        <v>4976</v>
      </c>
      <c r="O293" s="34" t="s">
        <v>4976</v>
      </c>
      <c r="P293" s="33" t="s">
        <v>1236</v>
      </c>
      <c r="S293" s="50" t="s">
        <v>3752</v>
      </c>
      <c r="T293" s="33" t="s">
        <v>2542</v>
      </c>
      <c r="U293" s="33" t="s">
        <v>1236</v>
      </c>
      <c r="W293" s="34" t="s">
        <v>2313</v>
      </c>
      <c r="X293" s="34">
        <v>7</v>
      </c>
      <c r="Y293" s="34">
        <v>15</v>
      </c>
      <c r="Z293" s="34">
        <f t="shared" si="74"/>
        <v>105</v>
      </c>
      <c r="AI293" s="25">
        <v>292</v>
      </c>
      <c r="AJ293" s="27">
        <v>292</v>
      </c>
    </row>
    <row r="294" spans="1:36" ht="11.25" customHeight="1" x14ac:dyDescent="0.2">
      <c r="A294" s="27">
        <v>293</v>
      </c>
      <c r="C294" s="33" t="str">
        <f t="shared" si="70"/>
        <v>Carnage - Anarchy - IQ - OPD - VR</v>
      </c>
      <c r="D294" s="33" t="str">
        <f t="shared" si="78"/>
        <v>Carnage - Anarchy - IQ - OPD - VR</v>
      </c>
      <c r="E294" s="33">
        <f t="shared" si="72"/>
        <v>1</v>
      </c>
      <c r="F294" s="33" t="str">
        <f t="shared" si="79"/>
        <v>Anarchy - IQ</v>
      </c>
      <c r="G294" s="34" t="s">
        <v>1044</v>
      </c>
      <c r="H294" s="34" t="s">
        <v>2590</v>
      </c>
      <c r="L294" s="33" t="s">
        <v>2542</v>
      </c>
      <c r="M294" s="33" t="s">
        <v>2542</v>
      </c>
      <c r="N294" s="34" t="s">
        <v>4948</v>
      </c>
      <c r="O294" s="34" t="s">
        <v>4948</v>
      </c>
      <c r="P294" s="33" t="s">
        <v>3033</v>
      </c>
      <c r="R294" s="34" t="s">
        <v>2584</v>
      </c>
      <c r="S294" s="50" t="s">
        <v>3753</v>
      </c>
      <c r="T294" s="33" t="s">
        <v>2542</v>
      </c>
      <c r="U294" s="33" t="s">
        <v>2278</v>
      </c>
      <c r="W294" s="34" t="s">
        <v>2361</v>
      </c>
      <c r="X294" s="34">
        <v>12</v>
      </c>
      <c r="Y294" s="34">
        <v>20</v>
      </c>
      <c r="Z294" s="34">
        <f t="shared" si="74"/>
        <v>240</v>
      </c>
      <c r="AI294" s="25">
        <v>293</v>
      </c>
      <c r="AJ294" s="27">
        <v>293</v>
      </c>
    </row>
    <row r="295" spans="1:36" ht="11.25" customHeight="1" x14ac:dyDescent="0.2">
      <c r="A295" s="27">
        <v>294</v>
      </c>
      <c r="C295" s="33" t="str">
        <f t="shared" si="70"/>
        <v>Carnage - Blade Hand - OP - C</v>
      </c>
      <c r="D295" s="33" t="str">
        <f t="shared" si="78"/>
        <v>Carnage - Blade Hand - OP - C</v>
      </c>
      <c r="E295" s="33">
        <f t="shared" si="72"/>
        <v>1</v>
      </c>
      <c r="F295" s="33" t="str">
        <f t="shared" si="79"/>
        <v>Blade Hand - OP</v>
      </c>
      <c r="G295" s="34" t="s">
        <v>123</v>
      </c>
      <c r="H295" s="34" t="s">
        <v>2590</v>
      </c>
      <c r="L295" s="33" t="s">
        <v>2542</v>
      </c>
      <c r="M295" s="33" t="s">
        <v>2542</v>
      </c>
      <c r="N295" s="34" t="s">
        <v>4872</v>
      </c>
      <c r="O295" s="34" t="s">
        <v>4872</v>
      </c>
      <c r="P295" s="33" t="s">
        <v>1237</v>
      </c>
      <c r="S295" s="50" t="s">
        <v>3754</v>
      </c>
      <c r="T295" s="33" t="s">
        <v>2542</v>
      </c>
      <c r="U295" s="33" t="s">
        <v>1237</v>
      </c>
      <c r="W295" s="34" t="s">
        <v>2103</v>
      </c>
      <c r="X295" s="34">
        <v>2</v>
      </c>
      <c r="Y295" s="34">
        <v>5</v>
      </c>
      <c r="Z295" s="34">
        <f t="shared" si="74"/>
        <v>10</v>
      </c>
      <c r="AI295" s="25">
        <v>294</v>
      </c>
      <c r="AJ295" s="27">
        <v>294</v>
      </c>
    </row>
    <row r="296" spans="1:36" ht="11.25" customHeight="1" x14ac:dyDescent="0.2">
      <c r="A296" s="27">
        <v>295</v>
      </c>
      <c r="C296" s="33" t="str">
        <f t="shared" si="70"/>
        <v>Carnage - Climb - OP - C</v>
      </c>
      <c r="D296" s="33" t="str">
        <f t="shared" si="78"/>
        <v>Carnage - Climb - OP - C</v>
      </c>
      <c r="E296" s="33">
        <f t="shared" si="72"/>
        <v>1</v>
      </c>
      <c r="F296" s="33" t="str">
        <f t="shared" si="79"/>
        <v>Climb - OP</v>
      </c>
      <c r="G296" s="34" t="s">
        <v>123</v>
      </c>
      <c r="H296" s="34" t="s">
        <v>2590</v>
      </c>
      <c r="L296" s="33" t="s">
        <v>2542</v>
      </c>
      <c r="M296" s="33" t="s">
        <v>2542</v>
      </c>
      <c r="N296" s="34" t="s">
        <v>4876</v>
      </c>
      <c r="O296" s="34" t="s">
        <v>4876</v>
      </c>
      <c r="P296" s="33" t="s">
        <v>1238</v>
      </c>
      <c r="S296" s="50" t="s">
        <v>3755</v>
      </c>
      <c r="T296" s="33" t="s">
        <v>2542</v>
      </c>
      <c r="U296" s="33" t="s">
        <v>1238</v>
      </c>
      <c r="W296" s="34" t="s">
        <v>2103</v>
      </c>
      <c r="X296" s="34">
        <v>2</v>
      </c>
      <c r="Y296" s="34">
        <v>5</v>
      </c>
      <c r="Z296" s="34">
        <f t="shared" si="74"/>
        <v>10</v>
      </c>
      <c r="AI296" s="25">
        <v>295</v>
      </c>
      <c r="AJ296" s="27">
        <v>295</v>
      </c>
    </row>
    <row r="297" spans="1:36" ht="11.25" customHeight="1" x14ac:dyDescent="0.2">
      <c r="A297" s="27">
        <v>296</v>
      </c>
      <c r="C297" s="33" t="str">
        <f t="shared" si="70"/>
        <v>Carnage - Combat Chaos - HF - X</v>
      </c>
      <c r="D297" s="33" t="s">
        <v>6025</v>
      </c>
      <c r="E297" s="33">
        <f t="shared" si="72"/>
        <v>1</v>
      </c>
      <c r="F297" s="33" t="str">
        <f t="shared" si="79"/>
        <v>Combat Chaos - HF</v>
      </c>
      <c r="G297" s="34" t="s">
        <v>2543</v>
      </c>
      <c r="H297" s="34" t="s">
        <v>2590</v>
      </c>
      <c r="L297" s="33" t="s">
        <v>2542</v>
      </c>
      <c r="M297" s="33" t="s">
        <v>2542</v>
      </c>
      <c r="N297" s="34" t="s">
        <v>4977</v>
      </c>
      <c r="O297" s="34" t="s">
        <v>4977</v>
      </c>
      <c r="P297" s="33" t="s">
        <v>2430</v>
      </c>
      <c r="S297" s="50" t="s">
        <v>3756</v>
      </c>
      <c r="T297" s="33" t="s">
        <v>2542</v>
      </c>
      <c r="U297" s="33" t="s">
        <v>2430</v>
      </c>
      <c r="W297" s="34" t="s">
        <v>1146</v>
      </c>
      <c r="X297" s="34">
        <v>15</v>
      </c>
      <c r="Y297" s="34">
        <v>25</v>
      </c>
      <c r="Z297" s="34">
        <f t="shared" si="74"/>
        <v>375</v>
      </c>
      <c r="AI297" s="25">
        <v>296</v>
      </c>
      <c r="AJ297" s="27">
        <v>296</v>
      </c>
    </row>
    <row r="298" spans="1:36" ht="11.25" customHeight="1" x14ac:dyDescent="0.2">
      <c r="A298" s="27">
        <v>297</v>
      </c>
      <c r="C298" s="33" t="str">
        <f t="shared" si="70"/>
        <v>Carnage - Destructive Mind - IQ - U</v>
      </c>
      <c r="D298" s="33" t="str">
        <f t="shared" si="78"/>
        <v>Carnage - Destructive Mind - IQ - U</v>
      </c>
      <c r="E298" s="33">
        <f t="shared" si="72"/>
        <v>1</v>
      </c>
      <c r="F298" s="33" t="str">
        <f t="shared" si="79"/>
        <v>Destructive Mind - IQ</v>
      </c>
      <c r="G298" s="34" t="s">
        <v>1044</v>
      </c>
      <c r="H298" s="34" t="s">
        <v>2590</v>
      </c>
      <c r="L298" s="33" t="s">
        <v>2542</v>
      </c>
      <c r="M298" s="33" t="s">
        <v>2542</v>
      </c>
      <c r="N298" s="34" t="s">
        <v>4949</v>
      </c>
      <c r="O298" s="34" t="s">
        <v>4949</v>
      </c>
      <c r="P298" s="33" t="s">
        <v>2431</v>
      </c>
      <c r="S298" s="50" t="s">
        <v>3757</v>
      </c>
      <c r="T298" s="33" t="s">
        <v>2542</v>
      </c>
      <c r="U298" s="33" t="s">
        <v>2431</v>
      </c>
      <c r="W298" s="34" t="s">
        <v>2314</v>
      </c>
      <c r="X298" s="34">
        <v>12</v>
      </c>
      <c r="Y298" s="34">
        <v>10</v>
      </c>
      <c r="Z298" s="34">
        <f t="shared" si="74"/>
        <v>120</v>
      </c>
      <c r="AI298" s="25">
        <v>297</v>
      </c>
      <c r="AJ298" s="27">
        <v>297</v>
      </c>
    </row>
    <row r="299" spans="1:36" ht="11.25" customHeight="1" x14ac:dyDescent="0.2">
      <c r="A299" s="27">
        <v>298</v>
      </c>
      <c r="C299" s="33" t="str">
        <f t="shared" si="70"/>
        <v>Carnage - Insane Rage - OP - C</v>
      </c>
      <c r="D299" s="33" t="str">
        <f t="shared" si="78"/>
        <v>Carnage - Insane Rage - OP - C</v>
      </c>
      <c r="E299" s="33">
        <f t="shared" si="72"/>
        <v>1</v>
      </c>
      <c r="F299" s="33" t="str">
        <f t="shared" si="79"/>
        <v>Insane Rage - OP</v>
      </c>
      <c r="G299" s="34" t="s">
        <v>123</v>
      </c>
      <c r="H299" s="34" t="s">
        <v>2590</v>
      </c>
      <c r="L299" s="33" t="s">
        <v>2542</v>
      </c>
      <c r="M299" s="33" t="s">
        <v>2542</v>
      </c>
      <c r="N299" s="34" t="s">
        <v>4894</v>
      </c>
      <c r="O299" s="34" t="s">
        <v>4894</v>
      </c>
      <c r="P299" s="33" t="s">
        <v>1239</v>
      </c>
      <c r="S299" s="50" t="s">
        <v>3758</v>
      </c>
      <c r="T299" s="33" t="s">
        <v>2542</v>
      </c>
      <c r="U299" s="33" t="s">
        <v>1239</v>
      </c>
      <c r="W299" s="34" t="s">
        <v>2103</v>
      </c>
      <c r="X299" s="34">
        <v>2</v>
      </c>
      <c r="Y299" s="34">
        <v>5</v>
      </c>
      <c r="Z299" s="34">
        <f t="shared" si="74"/>
        <v>10</v>
      </c>
      <c r="AI299" s="25">
        <v>298</v>
      </c>
      <c r="AJ299" s="27">
        <v>298</v>
      </c>
    </row>
    <row r="300" spans="1:36" ht="11.25" customHeight="1" x14ac:dyDescent="0.2">
      <c r="A300" s="27">
        <v>299</v>
      </c>
      <c r="C300" s="33" t="str">
        <f t="shared" si="70"/>
        <v>Carnage - Ruthless - OP - OPD - R</v>
      </c>
      <c r="D300" s="33" t="str">
        <f t="shared" si="78"/>
        <v>Carnage - Ruthless - OP - OPD - R</v>
      </c>
      <c r="E300" s="33">
        <f t="shared" si="72"/>
        <v>1</v>
      </c>
      <c r="F300" s="33" t="str">
        <f t="shared" si="79"/>
        <v>Ruthless - OP</v>
      </c>
      <c r="G300" s="34" t="s">
        <v>123</v>
      </c>
      <c r="H300" s="34" t="s">
        <v>2590</v>
      </c>
      <c r="L300" s="33" t="s">
        <v>2542</v>
      </c>
      <c r="M300" s="33" t="s">
        <v>2542</v>
      </c>
      <c r="N300" s="34" t="s">
        <v>4898</v>
      </c>
      <c r="O300" s="34" t="s">
        <v>4898</v>
      </c>
      <c r="P300" s="33" t="s">
        <v>3034</v>
      </c>
      <c r="R300" s="34" t="s">
        <v>2584</v>
      </c>
      <c r="S300" s="50" t="s">
        <v>3759</v>
      </c>
      <c r="T300" s="33" t="s">
        <v>2542</v>
      </c>
      <c r="U300" s="33" t="s">
        <v>2279</v>
      </c>
      <c r="W300" s="34" t="s">
        <v>2313</v>
      </c>
      <c r="X300" s="34">
        <v>2</v>
      </c>
      <c r="Y300" s="34">
        <v>15</v>
      </c>
      <c r="Z300" s="34">
        <f t="shared" si="74"/>
        <v>30</v>
      </c>
      <c r="AI300" s="25">
        <v>299</v>
      </c>
      <c r="AJ300" s="27">
        <v>299</v>
      </c>
    </row>
    <row r="301" spans="1:36" ht="11.25" customHeight="1" x14ac:dyDescent="0.2">
      <c r="A301" s="27">
        <v>300</v>
      </c>
      <c r="C301" s="33" t="str">
        <f t="shared" si="70"/>
        <v>Carnage - Symbiotic Web - OP - OPD - R</v>
      </c>
      <c r="D301" s="33" t="str">
        <f t="shared" si="78"/>
        <v>Carnage - Symbiotic Web - OP - OPD - R</v>
      </c>
      <c r="E301" s="33">
        <f t="shared" si="72"/>
        <v>1</v>
      </c>
      <c r="F301" s="33" t="str">
        <f t="shared" si="79"/>
        <v>Symbiotic Web - OP</v>
      </c>
      <c r="G301" s="34" t="s">
        <v>123</v>
      </c>
      <c r="H301" s="34" t="s">
        <v>2590</v>
      </c>
      <c r="L301" s="33" t="s">
        <v>2542</v>
      </c>
      <c r="M301" s="33" t="s">
        <v>2542</v>
      </c>
      <c r="N301" s="34" t="s">
        <v>4956</v>
      </c>
      <c r="O301" s="34" t="s">
        <v>4956</v>
      </c>
      <c r="P301" s="33" t="s">
        <v>3035</v>
      </c>
      <c r="R301" s="34" t="s">
        <v>2584</v>
      </c>
      <c r="S301" s="50" t="s">
        <v>3760</v>
      </c>
      <c r="T301" s="33" t="s">
        <v>2542</v>
      </c>
      <c r="U301" s="33" t="s">
        <v>2280</v>
      </c>
      <c r="W301" s="34" t="s">
        <v>2313</v>
      </c>
      <c r="X301" s="34">
        <v>2</v>
      </c>
      <c r="Y301" s="34">
        <v>15</v>
      </c>
      <c r="Z301" s="34">
        <f t="shared" si="74"/>
        <v>30</v>
      </c>
      <c r="AI301" s="25">
        <v>300</v>
      </c>
      <c r="AJ301" s="27">
        <v>300</v>
      </c>
    </row>
    <row r="302" spans="1:36" ht="11.25" customHeight="1" x14ac:dyDescent="0.2">
      <c r="A302" s="27">
        <v>301</v>
      </c>
      <c r="B302" s="28"/>
      <c r="C302" s="26" t="str">
        <f t="shared" si="70"/>
        <v>Catwoman - 4-Grid Character Card - DC - R</v>
      </c>
      <c r="D302" s="26" t="str">
        <f>CONCATENATE(M302," ",G302," HERO - ",W302)</f>
        <v>Catwoman DC HERO - R</v>
      </c>
      <c r="E302" s="26">
        <f t="shared" si="72"/>
        <v>1</v>
      </c>
      <c r="F302" s="26" t="str">
        <f>CONCATENATE(M302,IF(V302&lt;&gt;"",CONCATENATE(" (",V302,")",),"")," &lt;",G302,"&gt;")</f>
        <v>Catwoman (V) &lt;DC&gt;</v>
      </c>
      <c r="G302" s="28" t="s">
        <v>3385</v>
      </c>
      <c r="H302" s="28" t="s">
        <v>2582</v>
      </c>
      <c r="I302" s="28"/>
      <c r="J302" s="28"/>
      <c r="K302" s="28"/>
      <c r="L302" s="26" t="s">
        <v>2544</v>
      </c>
      <c r="M302" s="26" t="s">
        <v>2544</v>
      </c>
      <c r="N302" s="28"/>
      <c r="O302" s="28"/>
      <c r="P302" s="26" t="s">
        <v>769</v>
      </c>
      <c r="Q302" s="28"/>
      <c r="R302" s="28"/>
      <c r="S302" s="54"/>
      <c r="T302" s="26" t="s">
        <v>2544</v>
      </c>
      <c r="U302" s="26" t="s">
        <v>769</v>
      </c>
      <c r="V302" s="28" t="s">
        <v>1982</v>
      </c>
      <c r="W302" s="28" t="s">
        <v>2313</v>
      </c>
      <c r="X302" s="29">
        <v>3</v>
      </c>
      <c r="Y302" s="29">
        <v>15</v>
      </c>
      <c r="Z302" s="29">
        <f t="shared" si="74"/>
        <v>45</v>
      </c>
      <c r="AA302" s="30">
        <v>3</v>
      </c>
      <c r="AB302" s="30">
        <v>6</v>
      </c>
      <c r="AC302" s="30">
        <v>2</v>
      </c>
      <c r="AD302" s="30">
        <v>6</v>
      </c>
      <c r="AE302" s="30">
        <f>SUM(AA302:AD302)</f>
        <v>17</v>
      </c>
      <c r="AF302" s="30">
        <v>17</v>
      </c>
      <c r="AG302" s="31">
        <f>AVERAGE(AA302:AD302)</f>
        <v>4.25</v>
      </c>
      <c r="AH302" s="32"/>
      <c r="AI302" s="32">
        <v>301</v>
      </c>
      <c r="AJ302" s="27">
        <v>301</v>
      </c>
    </row>
    <row r="303" spans="1:36" ht="11.25" customHeight="1" x14ac:dyDescent="0.2">
      <c r="A303" s="27">
        <v>302</v>
      </c>
      <c r="C303" s="33" t="str">
        <f t="shared" si="70"/>
        <v>Catwoman - Cat-Like Reflexes - DC - U</v>
      </c>
      <c r="D303" s="33" t="str">
        <f t="shared" ref="D303:D308" si="80">CONCATENATE(M303," - ",P303," - ",G303," - ",IF(R303="","",CONCATENATE(R303," - ")),W303)</f>
        <v>Catwoman - Cat-Like Reflexes - DC - U</v>
      </c>
      <c r="E303" s="33">
        <f t="shared" si="72"/>
        <v>1</v>
      </c>
      <c r="F303" s="33" t="str">
        <f t="shared" ref="F303:F308" si="81">CONCATENATE(P303," - ",G303)</f>
        <v>Cat-Like Reflexes - DC</v>
      </c>
      <c r="G303" s="34" t="s">
        <v>3385</v>
      </c>
      <c r="H303" s="34" t="s">
        <v>2590</v>
      </c>
      <c r="L303" s="33" t="s">
        <v>2544</v>
      </c>
      <c r="M303" s="33" t="s">
        <v>2544</v>
      </c>
      <c r="N303" s="34" t="s">
        <v>4960</v>
      </c>
      <c r="O303" s="34" t="s">
        <v>4960</v>
      </c>
      <c r="P303" s="33" t="s">
        <v>2092</v>
      </c>
      <c r="S303" s="50" t="s">
        <v>3761</v>
      </c>
      <c r="T303" s="33" t="s">
        <v>2544</v>
      </c>
      <c r="U303" s="33" t="s">
        <v>2092</v>
      </c>
      <c r="W303" s="34" t="s">
        <v>2314</v>
      </c>
      <c r="X303" s="34">
        <v>3</v>
      </c>
      <c r="Y303" s="34">
        <v>10</v>
      </c>
      <c r="Z303" s="34">
        <f t="shared" si="74"/>
        <v>30</v>
      </c>
      <c r="AI303" s="25">
        <v>302</v>
      </c>
      <c r="AJ303" s="27">
        <v>302</v>
      </c>
    </row>
    <row r="304" spans="1:36" ht="11.25" customHeight="1" x14ac:dyDescent="0.2">
      <c r="A304" s="27">
        <v>303</v>
      </c>
      <c r="C304" s="33" t="str">
        <f t="shared" si="70"/>
        <v>Catwoman - Cunning Thief - DC - OPD - VR</v>
      </c>
      <c r="D304" s="33" t="str">
        <f t="shared" si="80"/>
        <v>Catwoman - Cunning Thief - DC - OPD - VR</v>
      </c>
      <c r="E304" s="33">
        <f t="shared" si="72"/>
        <v>1</v>
      </c>
      <c r="F304" s="33" t="str">
        <f t="shared" si="81"/>
        <v>Cunning Thief - DC</v>
      </c>
      <c r="G304" s="34" t="s">
        <v>3385</v>
      </c>
      <c r="H304" s="34" t="s">
        <v>2590</v>
      </c>
      <c r="L304" s="33" t="s">
        <v>2544</v>
      </c>
      <c r="M304" s="33" t="s">
        <v>2544</v>
      </c>
      <c r="N304" s="34" t="s">
        <v>4893</v>
      </c>
      <c r="O304" s="34" t="s">
        <v>4893</v>
      </c>
      <c r="P304" s="33" t="s">
        <v>3036</v>
      </c>
      <c r="R304" s="34" t="s">
        <v>2584</v>
      </c>
      <c r="S304" s="50" t="s">
        <v>3762</v>
      </c>
      <c r="T304" s="33" t="s">
        <v>2544</v>
      </c>
      <c r="U304" s="33" t="s">
        <v>2281</v>
      </c>
      <c r="W304" s="34" t="s">
        <v>2361</v>
      </c>
      <c r="X304" s="34">
        <v>3</v>
      </c>
      <c r="Y304" s="34">
        <v>20</v>
      </c>
      <c r="Z304" s="34">
        <f t="shared" si="74"/>
        <v>60</v>
      </c>
      <c r="AI304" s="25">
        <v>303</v>
      </c>
      <c r="AJ304" s="27">
        <v>303</v>
      </c>
    </row>
    <row r="305" spans="1:36" ht="11.25" customHeight="1" x14ac:dyDescent="0.2">
      <c r="A305" s="27">
        <v>304</v>
      </c>
      <c r="C305" s="33" t="str">
        <f t="shared" si="70"/>
        <v>Catwoman - Nine Lives - DC - U</v>
      </c>
      <c r="D305" s="33" t="str">
        <f t="shared" si="80"/>
        <v>Catwoman - Nine Lives - DC - U</v>
      </c>
      <c r="E305" s="33">
        <f t="shared" si="72"/>
        <v>1</v>
      </c>
      <c r="F305" s="33" t="str">
        <f t="shared" si="81"/>
        <v>Nine Lives - DC</v>
      </c>
      <c r="G305" s="34" t="s">
        <v>3385</v>
      </c>
      <c r="H305" s="34" t="s">
        <v>2590</v>
      </c>
      <c r="L305" s="33" t="s">
        <v>2544</v>
      </c>
      <c r="M305" s="33" t="s">
        <v>2544</v>
      </c>
      <c r="N305" s="34" t="s">
        <v>4876</v>
      </c>
      <c r="O305" s="34" t="s">
        <v>4876</v>
      </c>
      <c r="P305" s="33" t="s">
        <v>2295</v>
      </c>
      <c r="S305" s="50" t="s">
        <v>3669</v>
      </c>
      <c r="T305" s="33" t="s">
        <v>2544</v>
      </c>
      <c r="U305" s="33" t="s">
        <v>2295</v>
      </c>
      <c r="W305" s="34" t="s">
        <v>2314</v>
      </c>
      <c r="X305" s="34">
        <v>3</v>
      </c>
      <c r="Y305" s="34">
        <v>10</v>
      </c>
      <c r="Z305" s="34">
        <f t="shared" si="74"/>
        <v>30</v>
      </c>
      <c r="AI305" s="25">
        <v>304</v>
      </c>
      <c r="AJ305" s="27">
        <v>304</v>
      </c>
    </row>
    <row r="306" spans="1:36" ht="11.25" customHeight="1" x14ac:dyDescent="0.2">
      <c r="A306" s="27">
        <v>305</v>
      </c>
      <c r="C306" s="33" t="str">
        <f t="shared" si="70"/>
        <v>Catwoman - Prowling by Night - JLA - R</v>
      </c>
      <c r="D306" s="33" t="str">
        <f t="shared" si="80"/>
        <v>Catwoman - Prowling by Night - JLA - R</v>
      </c>
      <c r="E306" s="33">
        <f t="shared" si="72"/>
        <v>1</v>
      </c>
      <c r="F306" s="33" t="str">
        <f t="shared" si="81"/>
        <v>Prowling by Night - JLA</v>
      </c>
      <c r="G306" s="34" t="s">
        <v>3386</v>
      </c>
      <c r="H306" s="34" t="s">
        <v>2590</v>
      </c>
      <c r="L306" s="33" t="s">
        <v>2544</v>
      </c>
      <c r="M306" s="33" t="s">
        <v>2544</v>
      </c>
      <c r="N306" s="34" t="s">
        <v>4892</v>
      </c>
      <c r="O306" s="34" t="s">
        <v>4892</v>
      </c>
      <c r="P306" s="33" t="s">
        <v>2091</v>
      </c>
      <c r="S306" s="50" t="s">
        <v>780</v>
      </c>
      <c r="T306" s="33" t="s">
        <v>2544</v>
      </c>
      <c r="U306" s="33" t="s">
        <v>2091</v>
      </c>
      <c r="W306" s="34" t="s">
        <v>2313</v>
      </c>
      <c r="X306" s="34">
        <v>6</v>
      </c>
      <c r="Y306" s="34">
        <v>15</v>
      </c>
      <c r="Z306" s="34">
        <f t="shared" si="74"/>
        <v>90</v>
      </c>
      <c r="AI306" s="25">
        <v>305</v>
      </c>
      <c r="AJ306" s="27">
        <v>305</v>
      </c>
    </row>
    <row r="307" spans="1:36" ht="11.25" customHeight="1" x14ac:dyDescent="0.2">
      <c r="A307" s="27">
        <v>306</v>
      </c>
      <c r="C307" s="33" t="str">
        <f t="shared" si="70"/>
        <v>Catwoman - Razor Sharp Claws - DC - R</v>
      </c>
      <c r="D307" s="33" t="str">
        <f t="shared" si="80"/>
        <v>Catwoman - Razor Sharp Claws - DC - R</v>
      </c>
      <c r="E307" s="33">
        <f t="shared" si="72"/>
        <v>1</v>
      </c>
      <c r="F307" s="33" t="str">
        <f t="shared" si="81"/>
        <v>Razor Sharp Claws - DC</v>
      </c>
      <c r="G307" s="34" t="s">
        <v>3385</v>
      </c>
      <c r="H307" s="34" t="s">
        <v>2590</v>
      </c>
      <c r="L307" s="33" t="s">
        <v>2544</v>
      </c>
      <c r="M307" s="33" t="s">
        <v>2544</v>
      </c>
      <c r="N307" s="34" t="s">
        <v>4974</v>
      </c>
      <c r="O307" s="34" t="s">
        <v>4974</v>
      </c>
      <c r="P307" s="33" t="s">
        <v>3523</v>
      </c>
      <c r="S307" s="50" t="s">
        <v>3763</v>
      </c>
      <c r="T307" s="33" t="s">
        <v>2544</v>
      </c>
      <c r="U307" s="33" t="s">
        <v>2093</v>
      </c>
      <c r="W307" s="34" t="s">
        <v>2313</v>
      </c>
      <c r="X307" s="34">
        <v>3</v>
      </c>
      <c r="Y307" s="34">
        <v>15</v>
      </c>
      <c r="Z307" s="34">
        <f t="shared" si="74"/>
        <v>45</v>
      </c>
      <c r="AI307" s="25">
        <v>306</v>
      </c>
      <c r="AJ307" s="27">
        <v>306</v>
      </c>
    </row>
    <row r="308" spans="1:36" ht="11.25" customHeight="1" x14ac:dyDescent="0.2">
      <c r="A308" s="27">
        <v>307</v>
      </c>
      <c r="C308" s="33" t="str">
        <f t="shared" si="70"/>
        <v>Catwoman - Whip Strike - DC - R</v>
      </c>
      <c r="D308" s="33" t="str">
        <f t="shared" si="80"/>
        <v>Catwoman - Whip Strike - DC - R</v>
      </c>
      <c r="E308" s="33">
        <f t="shared" si="72"/>
        <v>1</v>
      </c>
      <c r="F308" s="33" t="str">
        <f t="shared" si="81"/>
        <v>Whip Strike - DC</v>
      </c>
      <c r="G308" s="34" t="s">
        <v>3385</v>
      </c>
      <c r="H308" s="34" t="s">
        <v>2590</v>
      </c>
      <c r="L308" s="33" t="s">
        <v>2544</v>
      </c>
      <c r="M308" s="33" t="s">
        <v>2544</v>
      </c>
      <c r="N308" s="34" t="s">
        <v>4978</v>
      </c>
      <c r="O308" s="34" t="s">
        <v>4978</v>
      </c>
      <c r="P308" s="33" t="s">
        <v>1240</v>
      </c>
      <c r="S308" s="50" t="s">
        <v>3764</v>
      </c>
      <c r="T308" s="33" t="s">
        <v>2544</v>
      </c>
      <c r="U308" s="33" t="s">
        <v>1240</v>
      </c>
      <c r="W308" s="34" t="s">
        <v>2313</v>
      </c>
      <c r="X308" s="34">
        <v>3</v>
      </c>
      <c r="Y308" s="34">
        <v>15</v>
      </c>
      <c r="Z308" s="34">
        <f t="shared" si="74"/>
        <v>45</v>
      </c>
      <c r="AI308" s="25">
        <v>307</v>
      </c>
      <c r="AJ308" s="27">
        <v>307</v>
      </c>
    </row>
    <row r="309" spans="1:36" ht="11.25" customHeight="1" x14ac:dyDescent="0.2">
      <c r="A309" s="27">
        <v>308</v>
      </c>
      <c r="B309" s="28"/>
      <c r="C309" s="26" t="str">
        <f t="shared" si="70"/>
        <v>Catwoman Whiplash - 4-Grid Character Card - BH - X</v>
      </c>
      <c r="D309" s="26" t="s">
        <v>6108</v>
      </c>
      <c r="E309" s="26">
        <f t="shared" si="72"/>
        <v>1</v>
      </c>
      <c r="F309" s="26" t="str">
        <f t="shared" ref="F309:F310" si="82">CONCATENATE(M309,IF(V309&lt;&gt;"",CONCATENATE(" (",V309,")",),"")," &lt;",G309,"&gt;")</f>
        <v>Catwoman Whiplash (V) &lt;BH&gt;</v>
      </c>
      <c r="G309" s="28" t="s">
        <v>1170</v>
      </c>
      <c r="H309" s="28" t="s">
        <v>2582</v>
      </c>
      <c r="I309" s="28"/>
      <c r="J309" s="28"/>
      <c r="K309" s="28"/>
      <c r="L309" s="26" t="s">
        <v>2544</v>
      </c>
      <c r="M309" s="26" t="s">
        <v>4722</v>
      </c>
      <c r="N309" s="28"/>
      <c r="O309" s="28"/>
      <c r="P309" s="26" t="s">
        <v>769</v>
      </c>
      <c r="Q309" s="28"/>
      <c r="R309" s="28"/>
      <c r="S309" s="54"/>
      <c r="T309" s="26" t="s">
        <v>3398</v>
      </c>
      <c r="U309" s="26" t="s">
        <v>769</v>
      </c>
      <c r="V309" s="28" t="s">
        <v>1982</v>
      </c>
      <c r="W309" s="28" t="s">
        <v>1146</v>
      </c>
      <c r="X309" s="29">
        <v>24</v>
      </c>
      <c r="Y309" s="29">
        <v>25</v>
      </c>
      <c r="Z309" s="29">
        <f t="shared" si="74"/>
        <v>600</v>
      </c>
      <c r="AA309" s="30">
        <v>3</v>
      </c>
      <c r="AB309" s="30">
        <v>7</v>
      </c>
      <c r="AC309" s="30">
        <v>3</v>
      </c>
      <c r="AD309" s="30">
        <v>4</v>
      </c>
      <c r="AE309" s="30">
        <f>SUM(AA309:AD309)</f>
        <v>17</v>
      </c>
      <c r="AF309" s="30">
        <v>17</v>
      </c>
      <c r="AG309" s="31">
        <f>AVERAGE(AA309:AD309)</f>
        <v>4.25</v>
      </c>
      <c r="AH309" s="32" t="s">
        <v>4740</v>
      </c>
      <c r="AI309" s="32">
        <v>308</v>
      </c>
      <c r="AJ309" s="27">
        <v>308</v>
      </c>
    </row>
    <row r="310" spans="1:36" ht="11.25" customHeight="1" x14ac:dyDescent="0.2">
      <c r="A310" s="27">
        <v>309</v>
      </c>
      <c r="B310" s="28"/>
      <c r="C310" s="26" t="str">
        <f t="shared" si="70"/>
        <v>Cerebro - 4-Grid Character Card - XM - R</v>
      </c>
      <c r="D310" s="26" t="str">
        <f>CONCATENATE(M310," ",G310," HERO - ",W310)</f>
        <v>Cerebro XM HERO - R</v>
      </c>
      <c r="E310" s="26">
        <f t="shared" si="72"/>
        <v>1</v>
      </c>
      <c r="F310" s="26" t="str">
        <f t="shared" si="82"/>
        <v>Cerebro &lt;XM&gt;</v>
      </c>
      <c r="G310" s="28" t="s">
        <v>3387</v>
      </c>
      <c r="H310" s="28" t="s">
        <v>2582</v>
      </c>
      <c r="I310" s="28"/>
      <c r="J310" s="28"/>
      <c r="K310" s="28"/>
      <c r="L310" s="26" t="s">
        <v>1426</v>
      </c>
      <c r="M310" s="26" t="s">
        <v>1426</v>
      </c>
      <c r="N310" s="28"/>
      <c r="O310" s="28"/>
      <c r="P310" s="26" t="s">
        <v>769</v>
      </c>
      <c r="Q310" s="28"/>
      <c r="R310" s="28"/>
      <c r="S310" s="54"/>
      <c r="T310" s="26" t="s">
        <v>1426</v>
      </c>
      <c r="U310" s="26" t="s">
        <v>769</v>
      </c>
      <c r="V310" s="28"/>
      <c r="W310" s="28" t="s">
        <v>2313</v>
      </c>
      <c r="X310" s="29">
        <v>5</v>
      </c>
      <c r="Y310" s="29">
        <v>15</v>
      </c>
      <c r="Z310" s="29">
        <f t="shared" si="74"/>
        <v>75</v>
      </c>
      <c r="AA310" s="30">
        <v>6</v>
      </c>
      <c r="AB310" s="30">
        <v>3</v>
      </c>
      <c r="AC310" s="30">
        <v>3</v>
      </c>
      <c r="AD310" s="30">
        <v>8</v>
      </c>
      <c r="AE310" s="30">
        <f>SUM(AA310:AD310)</f>
        <v>20</v>
      </c>
      <c r="AF310" s="30">
        <v>20</v>
      </c>
      <c r="AG310" s="31">
        <f>AVERAGE(AA310:AD310)</f>
        <v>5</v>
      </c>
      <c r="AH310" s="32"/>
      <c r="AI310" s="32">
        <v>309</v>
      </c>
      <c r="AJ310" s="27">
        <v>309</v>
      </c>
    </row>
    <row r="311" spans="1:36" ht="11.25" customHeight="1" x14ac:dyDescent="0.2">
      <c r="A311" s="27">
        <v>310</v>
      </c>
      <c r="C311" s="33" t="str">
        <f t="shared" si="70"/>
        <v>Cerebro - Catalogue - XM - U</v>
      </c>
      <c r="D311" s="33" t="str">
        <f>CONCATENATE(M311," - ",P311," - ",G311," - ",IF(R311="","",CONCATENATE(R311," - ")),W311)</f>
        <v>Cerebro - Catalogue - XM - U</v>
      </c>
      <c r="E311" s="33">
        <f t="shared" si="72"/>
        <v>1</v>
      </c>
      <c r="F311" s="33" t="str">
        <f>CONCATENATE(P311," - ",G311)</f>
        <v>Catalogue - XM</v>
      </c>
      <c r="G311" s="34" t="s">
        <v>3387</v>
      </c>
      <c r="H311" s="34" t="s">
        <v>2590</v>
      </c>
      <c r="L311" s="33" t="s">
        <v>1426</v>
      </c>
      <c r="M311" s="33" t="s">
        <v>1426</v>
      </c>
      <c r="N311" s="34" t="s">
        <v>4979</v>
      </c>
      <c r="O311" s="34" t="s">
        <v>4979</v>
      </c>
      <c r="P311" s="33" t="s">
        <v>1427</v>
      </c>
      <c r="S311" s="50" t="s">
        <v>3765</v>
      </c>
      <c r="T311" s="33" t="s">
        <v>1426</v>
      </c>
      <c r="U311" s="33" t="s">
        <v>1427</v>
      </c>
      <c r="W311" s="34" t="s">
        <v>2314</v>
      </c>
      <c r="X311" s="34">
        <v>5</v>
      </c>
      <c r="Y311" s="34">
        <v>10</v>
      </c>
      <c r="Z311" s="34">
        <f t="shared" si="74"/>
        <v>50</v>
      </c>
      <c r="AI311" s="25">
        <v>310</v>
      </c>
      <c r="AJ311" s="27">
        <v>310</v>
      </c>
    </row>
    <row r="312" spans="1:36" ht="11.25" customHeight="1" x14ac:dyDescent="0.2">
      <c r="A312" s="27">
        <v>311</v>
      </c>
      <c r="C312" s="33" t="str">
        <f t="shared" si="70"/>
        <v>Cerebro - Computer Origin - XM - OPD - R</v>
      </c>
      <c r="D312" s="33" t="str">
        <f>CONCATENATE(M312," - ",P312," - ",G312," - ",IF(R312="","",CONCATENATE(R312," - ")),W312)</f>
        <v>Cerebro - Computer Origin - XM - OPD - R</v>
      </c>
      <c r="E312" s="33">
        <f t="shared" si="72"/>
        <v>1</v>
      </c>
      <c r="F312" s="33" t="str">
        <f>CONCATENATE(P312," - ",G312)</f>
        <v>Computer Origin - XM</v>
      </c>
      <c r="G312" s="34" t="s">
        <v>3387</v>
      </c>
      <c r="H312" s="34" t="s">
        <v>2590</v>
      </c>
      <c r="L312" s="33" t="s">
        <v>1426</v>
      </c>
      <c r="M312" s="33" t="s">
        <v>1426</v>
      </c>
      <c r="N312" s="34" t="s">
        <v>4980</v>
      </c>
      <c r="O312" s="34" t="s">
        <v>4980</v>
      </c>
      <c r="P312" s="33" t="s">
        <v>3037</v>
      </c>
      <c r="R312" s="34" t="s">
        <v>2584</v>
      </c>
      <c r="S312" s="50" t="s">
        <v>3766</v>
      </c>
      <c r="T312" s="33" t="s">
        <v>1426</v>
      </c>
      <c r="U312" s="33" t="s">
        <v>1180</v>
      </c>
      <c r="W312" s="34" t="s">
        <v>2313</v>
      </c>
      <c r="X312" s="34">
        <v>5</v>
      </c>
      <c r="Y312" s="34">
        <v>15</v>
      </c>
      <c r="Z312" s="34">
        <f t="shared" si="74"/>
        <v>75</v>
      </c>
      <c r="AI312" s="25">
        <v>311</v>
      </c>
      <c r="AJ312" s="27">
        <v>311</v>
      </c>
    </row>
    <row r="313" spans="1:36" ht="11.25" customHeight="1" x14ac:dyDescent="0.2">
      <c r="A313" s="27">
        <v>312</v>
      </c>
      <c r="C313" s="33" t="str">
        <f t="shared" si="70"/>
        <v>Cerebro - Mutant Seeker - XM - C</v>
      </c>
      <c r="D313" s="33" t="str">
        <f>CONCATENATE(M313," - ",P313," - ",G313," - ",IF(R313="","",CONCATENATE(R313," - ")),W313)</f>
        <v>Cerebro - Mutant Seeker - XM - C</v>
      </c>
      <c r="E313" s="33">
        <f t="shared" si="72"/>
        <v>1</v>
      </c>
      <c r="F313" s="33" t="str">
        <f>CONCATENATE(P313," - ",G313)</f>
        <v>Mutant Seeker - XM</v>
      </c>
      <c r="G313" s="34" t="s">
        <v>3387</v>
      </c>
      <c r="H313" s="34" t="s">
        <v>2590</v>
      </c>
      <c r="L313" s="33" t="s">
        <v>1426</v>
      </c>
      <c r="M313" s="33" t="s">
        <v>1426</v>
      </c>
      <c r="N313" s="34" t="s">
        <v>4981</v>
      </c>
      <c r="O313" s="34" t="s">
        <v>4981</v>
      </c>
      <c r="P313" s="33" t="s">
        <v>1428</v>
      </c>
      <c r="S313" s="50" t="s">
        <v>3767</v>
      </c>
      <c r="T313" s="33" t="s">
        <v>1426</v>
      </c>
      <c r="U313" s="33" t="s">
        <v>1428</v>
      </c>
      <c r="W313" s="34" t="s">
        <v>2103</v>
      </c>
      <c r="X313" s="34">
        <v>5</v>
      </c>
      <c r="Y313" s="34">
        <v>5</v>
      </c>
      <c r="Z313" s="34">
        <f t="shared" si="74"/>
        <v>25</v>
      </c>
      <c r="AI313" s="25">
        <v>312</v>
      </c>
      <c r="AJ313" s="27">
        <v>312</v>
      </c>
    </row>
    <row r="314" spans="1:36" ht="11.25" customHeight="1" x14ac:dyDescent="0.2">
      <c r="A314" s="27">
        <v>313</v>
      </c>
      <c r="C314" s="33" t="str">
        <f t="shared" si="70"/>
        <v>Cerebro - Sentinel Evolution - XM - C</v>
      </c>
      <c r="D314" s="33" t="str">
        <f>CONCATENATE(M314," - ",P314," - ",G314," - ",IF(R314="","",CONCATENATE(R314," - ")),W314)</f>
        <v>Cerebro - Sentinel Evolution - XM - C</v>
      </c>
      <c r="E314" s="33">
        <f t="shared" si="72"/>
        <v>1</v>
      </c>
      <c r="F314" s="33" t="str">
        <f>CONCATENATE(P314," - ",G314)</f>
        <v>Sentinel Evolution - XM</v>
      </c>
      <c r="G314" s="34" t="s">
        <v>3387</v>
      </c>
      <c r="H314" s="34" t="s">
        <v>2590</v>
      </c>
      <c r="L314" s="33" t="s">
        <v>1426</v>
      </c>
      <c r="M314" s="33" t="s">
        <v>1426</v>
      </c>
      <c r="N314" s="34" t="s">
        <v>4982</v>
      </c>
      <c r="O314" s="34" t="s">
        <v>4982</v>
      </c>
      <c r="P314" s="33" t="s">
        <v>1429</v>
      </c>
      <c r="S314" s="50" t="s">
        <v>3768</v>
      </c>
      <c r="T314" s="33" t="s">
        <v>1426</v>
      </c>
      <c r="U314" s="33" t="s">
        <v>1429</v>
      </c>
      <c r="W314" s="34" t="s">
        <v>2103</v>
      </c>
      <c r="X314" s="34">
        <v>5</v>
      </c>
      <c r="Y314" s="34">
        <v>5</v>
      </c>
      <c r="Z314" s="34">
        <f t="shared" si="74"/>
        <v>25</v>
      </c>
      <c r="AI314" s="25">
        <v>313</v>
      </c>
      <c r="AJ314" s="27">
        <v>313</v>
      </c>
    </row>
    <row r="315" spans="1:36" ht="11.25" customHeight="1" x14ac:dyDescent="0.2">
      <c r="A315" s="27">
        <v>314</v>
      </c>
      <c r="C315" s="33" t="str">
        <f t="shared" si="70"/>
        <v>Cerebro - The Founder - XM - C</v>
      </c>
      <c r="D315" s="33" t="str">
        <f>CONCATENATE(M315," - ",P315," - ",G315," - ",IF(R315="","",CONCATENATE(R315," - ")),W315)</f>
        <v>Cerebro - The Founder - XM - C</v>
      </c>
      <c r="E315" s="33">
        <f t="shared" si="72"/>
        <v>1</v>
      </c>
      <c r="F315" s="33" t="str">
        <f>CONCATENATE(P315," - ",G315)</f>
        <v>The Founder - XM</v>
      </c>
      <c r="G315" s="34" t="s">
        <v>3387</v>
      </c>
      <c r="H315" s="34" t="s">
        <v>2590</v>
      </c>
      <c r="L315" s="33" t="s">
        <v>1426</v>
      </c>
      <c r="M315" s="33" t="s">
        <v>1426</v>
      </c>
      <c r="N315" s="34" t="s">
        <v>4983</v>
      </c>
      <c r="O315" s="34" t="s">
        <v>4983</v>
      </c>
      <c r="P315" s="33" t="s">
        <v>1430</v>
      </c>
      <c r="S315" s="50" t="s">
        <v>3769</v>
      </c>
      <c r="T315" s="33" t="s">
        <v>1426</v>
      </c>
      <c r="U315" s="33" t="s">
        <v>1430</v>
      </c>
      <c r="W315" s="34" t="s">
        <v>2103</v>
      </c>
      <c r="X315" s="34">
        <v>5</v>
      </c>
      <c r="Y315" s="34">
        <v>5</v>
      </c>
      <c r="Z315" s="34">
        <f t="shared" si="74"/>
        <v>25</v>
      </c>
      <c r="AI315" s="25">
        <v>314</v>
      </c>
      <c r="AJ315" s="27">
        <v>314</v>
      </c>
    </row>
    <row r="316" spans="1:36" ht="11.25" customHeight="1" x14ac:dyDescent="0.2">
      <c r="A316" s="27">
        <v>315</v>
      </c>
      <c r="B316" s="39"/>
      <c r="C316" s="38" t="str">
        <f t="shared" si="70"/>
        <v>Colossus - 3-Grid Character Card - OP - U</v>
      </c>
      <c r="D316" s="38" t="str">
        <f>CONCATENATE(M316," ",G316," HERO - ",W316)</f>
        <v>Colossus OP HERO - U</v>
      </c>
      <c r="E316" s="38">
        <f t="shared" si="72"/>
        <v>1</v>
      </c>
      <c r="F316" s="38" t="str">
        <f t="shared" ref="F316:F317" si="83">CONCATENATE(M316,IF(V316&lt;&gt;"",CONCATENATE(" (",V316,")",),"")," &lt;",G316,"&gt;")</f>
        <v>Colossus &lt;OP&gt;</v>
      </c>
      <c r="G316" s="39" t="s">
        <v>123</v>
      </c>
      <c r="H316" s="39" t="s">
        <v>2582</v>
      </c>
      <c r="I316" s="39"/>
      <c r="J316" s="39"/>
      <c r="K316" s="39"/>
      <c r="L316" s="38" t="s">
        <v>2545</v>
      </c>
      <c r="M316" s="38" t="s">
        <v>2545</v>
      </c>
      <c r="N316" s="39"/>
      <c r="O316" s="39"/>
      <c r="P316" s="38" t="s">
        <v>768</v>
      </c>
      <c r="Q316" s="39"/>
      <c r="R316" s="39"/>
      <c r="S316" s="55"/>
      <c r="T316" s="38" t="s">
        <v>2545</v>
      </c>
      <c r="U316" s="38" t="s">
        <v>768</v>
      </c>
      <c r="V316" s="39"/>
      <c r="W316" s="39" t="s">
        <v>2314</v>
      </c>
      <c r="X316" s="40">
        <v>2</v>
      </c>
      <c r="Y316" s="40">
        <v>10</v>
      </c>
      <c r="Z316" s="40">
        <f t="shared" si="74"/>
        <v>20</v>
      </c>
      <c r="AA316" s="41">
        <v>4</v>
      </c>
      <c r="AB316" s="41">
        <v>4</v>
      </c>
      <c r="AC316" s="41">
        <v>7</v>
      </c>
      <c r="AD316" s="41"/>
      <c r="AE316" s="41">
        <f>SUM(AA316:AD316)</f>
        <v>15</v>
      </c>
      <c r="AF316" s="41">
        <v>15</v>
      </c>
      <c r="AG316" s="42">
        <f>AVERAGE(AA316:AD316)</f>
        <v>5</v>
      </c>
      <c r="AH316" s="43"/>
      <c r="AI316" s="43">
        <v>315</v>
      </c>
      <c r="AJ316" s="27">
        <v>315</v>
      </c>
    </row>
    <row r="317" spans="1:36" ht="11.25" customHeight="1" x14ac:dyDescent="0.2">
      <c r="A317" s="27">
        <v>316</v>
      </c>
      <c r="B317" s="28"/>
      <c r="C317" s="26" t="str">
        <f t="shared" si="70"/>
        <v>Colossus - 4-Grid Character Card - IQ - R</v>
      </c>
      <c r="D317" s="26" t="str">
        <f>CONCATENATE(M317," ",G317," HERO - ",W317)</f>
        <v>Colossus IQ HERO - R</v>
      </c>
      <c r="E317" s="26">
        <f t="shared" si="72"/>
        <v>1</v>
      </c>
      <c r="F317" s="26" t="str">
        <f t="shared" si="83"/>
        <v>Colossus &lt;IQ&gt;</v>
      </c>
      <c r="G317" s="28" t="s">
        <v>1044</v>
      </c>
      <c r="H317" s="28" t="s">
        <v>2582</v>
      </c>
      <c r="I317" s="28"/>
      <c r="J317" s="28"/>
      <c r="K317" s="28"/>
      <c r="L317" s="26" t="s">
        <v>2545</v>
      </c>
      <c r="M317" s="26" t="s">
        <v>2545</v>
      </c>
      <c r="N317" s="28"/>
      <c r="O317" s="28"/>
      <c r="P317" s="26" t="s">
        <v>769</v>
      </c>
      <c r="Q317" s="28"/>
      <c r="R317" s="28"/>
      <c r="S317" s="54"/>
      <c r="T317" s="26" t="s">
        <v>2545</v>
      </c>
      <c r="U317" s="26" t="s">
        <v>769</v>
      </c>
      <c r="V317" s="28"/>
      <c r="W317" s="28" t="s">
        <v>2313</v>
      </c>
      <c r="X317" s="29">
        <v>12</v>
      </c>
      <c r="Y317" s="29">
        <v>15</v>
      </c>
      <c r="Z317" s="29">
        <f t="shared" si="74"/>
        <v>180</v>
      </c>
      <c r="AA317" s="30">
        <v>1</v>
      </c>
      <c r="AB317" s="30">
        <v>5</v>
      </c>
      <c r="AC317" s="30">
        <v>7</v>
      </c>
      <c r="AD317" s="30">
        <v>4</v>
      </c>
      <c r="AE317" s="30">
        <f>SUM(AA317:AD317)</f>
        <v>17</v>
      </c>
      <c r="AF317" s="30">
        <v>17</v>
      </c>
      <c r="AG317" s="31">
        <f>AVERAGE(AA317:AD317)</f>
        <v>4.25</v>
      </c>
      <c r="AH317" s="32" t="s">
        <v>4741</v>
      </c>
      <c r="AI317" s="32">
        <v>316</v>
      </c>
      <c r="AJ317" s="27">
        <v>316</v>
      </c>
    </row>
    <row r="318" spans="1:36" ht="11.25" customHeight="1" x14ac:dyDescent="0.2">
      <c r="A318" s="27">
        <v>317</v>
      </c>
      <c r="C318" s="33" t="str">
        <f t="shared" si="70"/>
        <v>Colossus - Fastball Special - OP - OPD - U</v>
      </c>
      <c r="D318" s="33" t="str">
        <f t="shared" ref="D318:D326" si="84">CONCATENATE(M318," - ",P318," - ",G318," - ",IF(R318="","",CONCATENATE(R318," - ")),W318)</f>
        <v>Colossus - Fastball Special - OP - OPD - U</v>
      </c>
      <c r="E318" s="33">
        <f t="shared" si="72"/>
        <v>1</v>
      </c>
      <c r="F318" s="33" t="str">
        <f t="shared" ref="F318:F326" si="85">CONCATENATE(P318," - ",G318)</f>
        <v>Fastball Special - OP</v>
      </c>
      <c r="G318" s="34" t="s">
        <v>123</v>
      </c>
      <c r="H318" s="34" t="s">
        <v>2590</v>
      </c>
      <c r="L318" s="33" t="s">
        <v>2545</v>
      </c>
      <c r="M318" s="33" t="s">
        <v>2545</v>
      </c>
      <c r="N318" s="34" t="s">
        <v>4984</v>
      </c>
      <c r="O318" s="34" t="s">
        <v>4984</v>
      </c>
      <c r="P318" s="33" t="s">
        <v>3038</v>
      </c>
      <c r="R318" s="34" t="s">
        <v>2584</v>
      </c>
      <c r="S318" s="50" t="s">
        <v>3770</v>
      </c>
      <c r="T318" s="33" t="s">
        <v>2545</v>
      </c>
      <c r="U318" s="33" t="s">
        <v>2282</v>
      </c>
      <c r="W318" s="34" t="s">
        <v>2314</v>
      </c>
      <c r="X318" s="34">
        <v>2</v>
      </c>
      <c r="Y318" s="34">
        <v>10</v>
      </c>
      <c r="Z318" s="34">
        <f t="shared" si="74"/>
        <v>20</v>
      </c>
      <c r="AI318" s="25">
        <v>317</v>
      </c>
      <c r="AJ318" s="27">
        <v>317</v>
      </c>
    </row>
    <row r="319" spans="1:36" ht="11.25" customHeight="1" x14ac:dyDescent="0.2">
      <c r="A319" s="27">
        <v>318</v>
      </c>
      <c r="C319" s="33" t="str">
        <f t="shared" si="70"/>
        <v>Colossus - Haymaker - OP - C</v>
      </c>
      <c r="D319" s="33" t="str">
        <f t="shared" si="84"/>
        <v>Colossus - Haymaker - OP - C</v>
      </c>
      <c r="E319" s="33">
        <f t="shared" si="72"/>
        <v>1</v>
      </c>
      <c r="F319" s="33" t="str">
        <f t="shared" si="85"/>
        <v>Haymaker - OP</v>
      </c>
      <c r="G319" s="34" t="s">
        <v>123</v>
      </c>
      <c r="H319" s="34" t="s">
        <v>2590</v>
      </c>
      <c r="L319" s="33" t="s">
        <v>2545</v>
      </c>
      <c r="M319" s="33" t="s">
        <v>2545</v>
      </c>
      <c r="N319" s="34" t="s">
        <v>4879</v>
      </c>
      <c r="O319" s="34" t="s">
        <v>4879</v>
      </c>
      <c r="P319" s="33" t="s">
        <v>1241</v>
      </c>
      <c r="S319" s="50" t="s">
        <v>3771</v>
      </c>
      <c r="T319" s="33" t="s">
        <v>2545</v>
      </c>
      <c r="U319" s="33" t="s">
        <v>1241</v>
      </c>
      <c r="W319" s="34" t="s">
        <v>2103</v>
      </c>
      <c r="X319" s="34">
        <v>2</v>
      </c>
      <c r="Y319" s="34">
        <v>5</v>
      </c>
      <c r="Z319" s="34">
        <f t="shared" si="74"/>
        <v>10</v>
      </c>
      <c r="AI319" s="25">
        <v>318</v>
      </c>
      <c r="AJ319" s="27">
        <v>318</v>
      </c>
    </row>
    <row r="320" spans="1:36" ht="11.25" customHeight="1" x14ac:dyDescent="0.2">
      <c r="A320" s="27">
        <v>319</v>
      </c>
      <c r="C320" s="33" t="str">
        <f t="shared" si="70"/>
        <v>Colossus - Iron Curtain - PS - R</v>
      </c>
      <c r="D320" s="33" t="str">
        <f t="shared" si="84"/>
        <v>Colossus - Iron Curtain - PS - R</v>
      </c>
      <c r="E320" s="33">
        <f t="shared" si="72"/>
        <v>1</v>
      </c>
      <c r="F320" s="33" t="str">
        <f t="shared" si="85"/>
        <v>Iron Curtain - PS</v>
      </c>
      <c r="G320" s="34" t="s">
        <v>124</v>
      </c>
      <c r="H320" s="34" t="s">
        <v>2590</v>
      </c>
      <c r="L320" s="33" t="s">
        <v>2545</v>
      </c>
      <c r="M320" s="33" t="s">
        <v>2545</v>
      </c>
      <c r="N320" s="34" t="s">
        <v>4923</v>
      </c>
      <c r="O320" s="34" t="s">
        <v>4923</v>
      </c>
      <c r="P320" s="33" t="s">
        <v>1242</v>
      </c>
      <c r="S320" s="50" t="s">
        <v>3772</v>
      </c>
      <c r="T320" s="33" t="s">
        <v>2545</v>
      </c>
      <c r="U320" s="33" t="s">
        <v>1242</v>
      </c>
      <c r="W320" s="34" t="s">
        <v>2313</v>
      </c>
      <c r="X320" s="34">
        <v>7</v>
      </c>
      <c r="Y320" s="34">
        <v>15</v>
      </c>
      <c r="Z320" s="34">
        <f t="shared" si="74"/>
        <v>105</v>
      </c>
      <c r="AI320" s="25">
        <v>319</v>
      </c>
      <c r="AJ320" s="27">
        <v>319</v>
      </c>
    </row>
    <row r="321" spans="1:36" ht="11.25" customHeight="1" x14ac:dyDescent="0.2">
      <c r="A321" s="27">
        <v>320</v>
      </c>
      <c r="C321" s="33" t="str">
        <f t="shared" si="70"/>
        <v>Colossus - Metal Barrier - OP - C</v>
      </c>
      <c r="D321" s="33" t="str">
        <f t="shared" si="84"/>
        <v>Colossus - Metal Barrier - OP - C</v>
      </c>
      <c r="E321" s="33">
        <f t="shared" si="72"/>
        <v>1</v>
      </c>
      <c r="F321" s="33" t="str">
        <f t="shared" si="85"/>
        <v>Metal Barrier - OP</v>
      </c>
      <c r="G321" s="34" t="s">
        <v>123</v>
      </c>
      <c r="H321" s="34" t="s">
        <v>2590</v>
      </c>
      <c r="L321" s="33" t="s">
        <v>2545</v>
      </c>
      <c r="M321" s="33" t="s">
        <v>2545</v>
      </c>
      <c r="N321" s="34" t="s">
        <v>4897</v>
      </c>
      <c r="O321" s="34" t="s">
        <v>4897</v>
      </c>
      <c r="P321" s="33" t="s">
        <v>2412</v>
      </c>
      <c r="S321" s="50" t="s">
        <v>3773</v>
      </c>
      <c r="T321" s="33" t="s">
        <v>2545</v>
      </c>
      <c r="U321" s="33" t="s">
        <v>2412</v>
      </c>
      <c r="W321" s="34" t="s">
        <v>2103</v>
      </c>
      <c r="X321" s="34">
        <v>2</v>
      </c>
      <c r="Y321" s="34">
        <v>5</v>
      </c>
      <c r="Z321" s="34">
        <f t="shared" si="74"/>
        <v>10</v>
      </c>
      <c r="AI321" s="25">
        <v>320</v>
      </c>
      <c r="AJ321" s="27">
        <v>320</v>
      </c>
    </row>
    <row r="322" spans="1:36" ht="11.25" customHeight="1" x14ac:dyDescent="0.2">
      <c r="A322" s="27">
        <v>321</v>
      </c>
      <c r="C322" s="33" t="str">
        <f t="shared" ref="C322:C385" si="86">CONCATENATE(M322," - ",P322," - ",G322," - ",IF(R322="","",CONCATENATE(R322," - ")),W322)</f>
        <v>Colossus - Mighty Metal - IQ - C</v>
      </c>
      <c r="D322" s="33" t="str">
        <f t="shared" si="84"/>
        <v>Colossus - Mighty Metal - IQ - C</v>
      </c>
      <c r="E322" s="33">
        <f t="shared" ref="E322:E385" si="87">COUNTIF(F:F,F322)</f>
        <v>1</v>
      </c>
      <c r="F322" s="33" t="str">
        <f t="shared" si="85"/>
        <v>Mighty Metal - IQ</v>
      </c>
      <c r="G322" s="34" t="s">
        <v>1044</v>
      </c>
      <c r="H322" s="34" t="s">
        <v>2590</v>
      </c>
      <c r="L322" s="33" t="s">
        <v>2545</v>
      </c>
      <c r="M322" s="33" t="s">
        <v>2545</v>
      </c>
      <c r="N322" s="34" t="s">
        <v>4894</v>
      </c>
      <c r="O322" s="34" t="s">
        <v>4894</v>
      </c>
      <c r="P322" s="33" t="s">
        <v>2432</v>
      </c>
      <c r="S322" s="50" t="s">
        <v>3734</v>
      </c>
      <c r="T322" s="33" t="s">
        <v>2545</v>
      </c>
      <c r="U322" s="33" t="s">
        <v>2432</v>
      </c>
      <c r="W322" s="34" t="s">
        <v>2103</v>
      </c>
      <c r="X322" s="34">
        <v>12</v>
      </c>
      <c r="Y322" s="34">
        <v>5</v>
      </c>
      <c r="Z322" s="34">
        <f t="shared" ref="Z322:Z385" si="88">SUMPRODUCT(X322,Y322)</f>
        <v>60</v>
      </c>
      <c r="AI322" s="25">
        <v>321</v>
      </c>
      <c r="AJ322" s="27">
        <v>321</v>
      </c>
    </row>
    <row r="323" spans="1:36" ht="11.25" customHeight="1" x14ac:dyDescent="0.2">
      <c r="A323" s="27">
        <v>322</v>
      </c>
      <c r="C323" s="33" t="str">
        <f t="shared" si="86"/>
        <v>Colossus - Organic Steel - IQ - U</v>
      </c>
      <c r="D323" s="33" t="str">
        <f t="shared" si="84"/>
        <v>Colossus - Organic Steel - IQ - U</v>
      </c>
      <c r="E323" s="33">
        <f t="shared" si="87"/>
        <v>1</v>
      </c>
      <c r="F323" s="33" t="str">
        <f t="shared" si="85"/>
        <v>Organic Steel - IQ</v>
      </c>
      <c r="G323" s="34" t="s">
        <v>1044</v>
      </c>
      <c r="H323" s="34" t="s">
        <v>2590</v>
      </c>
      <c r="L323" s="33" t="s">
        <v>2545</v>
      </c>
      <c r="M323" s="33" t="s">
        <v>2545</v>
      </c>
      <c r="N323" s="34" t="s">
        <v>4985</v>
      </c>
      <c r="O323" s="34" t="s">
        <v>4985</v>
      </c>
      <c r="P323" s="33" t="s">
        <v>2433</v>
      </c>
      <c r="S323" s="50" t="s">
        <v>3774</v>
      </c>
      <c r="T323" s="33" t="s">
        <v>2545</v>
      </c>
      <c r="U323" s="33" t="s">
        <v>2433</v>
      </c>
      <c r="W323" s="34" t="s">
        <v>2314</v>
      </c>
      <c r="X323" s="34">
        <v>12</v>
      </c>
      <c r="Y323" s="34">
        <v>10</v>
      </c>
      <c r="Z323" s="34">
        <f t="shared" si="88"/>
        <v>120</v>
      </c>
      <c r="AI323" s="25">
        <v>322</v>
      </c>
      <c r="AJ323" s="27">
        <v>322</v>
      </c>
    </row>
    <row r="324" spans="1:36" ht="11.25" customHeight="1" x14ac:dyDescent="0.2">
      <c r="A324" s="27">
        <v>323</v>
      </c>
      <c r="C324" s="33" t="str">
        <f t="shared" si="86"/>
        <v>Colossus - Siberian Strength - MP - OPD - X</v>
      </c>
      <c r="D324" s="33" t="s">
        <v>6026</v>
      </c>
      <c r="E324" s="33">
        <f t="shared" si="87"/>
        <v>1</v>
      </c>
      <c r="F324" s="33" t="str">
        <f t="shared" si="85"/>
        <v>Siberian Strength - MP</v>
      </c>
      <c r="G324" s="34" t="s">
        <v>120</v>
      </c>
      <c r="H324" s="34" t="s">
        <v>2590</v>
      </c>
      <c r="L324" s="33" t="s">
        <v>2545</v>
      </c>
      <c r="M324" s="33" t="s">
        <v>2545</v>
      </c>
      <c r="N324" s="34" t="s">
        <v>4986</v>
      </c>
      <c r="O324" s="34" t="s">
        <v>4986</v>
      </c>
      <c r="P324" s="33" t="s">
        <v>3039</v>
      </c>
      <c r="R324" s="34" t="s">
        <v>2584</v>
      </c>
      <c r="S324" s="50" t="s">
        <v>3775</v>
      </c>
      <c r="T324" s="33" t="s">
        <v>2545</v>
      </c>
      <c r="U324" s="33" t="s">
        <v>1531</v>
      </c>
      <c r="W324" s="34" t="s">
        <v>1146</v>
      </c>
      <c r="X324" s="34">
        <v>9</v>
      </c>
      <c r="Y324" s="34">
        <v>25</v>
      </c>
      <c r="Z324" s="34">
        <f t="shared" si="88"/>
        <v>225</v>
      </c>
      <c r="AI324" s="25">
        <v>323</v>
      </c>
      <c r="AJ324" s="27">
        <v>323</v>
      </c>
    </row>
    <row r="325" spans="1:36" ht="11.25" customHeight="1" x14ac:dyDescent="0.2">
      <c r="A325" s="27">
        <v>324</v>
      </c>
      <c r="C325" s="33" t="str">
        <f t="shared" si="86"/>
        <v>Colossus - Skin of Steel - OP - U</v>
      </c>
      <c r="D325" s="33" t="str">
        <f t="shared" si="84"/>
        <v>Colossus - Skin of Steel - OP - U</v>
      </c>
      <c r="E325" s="33">
        <f t="shared" si="87"/>
        <v>1</v>
      </c>
      <c r="F325" s="33" t="str">
        <f t="shared" si="85"/>
        <v>Skin of Steel - OP</v>
      </c>
      <c r="G325" s="34" t="s">
        <v>123</v>
      </c>
      <c r="H325" s="34" t="s">
        <v>2590</v>
      </c>
      <c r="L325" s="33" t="s">
        <v>2545</v>
      </c>
      <c r="M325" s="33" t="s">
        <v>2545</v>
      </c>
      <c r="N325" s="34" t="s">
        <v>4881</v>
      </c>
      <c r="O325" s="34" t="s">
        <v>4881</v>
      </c>
      <c r="P325" s="33" t="s">
        <v>1243</v>
      </c>
      <c r="S325" s="50" t="s">
        <v>3722</v>
      </c>
      <c r="T325" s="33" t="s">
        <v>2545</v>
      </c>
      <c r="U325" s="33" t="s">
        <v>1243</v>
      </c>
      <c r="W325" s="34" t="s">
        <v>2314</v>
      </c>
      <c r="X325" s="34">
        <v>2</v>
      </c>
      <c r="Y325" s="34">
        <v>10</v>
      </c>
      <c r="Z325" s="34">
        <f t="shared" si="88"/>
        <v>20</v>
      </c>
      <c r="AI325" s="25">
        <v>324</v>
      </c>
      <c r="AJ325" s="27">
        <v>324</v>
      </c>
    </row>
    <row r="326" spans="1:36" ht="11.25" customHeight="1" x14ac:dyDescent="0.2">
      <c r="A326" s="27">
        <v>325</v>
      </c>
      <c r="C326" s="33" t="str">
        <f t="shared" si="86"/>
        <v>Colossus - Smash Object - OP - C</v>
      </c>
      <c r="D326" s="33" t="str">
        <f t="shared" si="84"/>
        <v>Colossus - Smash Object - OP - C</v>
      </c>
      <c r="E326" s="33">
        <f t="shared" si="87"/>
        <v>1</v>
      </c>
      <c r="F326" s="33" t="str">
        <f t="shared" si="85"/>
        <v>Smash Object - OP</v>
      </c>
      <c r="G326" s="34" t="s">
        <v>123</v>
      </c>
      <c r="H326" s="34" t="s">
        <v>2590</v>
      </c>
      <c r="L326" s="33" t="s">
        <v>2545</v>
      </c>
      <c r="M326" s="33" t="s">
        <v>2545</v>
      </c>
      <c r="N326" s="34" t="s">
        <v>4937</v>
      </c>
      <c r="O326" s="34" t="s">
        <v>4937</v>
      </c>
      <c r="P326" s="33" t="s">
        <v>38</v>
      </c>
      <c r="S326" s="50" t="s">
        <v>3776</v>
      </c>
      <c r="T326" s="33" t="s">
        <v>2545</v>
      </c>
      <c r="U326" s="33" t="s">
        <v>38</v>
      </c>
      <c r="W326" s="34" t="s">
        <v>2103</v>
      </c>
      <c r="X326" s="34">
        <v>2</v>
      </c>
      <c r="Y326" s="34">
        <v>5</v>
      </c>
      <c r="Z326" s="34">
        <f t="shared" si="88"/>
        <v>10</v>
      </c>
      <c r="AI326" s="25">
        <v>325</v>
      </c>
      <c r="AJ326" s="27">
        <v>325</v>
      </c>
    </row>
    <row r="327" spans="1:36" ht="11.25" customHeight="1" x14ac:dyDescent="0.2">
      <c r="A327" s="27">
        <v>326</v>
      </c>
      <c r="B327" s="28"/>
      <c r="C327" s="26" t="str">
        <f t="shared" si="86"/>
        <v>Colossus: Age Of Apocalypse - 4-Grid Character Card - XM - U</v>
      </c>
      <c r="D327" s="26" t="str">
        <f>CONCATENATE(M327," ",G327," HERO - ",W327)</f>
        <v>Colossus: Age Of Apocalypse XM HERO - U</v>
      </c>
      <c r="E327" s="26">
        <f t="shared" si="87"/>
        <v>1</v>
      </c>
      <c r="F327" s="26" t="str">
        <f t="shared" ref="F327:F328" si="89">CONCATENATE(M327,IF(V327&lt;&gt;"",CONCATENATE(" (",V327,")",),"")," &lt;",G327,"&gt;")</f>
        <v>Colossus: Age Of Apocalypse &lt;XM&gt;</v>
      </c>
      <c r="G327" s="28" t="s">
        <v>3387</v>
      </c>
      <c r="H327" s="28" t="s">
        <v>2582</v>
      </c>
      <c r="I327" s="28"/>
      <c r="J327" s="28"/>
      <c r="K327" s="28"/>
      <c r="L327" s="26" t="s">
        <v>3399</v>
      </c>
      <c r="M327" s="26" t="s">
        <v>3399</v>
      </c>
      <c r="N327" s="28"/>
      <c r="O327" s="28"/>
      <c r="P327" s="26" t="s">
        <v>769</v>
      </c>
      <c r="Q327" s="28"/>
      <c r="R327" s="28"/>
      <c r="S327" s="54"/>
      <c r="T327" s="26" t="s">
        <v>3399</v>
      </c>
      <c r="U327" s="26" t="s">
        <v>769</v>
      </c>
      <c r="V327" s="28"/>
      <c r="W327" s="28" t="s">
        <v>2314</v>
      </c>
      <c r="X327" s="29">
        <v>5</v>
      </c>
      <c r="Y327" s="29">
        <v>10</v>
      </c>
      <c r="Z327" s="29">
        <f t="shared" si="88"/>
        <v>50</v>
      </c>
      <c r="AA327" s="30">
        <v>2</v>
      </c>
      <c r="AB327" s="30">
        <v>5</v>
      </c>
      <c r="AC327" s="30">
        <v>7</v>
      </c>
      <c r="AD327" s="30">
        <v>3</v>
      </c>
      <c r="AE327" s="30">
        <f>SUM(AA327:AD327)</f>
        <v>17</v>
      </c>
      <c r="AF327" s="30">
        <v>17</v>
      </c>
      <c r="AG327" s="31">
        <f>AVERAGE(AA327:AD327)</f>
        <v>4.25</v>
      </c>
      <c r="AH327" s="32" t="s">
        <v>4742</v>
      </c>
      <c r="AI327" s="32">
        <v>326</v>
      </c>
      <c r="AJ327" s="27">
        <v>326</v>
      </c>
    </row>
    <row r="328" spans="1:36" ht="11.25" customHeight="1" x14ac:dyDescent="0.2">
      <c r="A328" s="27">
        <v>327</v>
      </c>
      <c r="B328" s="28"/>
      <c r="C328" s="26" t="str">
        <f t="shared" si="86"/>
        <v>Comm. Gordon &amp; G.C.P.D.  - 4-Grid Character Card - DC - U</v>
      </c>
      <c r="D328" s="26" t="s">
        <v>6027</v>
      </c>
      <c r="E328" s="26">
        <f t="shared" si="87"/>
        <v>1</v>
      </c>
      <c r="F328" s="26" t="str">
        <f t="shared" si="89"/>
        <v>Comm. Gordon &amp; G.C.P.D.  (H) &lt;DC&gt;</v>
      </c>
      <c r="G328" s="28" t="s">
        <v>3385</v>
      </c>
      <c r="H328" s="28" t="s">
        <v>2582</v>
      </c>
      <c r="I328" s="28"/>
      <c r="J328" s="28"/>
      <c r="K328" s="28"/>
      <c r="L328" s="26" t="s">
        <v>2546</v>
      </c>
      <c r="M328" s="26" t="s">
        <v>2546</v>
      </c>
      <c r="N328" s="28"/>
      <c r="O328" s="28"/>
      <c r="P328" s="26" t="s">
        <v>769</v>
      </c>
      <c r="Q328" s="28"/>
      <c r="R328" s="28"/>
      <c r="S328" s="54"/>
      <c r="T328" s="26" t="s">
        <v>2546</v>
      </c>
      <c r="U328" s="26" t="s">
        <v>769</v>
      </c>
      <c r="V328" s="28" t="s">
        <v>1981</v>
      </c>
      <c r="W328" s="28" t="s">
        <v>2314</v>
      </c>
      <c r="X328" s="29">
        <v>3</v>
      </c>
      <c r="Y328" s="29">
        <v>10</v>
      </c>
      <c r="Z328" s="29">
        <f t="shared" si="88"/>
        <v>30</v>
      </c>
      <c r="AA328" s="30">
        <v>4</v>
      </c>
      <c r="AB328" s="30">
        <v>5</v>
      </c>
      <c r="AC328" s="30">
        <v>5</v>
      </c>
      <c r="AD328" s="30">
        <v>6</v>
      </c>
      <c r="AE328" s="30">
        <f>SUM(AA328:AD328)</f>
        <v>20</v>
      </c>
      <c r="AF328" s="30">
        <v>20</v>
      </c>
      <c r="AG328" s="31">
        <f>AVERAGE(AA328:AD328)</f>
        <v>5</v>
      </c>
      <c r="AH328" s="32"/>
      <c r="AI328" s="32">
        <v>327</v>
      </c>
      <c r="AJ328" s="27">
        <v>327</v>
      </c>
    </row>
    <row r="329" spans="1:36" ht="11.25" customHeight="1" x14ac:dyDescent="0.2">
      <c r="A329" s="27">
        <v>328</v>
      </c>
      <c r="C329" s="33" t="str">
        <f t="shared" si="86"/>
        <v>Comm. Gordon &amp; G.C.P.D.  - Bat Signal, The - JLA - R</v>
      </c>
      <c r="D329" s="33" t="s">
        <v>6028</v>
      </c>
      <c r="E329" s="33">
        <f t="shared" si="87"/>
        <v>1</v>
      </c>
      <c r="F329" s="33" t="str">
        <f t="shared" ref="F329:F334" si="90">CONCATENATE(P329," - ",G329)</f>
        <v>Bat Signal, The - JLA</v>
      </c>
      <c r="G329" s="34" t="s">
        <v>3386</v>
      </c>
      <c r="H329" s="34" t="s">
        <v>2590</v>
      </c>
      <c r="L329" s="33" t="s">
        <v>2546</v>
      </c>
      <c r="M329" s="33" t="s">
        <v>2546</v>
      </c>
      <c r="N329" s="34" t="s">
        <v>4987</v>
      </c>
      <c r="O329" s="34" t="s">
        <v>4983</v>
      </c>
      <c r="P329" s="33" t="s">
        <v>2129</v>
      </c>
      <c r="S329" s="50" t="s">
        <v>3777</v>
      </c>
      <c r="T329" s="33" t="s">
        <v>2546</v>
      </c>
      <c r="U329" s="33" t="s">
        <v>2129</v>
      </c>
      <c r="W329" s="34" t="s">
        <v>2313</v>
      </c>
      <c r="X329" s="34">
        <v>6</v>
      </c>
      <c r="Y329" s="34">
        <v>15</v>
      </c>
      <c r="Z329" s="34">
        <f t="shared" si="88"/>
        <v>90</v>
      </c>
      <c r="AI329" s="25">
        <v>328</v>
      </c>
      <c r="AJ329" s="27">
        <v>328</v>
      </c>
    </row>
    <row r="330" spans="1:36" ht="11.25" customHeight="1" x14ac:dyDescent="0.2">
      <c r="A330" s="27">
        <v>329</v>
      </c>
      <c r="C330" s="33" t="str">
        <f t="shared" si="86"/>
        <v>Comm. Gordon &amp; G.C.P.D.  - Reinforcements - DC - U</v>
      </c>
      <c r="D330" s="33" t="s">
        <v>6029</v>
      </c>
      <c r="E330" s="33">
        <f t="shared" si="87"/>
        <v>1</v>
      </c>
      <c r="F330" s="33" t="str">
        <f t="shared" si="90"/>
        <v>Reinforcements - DC</v>
      </c>
      <c r="G330" s="34" t="s">
        <v>3385</v>
      </c>
      <c r="H330" s="34" t="s">
        <v>2590</v>
      </c>
      <c r="L330" s="33" t="s">
        <v>2546</v>
      </c>
      <c r="M330" s="33" t="s">
        <v>2546</v>
      </c>
      <c r="N330" s="34" t="s">
        <v>4988</v>
      </c>
      <c r="O330" s="34" t="s">
        <v>4988</v>
      </c>
      <c r="P330" s="33" t="s">
        <v>2089</v>
      </c>
      <c r="S330" s="50" t="s">
        <v>3778</v>
      </c>
      <c r="T330" s="33" t="s">
        <v>2546</v>
      </c>
      <c r="U330" s="33" t="s">
        <v>2089</v>
      </c>
      <c r="W330" s="34" t="s">
        <v>2314</v>
      </c>
      <c r="X330" s="34">
        <v>3</v>
      </c>
      <c r="Y330" s="34">
        <v>10</v>
      </c>
      <c r="Z330" s="34">
        <f t="shared" si="88"/>
        <v>30</v>
      </c>
      <c r="AI330" s="25">
        <v>329</v>
      </c>
      <c r="AJ330" s="27">
        <v>329</v>
      </c>
    </row>
    <row r="331" spans="1:36" ht="11.25" customHeight="1" x14ac:dyDescent="0.2">
      <c r="A331" s="27">
        <v>330</v>
      </c>
      <c r="C331" s="33" t="str">
        <f t="shared" si="86"/>
        <v>Comm. Gordon &amp; G.C.P.D.  - Riot Gear - DC - R</v>
      </c>
      <c r="D331" s="33" t="s">
        <v>6030</v>
      </c>
      <c r="E331" s="33">
        <f t="shared" si="87"/>
        <v>1</v>
      </c>
      <c r="F331" s="33" t="str">
        <f t="shared" si="90"/>
        <v>Riot Gear - DC</v>
      </c>
      <c r="G331" s="34" t="s">
        <v>3385</v>
      </c>
      <c r="H331" s="34" t="s">
        <v>2590</v>
      </c>
      <c r="L331" s="33" t="s">
        <v>2546</v>
      </c>
      <c r="M331" s="33" t="s">
        <v>2546</v>
      </c>
      <c r="N331" s="34" t="s">
        <v>4952</v>
      </c>
      <c r="O331" s="34" t="s">
        <v>4952</v>
      </c>
      <c r="P331" s="33" t="s">
        <v>39</v>
      </c>
      <c r="S331" s="50" t="s">
        <v>3779</v>
      </c>
      <c r="T331" s="33" t="s">
        <v>2546</v>
      </c>
      <c r="U331" s="33" t="s">
        <v>39</v>
      </c>
      <c r="W331" s="34" t="s">
        <v>2313</v>
      </c>
      <c r="X331" s="34">
        <v>3</v>
      </c>
      <c r="Y331" s="34">
        <v>15</v>
      </c>
      <c r="Z331" s="34">
        <f t="shared" si="88"/>
        <v>45</v>
      </c>
      <c r="AI331" s="25">
        <v>330</v>
      </c>
      <c r="AJ331" s="27">
        <v>330</v>
      </c>
    </row>
    <row r="332" spans="1:36" ht="11.25" customHeight="1" x14ac:dyDescent="0.2">
      <c r="A332" s="27">
        <v>331</v>
      </c>
      <c r="C332" s="33" t="str">
        <f t="shared" si="86"/>
        <v>Comm. Gordon &amp; G.C.P.D.  - Sting Operation - DC - OPD - VR</v>
      </c>
      <c r="D332" s="33" t="s">
        <v>6031</v>
      </c>
      <c r="E332" s="33">
        <f t="shared" si="87"/>
        <v>1</v>
      </c>
      <c r="F332" s="33" t="str">
        <f t="shared" si="90"/>
        <v>Sting Operation - DC</v>
      </c>
      <c r="G332" s="34" t="s">
        <v>3385</v>
      </c>
      <c r="H332" s="34" t="s">
        <v>2590</v>
      </c>
      <c r="L332" s="33" t="s">
        <v>2546</v>
      </c>
      <c r="M332" s="33" t="s">
        <v>2546</v>
      </c>
      <c r="N332" s="34" t="s">
        <v>4902</v>
      </c>
      <c r="O332" s="34" t="s">
        <v>4902</v>
      </c>
      <c r="P332" s="33" t="s">
        <v>3040</v>
      </c>
      <c r="R332" s="34" t="s">
        <v>2584</v>
      </c>
      <c r="S332" s="50" t="s">
        <v>3780</v>
      </c>
      <c r="T332" s="33" t="s">
        <v>2546</v>
      </c>
      <c r="U332" s="33" t="s">
        <v>2283</v>
      </c>
      <c r="W332" s="34" t="s">
        <v>2361</v>
      </c>
      <c r="X332" s="34">
        <v>3</v>
      </c>
      <c r="Y332" s="34">
        <v>20</v>
      </c>
      <c r="Z332" s="34">
        <f t="shared" si="88"/>
        <v>60</v>
      </c>
      <c r="AI332" s="25">
        <v>331</v>
      </c>
      <c r="AJ332" s="27">
        <v>331</v>
      </c>
    </row>
    <row r="333" spans="1:36" ht="11.25" customHeight="1" x14ac:dyDescent="0.2">
      <c r="A333" s="27">
        <v>332</v>
      </c>
      <c r="C333" s="33" t="str">
        <f t="shared" si="86"/>
        <v>Comm. Gordon &amp; G.C.P.D.  - Swat Team - DC - OPD - VR</v>
      </c>
      <c r="D333" s="33" t="s">
        <v>6032</v>
      </c>
      <c r="E333" s="33">
        <f t="shared" si="87"/>
        <v>1</v>
      </c>
      <c r="F333" s="33" t="str">
        <f t="shared" si="90"/>
        <v>Swat Team - DC</v>
      </c>
      <c r="G333" s="34" t="s">
        <v>3385</v>
      </c>
      <c r="H333" s="34" t="s">
        <v>2590</v>
      </c>
      <c r="L333" s="33" t="s">
        <v>2546</v>
      </c>
      <c r="M333" s="33" t="s">
        <v>2546</v>
      </c>
      <c r="N333" s="34" t="s">
        <v>4925</v>
      </c>
      <c r="O333" s="34" t="s">
        <v>4925</v>
      </c>
      <c r="P333" s="33" t="s">
        <v>3041</v>
      </c>
      <c r="R333" s="34" t="s">
        <v>2584</v>
      </c>
      <c r="S333" s="50" t="s">
        <v>3781</v>
      </c>
      <c r="T333" s="33" t="s">
        <v>2546</v>
      </c>
      <c r="U333" s="33" t="s">
        <v>2284</v>
      </c>
      <c r="W333" s="34" t="s">
        <v>2361</v>
      </c>
      <c r="X333" s="34">
        <v>3</v>
      </c>
      <c r="Y333" s="34">
        <v>20</v>
      </c>
      <c r="Z333" s="34">
        <f t="shared" si="88"/>
        <v>60</v>
      </c>
      <c r="AI333" s="25">
        <v>332</v>
      </c>
      <c r="AJ333" s="27">
        <v>332</v>
      </c>
    </row>
    <row r="334" spans="1:36" ht="11.25" customHeight="1" x14ac:dyDescent="0.2">
      <c r="A334" s="27">
        <v>333</v>
      </c>
      <c r="C334" s="33" t="str">
        <f t="shared" si="86"/>
        <v>Comm. Gordon &amp; G.C.P.D.  - Tear Gas Guns - DC - R</v>
      </c>
      <c r="D334" s="33" t="s">
        <v>6033</v>
      </c>
      <c r="E334" s="33">
        <f t="shared" si="87"/>
        <v>1</v>
      </c>
      <c r="F334" s="33" t="str">
        <f t="shared" si="90"/>
        <v>Tear Gas Guns - DC</v>
      </c>
      <c r="G334" s="34" t="s">
        <v>3385</v>
      </c>
      <c r="H334" s="34" t="s">
        <v>2590</v>
      </c>
      <c r="L334" s="33" t="s">
        <v>2546</v>
      </c>
      <c r="M334" s="33" t="s">
        <v>2546</v>
      </c>
      <c r="N334" s="34" t="s">
        <v>4939</v>
      </c>
      <c r="O334" s="34" t="s">
        <v>4939</v>
      </c>
      <c r="P334" s="33" t="s">
        <v>3524</v>
      </c>
      <c r="S334" s="50" t="s">
        <v>3782</v>
      </c>
      <c r="T334" s="33" t="s">
        <v>2546</v>
      </c>
      <c r="U334" s="33" t="s">
        <v>2090</v>
      </c>
      <c r="W334" s="34" t="s">
        <v>2313</v>
      </c>
      <c r="X334" s="34">
        <v>3</v>
      </c>
      <c r="Y334" s="34">
        <v>15</v>
      </c>
      <c r="Z334" s="34">
        <f t="shared" si="88"/>
        <v>45</v>
      </c>
      <c r="AI334" s="25">
        <v>333</v>
      </c>
      <c r="AJ334" s="27">
        <v>333</v>
      </c>
    </row>
    <row r="335" spans="1:36" ht="11.25" customHeight="1" x14ac:dyDescent="0.2">
      <c r="A335" s="27">
        <v>334</v>
      </c>
      <c r="B335" s="28"/>
      <c r="C335" s="26" t="str">
        <f t="shared" si="86"/>
        <v>Comm. James Gordon - 4-Grid Character Card - BH - X</v>
      </c>
      <c r="D335" s="26" t="s">
        <v>6109</v>
      </c>
      <c r="E335" s="26">
        <f t="shared" si="87"/>
        <v>1</v>
      </c>
      <c r="F335" s="26" t="str">
        <f t="shared" ref="F335:F336" si="91">CONCATENATE(M335,IF(V335&lt;&gt;"",CONCATENATE(" (",V335,")",),"")," &lt;",G335,"&gt;")</f>
        <v>Comm. James Gordon (H) &lt;BH&gt;</v>
      </c>
      <c r="G335" s="28" t="s">
        <v>1170</v>
      </c>
      <c r="H335" s="28" t="s">
        <v>2582</v>
      </c>
      <c r="I335" s="28"/>
      <c r="J335" s="28"/>
      <c r="K335" s="28"/>
      <c r="L335" s="26" t="s">
        <v>1384</v>
      </c>
      <c r="M335" s="26" t="s">
        <v>1384</v>
      </c>
      <c r="N335" s="28"/>
      <c r="O335" s="28"/>
      <c r="P335" s="26" t="s">
        <v>769</v>
      </c>
      <c r="Q335" s="28"/>
      <c r="R335" s="28"/>
      <c r="S335" s="54"/>
      <c r="T335" s="26" t="s">
        <v>1384</v>
      </c>
      <c r="U335" s="26" t="s">
        <v>769</v>
      </c>
      <c r="V335" s="28" t="s">
        <v>1981</v>
      </c>
      <c r="W335" s="28" t="s">
        <v>1146</v>
      </c>
      <c r="X335" s="29">
        <v>24</v>
      </c>
      <c r="Y335" s="29">
        <v>25</v>
      </c>
      <c r="Z335" s="29">
        <f t="shared" si="88"/>
        <v>600</v>
      </c>
      <c r="AA335" s="30">
        <v>5</v>
      </c>
      <c r="AB335" s="30">
        <v>6</v>
      </c>
      <c r="AC335" s="30">
        <v>4</v>
      </c>
      <c r="AD335" s="30">
        <v>5</v>
      </c>
      <c r="AE335" s="30">
        <f>SUM(AA335:AD335)</f>
        <v>20</v>
      </c>
      <c r="AF335" s="30">
        <v>20</v>
      </c>
      <c r="AG335" s="31">
        <f>AVERAGE(AA335:AD335)</f>
        <v>5</v>
      </c>
      <c r="AH335" s="32" t="s">
        <v>4743</v>
      </c>
      <c r="AI335" s="32">
        <v>334</v>
      </c>
      <c r="AJ335" s="27">
        <v>334</v>
      </c>
    </row>
    <row r="336" spans="1:36" ht="11.25" customHeight="1" x14ac:dyDescent="0.2">
      <c r="A336" s="27">
        <v>335</v>
      </c>
      <c r="B336" s="28"/>
      <c r="C336" s="26" t="str">
        <f t="shared" si="86"/>
        <v>Crux - 4-Grid Character Card - XM - C</v>
      </c>
      <c r="D336" s="26" t="str">
        <f>CONCATENATE(M336," ",G336," HERO - ",W336)</f>
        <v>Crux XM HERO - C</v>
      </c>
      <c r="E336" s="26">
        <f t="shared" si="87"/>
        <v>1</v>
      </c>
      <c r="F336" s="26" t="str">
        <f t="shared" si="91"/>
        <v>Crux &lt;XM&gt;</v>
      </c>
      <c r="G336" s="28" t="s">
        <v>3387</v>
      </c>
      <c r="H336" s="28" t="s">
        <v>2582</v>
      </c>
      <c r="I336" s="28"/>
      <c r="J336" s="28"/>
      <c r="K336" s="28"/>
      <c r="L336" s="26" t="s">
        <v>1431</v>
      </c>
      <c r="M336" s="26" t="s">
        <v>1431</v>
      </c>
      <c r="N336" s="28"/>
      <c r="O336" s="28"/>
      <c r="P336" s="26" t="s">
        <v>769</v>
      </c>
      <c r="Q336" s="28"/>
      <c r="R336" s="28"/>
      <c r="S336" s="54"/>
      <c r="T336" s="26" t="s">
        <v>1431</v>
      </c>
      <c r="U336" s="26" t="s">
        <v>769</v>
      </c>
      <c r="V336" s="28"/>
      <c r="W336" s="28" t="s">
        <v>2103</v>
      </c>
      <c r="X336" s="29">
        <v>5</v>
      </c>
      <c r="Y336" s="29">
        <v>5</v>
      </c>
      <c r="Z336" s="29">
        <f t="shared" si="88"/>
        <v>25</v>
      </c>
      <c r="AA336" s="30">
        <v>6</v>
      </c>
      <c r="AB336" s="30">
        <v>6</v>
      </c>
      <c r="AC336" s="30">
        <v>2</v>
      </c>
      <c r="AD336" s="30">
        <v>3</v>
      </c>
      <c r="AE336" s="30">
        <f>SUM(AA336:AD336)</f>
        <v>17</v>
      </c>
      <c r="AF336" s="30">
        <v>17</v>
      </c>
      <c r="AG336" s="31">
        <f>AVERAGE(AA336:AD336)</f>
        <v>4.25</v>
      </c>
      <c r="AH336" s="32" t="s">
        <v>4744</v>
      </c>
      <c r="AI336" s="32">
        <v>335</v>
      </c>
      <c r="AJ336" s="27">
        <v>335</v>
      </c>
    </row>
    <row r="337" spans="1:36" ht="11.25" customHeight="1" x14ac:dyDescent="0.2">
      <c r="A337" s="27">
        <v>336</v>
      </c>
      <c r="C337" s="33" t="str">
        <f t="shared" si="86"/>
        <v>Crux - Coldforce - XM - C</v>
      </c>
      <c r="D337" s="33" t="str">
        <f>CONCATENATE(M337," - ",P337," - ",G337," - ",IF(R337="","",CONCATENATE(R337," - ")),W337)</f>
        <v>Crux - Coldforce - XM - C</v>
      </c>
      <c r="E337" s="33">
        <f t="shared" si="87"/>
        <v>1</v>
      </c>
      <c r="F337" s="33" t="str">
        <f>CONCATENATE(P337," - ",G337)</f>
        <v>Coldforce - XM</v>
      </c>
      <c r="G337" s="34" t="s">
        <v>3387</v>
      </c>
      <c r="H337" s="34" t="s">
        <v>2590</v>
      </c>
      <c r="L337" s="33" t="s">
        <v>1431</v>
      </c>
      <c r="M337" s="33" t="s">
        <v>1431</v>
      </c>
      <c r="N337" s="34" t="s">
        <v>4989</v>
      </c>
      <c r="O337" s="34" t="s">
        <v>4989</v>
      </c>
      <c r="P337" s="33" t="s">
        <v>1375</v>
      </c>
      <c r="S337" s="50" t="s">
        <v>3783</v>
      </c>
      <c r="T337" s="33" t="s">
        <v>1431</v>
      </c>
      <c r="U337" s="33" t="s">
        <v>1375</v>
      </c>
      <c r="W337" s="34" t="s">
        <v>2103</v>
      </c>
      <c r="X337" s="34">
        <v>5</v>
      </c>
      <c r="Y337" s="34">
        <v>5</v>
      </c>
      <c r="Z337" s="34">
        <f t="shared" si="88"/>
        <v>25</v>
      </c>
      <c r="AI337" s="25">
        <v>336</v>
      </c>
      <c r="AJ337" s="27">
        <v>336</v>
      </c>
    </row>
    <row r="338" spans="1:36" ht="11.25" customHeight="1" x14ac:dyDescent="0.2">
      <c r="A338" s="27">
        <v>337</v>
      </c>
      <c r="C338" s="33" t="str">
        <f t="shared" si="86"/>
        <v>Crux - Heatforce - XM - C</v>
      </c>
      <c r="D338" s="33" t="str">
        <f>CONCATENATE(M338," - ",P338," - ",G338," - ",IF(R338="","",CONCATENATE(R338," - ")),W338)</f>
        <v>Crux - Heatforce - XM - C</v>
      </c>
      <c r="E338" s="33">
        <f t="shared" si="87"/>
        <v>1</v>
      </c>
      <c r="F338" s="33" t="str">
        <f>CONCATENATE(P338," - ",G338)</f>
        <v>Heatforce - XM</v>
      </c>
      <c r="G338" s="34" t="s">
        <v>3387</v>
      </c>
      <c r="H338" s="34" t="s">
        <v>2590</v>
      </c>
      <c r="L338" s="33" t="s">
        <v>1431</v>
      </c>
      <c r="M338" s="33" t="s">
        <v>1431</v>
      </c>
      <c r="N338" s="34" t="s">
        <v>4989</v>
      </c>
      <c r="O338" s="34" t="s">
        <v>4989</v>
      </c>
      <c r="P338" s="33" t="s">
        <v>1405</v>
      </c>
      <c r="S338" s="50" t="s">
        <v>3784</v>
      </c>
      <c r="T338" s="33" t="s">
        <v>1431</v>
      </c>
      <c r="U338" s="33" t="s">
        <v>1405</v>
      </c>
      <c r="W338" s="34" t="s">
        <v>2103</v>
      </c>
      <c r="X338" s="34">
        <v>5</v>
      </c>
      <c r="Y338" s="34">
        <v>5</v>
      </c>
      <c r="Z338" s="34">
        <f t="shared" si="88"/>
        <v>25</v>
      </c>
      <c r="AI338" s="25">
        <v>337</v>
      </c>
      <c r="AJ338" s="27">
        <v>337</v>
      </c>
    </row>
    <row r="339" spans="1:36" ht="11.25" customHeight="1" x14ac:dyDescent="0.2">
      <c r="A339" s="27">
        <v>338</v>
      </c>
      <c r="C339" s="33" t="str">
        <f t="shared" si="86"/>
        <v>Crux - Payback - XM - OPD - R</v>
      </c>
      <c r="D339" s="33" t="str">
        <f>CONCATENATE(M339," - ",P339," - ",G339," - ",IF(R339="","",CONCATENATE(R339," - ")),W339)</f>
        <v>Crux - Payback - XM - OPD - R</v>
      </c>
      <c r="E339" s="33">
        <f t="shared" si="87"/>
        <v>1</v>
      </c>
      <c r="F339" s="33" t="str">
        <f>CONCATENATE(P339," - ",G339)</f>
        <v>Payback - XM</v>
      </c>
      <c r="G339" s="34" t="s">
        <v>3387</v>
      </c>
      <c r="H339" s="34" t="s">
        <v>2590</v>
      </c>
      <c r="L339" s="33" t="s">
        <v>1431</v>
      </c>
      <c r="M339" s="33" t="s">
        <v>1431</v>
      </c>
      <c r="N339" s="34" t="s">
        <v>4990</v>
      </c>
      <c r="O339" s="34" t="s">
        <v>4990</v>
      </c>
      <c r="P339" s="33" t="s">
        <v>3042</v>
      </c>
      <c r="R339" s="34" t="s">
        <v>2584</v>
      </c>
      <c r="S339" s="50" t="s">
        <v>3785</v>
      </c>
      <c r="T339" s="33" t="s">
        <v>1431</v>
      </c>
      <c r="U339" s="33" t="s">
        <v>2285</v>
      </c>
      <c r="W339" s="34" t="s">
        <v>2313</v>
      </c>
      <c r="X339" s="34">
        <v>5</v>
      </c>
      <c r="Y339" s="34">
        <v>15</v>
      </c>
      <c r="Z339" s="34">
        <f t="shared" si="88"/>
        <v>75</v>
      </c>
      <c r="AI339" s="25">
        <v>338</v>
      </c>
      <c r="AJ339" s="27">
        <v>338</v>
      </c>
    </row>
    <row r="340" spans="1:36" ht="11.25" customHeight="1" x14ac:dyDescent="0.2">
      <c r="A340" s="27">
        <v>339</v>
      </c>
      <c r="C340" s="33" t="str">
        <f t="shared" si="86"/>
        <v>Crux - Precision Agility - XM - C</v>
      </c>
      <c r="D340" s="33" t="str">
        <f>CONCATENATE(M340," - ",P340," - ",G340," - ",IF(R340="","",CONCATENATE(R340," - ")),W340)</f>
        <v>Crux - Precision Agility - XM - C</v>
      </c>
      <c r="E340" s="33">
        <f t="shared" si="87"/>
        <v>1</v>
      </c>
      <c r="F340" s="33" t="str">
        <f>CONCATENATE(P340," - ",G340)</f>
        <v>Precision Agility - XM</v>
      </c>
      <c r="G340" s="34" t="s">
        <v>3387</v>
      </c>
      <c r="H340" s="34" t="s">
        <v>2590</v>
      </c>
      <c r="L340" s="33" t="s">
        <v>1431</v>
      </c>
      <c r="M340" s="33" t="s">
        <v>1431</v>
      </c>
      <c r="N340" s="34" t="s">
        <v>4981</v>
      </c>
      <c r="O340" s="34" t="s">
        <v>4981</v>
      </c>
      <c r="P340" s="33" t="s">
        <v>1406</v>
      </c>
      <c r="S340" s="50" t="s">
        <v>3786</v>
      </c>
      <c r="T340" s="33" t="s">
        <v>1431</v>
      </c>
      <c r="U340" s="33" t="s">
        <v>1406</v>
      </c>
      <c r="W340" s="34" t="s">
        <v>2103</v>
      </c>
      <c r="X340" s="34">
        <v>5</v>
      </c>
      <c r="Y340" s="34">
        <v>5</v>
      </c>
      <c r="Z340" s="34">
        <f t="shared" si="88"/>
        <v>25</v>
      </c>
      <c r="AI340" s="25">
        <v>339</v>
      </c>
      <c r="AJ340" s="27">
        <v>339</v>
      </c>
    </row>
    <row r="341" spans="1:36" ht="11.25" customHeight="1" x14ac:dyDescent="0.2">
      <c r="A341" s="27">
        <v>340</v>
      </c>
      <c r="C341" s="33" t="str">
        <f t="shared" si="86"/>
        <v>Crux - Thermodynamics - XM - C</v>
      </c>
      <c r="D341" s="33" t="str">
        <f>CONCATENATE(M341," - ",P341," - ",G341," - ",IF(R341="","",CONCATENATE(R341," - ")),W341)</f>
        <v>Crux - Thermodynamics - XM - C</v>
      </c>
      <c r="E341" s="33">
        <f t="shared" si="87"/>
        <v>1</v>
      </c>
      <c r="F341" s="33" t="str">
        <f>CONCATENATE(P341," - ",G341)</f>
        <v>Thermodynamics - XM</v>
      </c>
      <c r="G341" s="34" t="s">
        <v>3387</v>
      </c>
      <c r="H341" s="34" t="s">
        <v>2590</v>
      </c>
      <c r="L341" s="33" t="s">
        <v>1431</v>
      </c>
      <c r="M341" s="33" t="s">
        <v>1431</v>
      </c>
      <c r="N341" s="34" t="s">
        <v>4991</v>
      </c>
      <c r="O341" s="34" t="s">
        <v>4991</v>
      </c>
      <c r="P341" s="33" t="s">
        <v>1407</v>
      </c>
      <c r="S341" s="50" t="s">
        <v>3787</v>
      </c>
      <c r="T341" s="33" t="s">
        <v>1431</v>
      </c>
      <c r="U341" s="33" t="s">
        <v>1407</v>
      </c>
      <c r="W341" s="34" t="s">
        <v>2103</v>
      </c>
      <c r="X341" s="34">
        <v>5</v>
      </c>
      <c r="Y341" s="34">
        <v>5</v>
      </c>
      <c r="Z341" s="34">
        <f t="shared" si="88"/>
        <v>25</v>
      </c>
      <c r="AI341" s="25">
        <v>340</v>
      </c>
      <c r="AJ341" s="27">
        <v>340</v>
      </c>
    </row>
    <row r="342" spans="1:36" ht="11.25" customHeight="1" x14ac:dyDescent="0.2">
      <c r="A342" s="27">
        <v>341</v>
      </c>
      <c r="B342" s="28"/>
      <c r="C342" s="26" t="str">
        <f t="shared" si="86"/>
        <v>Crystal - 4-Grid Character Card - MW - VR</v>
      </c>
      <c r="D342" s="26" t="s">
        <v>6293</v>
      </c>
      <c r="E342" s="26">
        <f t="shared" si="87"/>
        <v>1</v>
      </c>
      <c r="F342" s="26" t="str">
        <f t="shared" ref="F342:F343" si="92">CONCATENATE(M342,IF(V342&lt;&gt;"",CONCATENATE(" (",V342,")",),"")," &lt;",G342,"&gt;")</f>
        <v>Crystal &lt;MW&gt;</v>
      </c>
      <c r="G342" s="28" t="s">
        <v>1991</v>
      </c>
      <c r="H342" s="28" t="s">
        <v>2582</v>
      </c>
      <c r="I342" s="28"/>
      <c r="J342" s="28"/>
      <c r="K342" s="28"/>
      <c r="L342" s="26" t="s">
        <v>2547</v>
      </c>
      <c r="M342" s="26" t="s">
        <v>2547</v>
      </c>
      <c r="N342" s="28"/>
      <c r="O342" s="28"/>
      <c r="P342" s="26" t="s">
        <v>769</v>
      </c>
      <c r="Q342" s="28"/>
      <c r="R342" s="28"/>
      <c r="S342" s="54"/>
      <c r="T342" s="26" t="s">
        <v>2547</v>
      </c>
      <c r="U342" s="26" t="s">
        <v>769</v>
      </c>
      <c r="V342" s="28"/>
      <c r="W342" s="28" t="s">
        <v>2361</v>
      </c>
      <c r="X342" s="29">
        <v>8</v>
      </c>
      <c r="Y342" s="29">
        <v>20</v>
      </c>
      <c r="Z342" s="29">
        <f t="shared" si="88"/>
        <v>160</v>
      </c>
      <c r="AA342" s="30">
        <v>7</v>
      </c>
      <c r="AB342" s="30">
        <v>4</v>
      </c>
      <c r="AC342" s="30">
        <v>3</v>
      </c>
      <c r="AD342" s="30">
        <v>3</v>
      </c>
      <c r="AE342" s="30">
        <f>SUM(AA342:AD342)</f>
        <v>17</v>
      </c>
      <c r="AF342" s="30">
        <v>17</v>
      </c>
      <c r="AG342" s="31">
        <f>AVERAGE(AA342:AD342)</f>
        <v>4.25</v>
      </c>
      <c r="AH342" s="32" t="s">
        <v>4745</v>
      </c>
      <c r="AI342" s="32">
        <v>341</v>
      </c>
      <c r="AJ342" s="27">
        <v>341</v>
      </c>
    </row>
    <row r="343" spans="1:36" ht="11.25" customHeight="1" x14ac:dyDescent="0.2">
      <c r="A343" s="27">
        <v>342</v>
      </c>
      <c r="B343" s="28"/>
      <c r="C343" s="26" t="str">
        <f t="shared" si="86"/>
        <v>Curse - 4-Grid Character Card - IM - C</v>
      </c>
      <c r="D343" s="26" t="str">
        <f>CONCATENATE(M343," ",G343," HERO - ",W343)</f>
        <v>Curse IM HERO - C</v>
      </c>
      <c r="E343" s="26">
        <f t="shared" si="87"/>
        <v>1</v>
      </c>
      <c r="F343" s="26" t="str">
        <f t="shared" si="92"/>
        <v>Curse &lt;IM&gt;</v>
      </c>
      <c r="G343" s="28" t="s">
        <v>511</v>
      </c>
      <c r="H343" s="28" t="s">
        <v>2582</v>
      </c>
      <c r="I343" s="28"/>
      <c r="J343" s="28"/>
      <c r="K343" s="28"/>
      <c r="L343" s="26" t="s">
        <v>59</v>
      </c>
      <c r="M343" s="26" t="s">
        <v>59</v>
      </c>
      <c r="N343" s="28"/>
      <c r="O343" s="28"/>
      <c r="P343" s="26" t="s">
        <v>769</v>
      </c>
      <c r="Q343" s="28"/>
      <c r="R343" s="28"/>
      <c r="S343" s="54"/>
      <c r="T343" s="26" t="s">
        <v>59</v>
      </c>
      <c r="U343" s="26" t="s">
        <v>769</v>
      </c>
      <c r="V343" s="28"/>
      <c r="W343" s="28" t="s">
        <v>2103</v>
      </c>
      <c r="X343" s="29">
        <v>16</v>
      </c>
      <c r="Y343" s="29">
        <v>5</v>
      </c>
      <c r="Z343" s="29">
        <f t="shared" si="88"/>
        <v>80</v>
      </c>
      <c r="AA343" s="30">
        <v>3</v>
      </c>
      <c r="AB343" s="30">
        <v>5</v>
      </c>
      <c r="AC343" s="30">
        <v>4</v>
      </c>
      <c r="AD343" s="30">
        <v>6</v>
      </c>
      <c r="AE343" s="30">
        <f>SUM(AA343:AD343)</f>
        <v>18</v>
      </c>
      <c r="AF343" s="30">
        <v>18</v>
      </c>
      <c r="AG343" s="31">
        <f>AVERAGE(AA343:AD343)</f>
        <v>4.5</v>
      </c>
      <c r="AH343" s="32" t="s">
        <v>4746</v>
      </c>
      <c r="AI343" s="32">
        <v>342</v>
      </c>
      <c r="AJ343" s="27">
        <v>342</v>
      </c>
    </row>
    <row r="344" spans="1:36" ht="11.25" customHeight="1" x14ac:dyDescent="0.2">
      <c r="A344" s="27">
        <v>343</v>
      </c>
      <c r="C344" s="33" t="str">
        <f t="shared" si="86"/>
        <v>Curse - Appendage of Death - IM - OPD - R</v>
      </c>
      <c r="D344" s="33" t="str">
        <f t="shared" ref="D344:D349" si="93">CONCATENATE(M344," - ",P344," - ",G344," - ",IF(R344="","",CONCATENATE(R344," - ")),W344)</f>
        <v>Curse - Appendage of Death - IM - OPD - R</v>
      </c>
      <c r="E344" s="33">
        <f t="shared" si="87"/>
        <v>1</v>
      </c>
      <c r="F344" s="33" t="str">
        <f t="shared" ref="F344:F349" si="94">CONCATENATE(P344," - ",G344)</f>
        <v>Appendage of Death - IM</v>
      </c>
      <c r="G344" s="34" t="s">
        <v>511</v>
      </c>
      <c r="H344" s="34" t="s">
        <v>2590</v>
      </c>
      <c r="L344" s="33" t="s">
        <v>59</v>
      </c>
      <c r="M344" s="33" t="s">
        <v>59</v>
      </c>
      <c r="N344" s="34" t="s">
        <v>4992</v>
      </c>
      <c r="O344" s="34" t="s">
        <v>4992</v>
      </c>
      <c r="P344" s="33" t="s">
        <v>3043</v>
      </c>
      <c r="R344" s="34" t="s">
        <v>2584</v>
      </c>
      <c r="S344" s="50" t="s">
        <v>3788</v>
      </c>
      <c r="T344" s="33" t="s">
        <v>59</v>
      </c>
      <c r="U344" s="33" t="s">
        <v>1184</v>
      </c>
      <c r="W344" s="34" t="s">
        <v>2313</v>
      </c>
      <c r="X344" s="34">
        <v>16</v>
      </c>
      <c r="Y344" s="34">
        <v>15</v>
      </c>
      <c r="Z344" s="34">
        <f t="shared" si="88"/>
        <v>240</v>
      </c>
      <c r="AI344" s="25">
        <v>343</v>
      </c>
      <c r="AJ344" s="27">
        <v>343</v>
      </c>
    </row>
    <row r="345" spans="1:36" ht="11.25" customHeight="1" x14ac:dyDescent="0.2">
      <c r="A345" s="27">
        <v>344</v>
      </c>
      <c r="C345" s="33" t="str">
        <f t="shared" si="86"/>
        <v>Curse - Brutal Dissection - IM - OPD - R</v>
      </c>
      <c r="D345" s="33" t="str">
        <f t="shared" si="93"/>
        <v>Curse - Brutal Dissection - IM - OPD - R</v>
      </c>
      <c r="E345" s="33">
        <f t="shared" si="87"/>
        <v>1</v>
      </c>
      <c r="F345" s="33" t="str">
        <f t="shared" si="94"/>
        <v>Brutal Dissection - IM</v>
      </c>
      <c r="G345" s="34" t="s">
        <v>511</v>
      </c>
      <c r="H345" s="34" t="s">
        <v>2590</v>
      </c>
      <c r="L345" s="33" t="s">
        <v>59</v>
      </c>
      <c r="M345" s="33" t="s">
        <v>59</v>
      </c>
      <c r="N345" s="34" t="s">
        <v>4993</v>
      </c>
      <c r="O345" s="34" t="s">
        <v>4993</v>
      </c>
      <c r="P345" s="33" t="s">
        <v>3525</v>
      </c>
      <c r="R345" s="34" t="s">
        <v>2584</v>
      </c>
      <c r="S345" s="50" t="s">
        <v>3789</v>
      </c>
      <c r="T345" s="33" t="s">
        <v>59</v>
      </c>
      <c r="U345" s="33" t="s">
        <v>2286</v>
      </c>
      <c r="W345" s="34" t="s">
        <v>2313</v>
      </c>
      <c r="X345" s="34">
        <v>16</v>
      </c>
      <c r="Y345" s="34">
        <v>15</v>
      </c>
      <c r="Z345" s="34">
        <f t="shared" si="88"/>
        <v>240</v>
      </c>
      <c r="AI345" s="25">
        <v>344</v>
      </c>
      <c r="AJ345" s="27">
        <v>344</v>
      </c>
    </row>
    <row r="346" spans="1:36" ht="11.25" customHeight="1" x14ac:dyDescent="0.2">
      <c r="A346" s="27">
        <v>345</v>
      </c>
      <c r="C346" s="33" t="str">
        <f t="shared" si="86"/>
        <v>Curse - Exoskeleton - IM - C</v>
      </c>
      <c r="D346" s="33" t="str">
        <f t="shared" si="93"/>
        <v>Curse - Exoskeleton - IM - C</v>
      </c>
      <c r="E346" s="33">
        <f t="shared" si="87"/>
        <v>1</v>
      </c>
      <c r="F346" s="33" t="str">
        <f t="shared" si="94"/>
        <v>Exoskeleton - IM</v>
      </c>
      <c r="G346" s="34" t="s">
        <v>511</v>
      </c>
      <c r="H346" s="34" t="s">
        <v>2590</v>
      </c>
      <c r="L346" s="33" t="s">
        <v>59</v>
      </c>
      <c r="M346" s="33" t="s">
        <v>59</v>
      </c>
      <c r="N346" s="34" t="s">
        <v>4881</v>
      </c>
      <c r="O346" s="34" t="s">
        <v>4881</v>
      </c>
      <c r="P346" s="33" t="s">
        <v>3519</v>
      </c>
      <c r="S346" s="50" t="s">
        <v>3610</v>
      </c>
      <c r="T346" s="33" t="s">
        <v>59</v>
      </c>
      <c r="U346" s="33" t="s">
        <v>3519</v>
      </c>
      <c r="W346" s="34" t="s">
        <v>2103</v>
      </c>
      <c r="X346" s="34">
        <v>16</v>
      </c>
      <c r="Y346" s="34">
        <v>5</v>
      </c>
      <c r="Z346" s="34">
        <f t="shared" si="88"/>
        <v>80</v>
      </c>
      <c r="AI346" s="25">
        <v>345</v>
      </c>
      <c r="AJ346" s="27">
        <v>345</v>
      </c>
    </row>
    <row r="347" spans="1:36" ht="11.25" customHeight="1" x14ac:dyDescent="0.2">
      <c r="A347" s="27">
        <v>346</v>
      </c>
      <c r="C347" s="33" t="str">
        <f t="shared" si="86"/>
        <v>Curse - Religious Zeal - IM - U</v>
      </c>
      <c r="D347" s="33" t="str">
        <f t="shared" si="93"/>
        <v>Curse - Religious Zeal - IM - U</v>
      </c>
      <c r="E347" s="33">
        <f t="shared" si="87"/>
        <v>1</v>
      </c>
      <c r="F347" s="33" t="str">
        <f t="shared" si="94"/>
        <v>Religious Zeal - IM</v>
      </c>
      <c r="G347" s="34" t="s">
        <v>511</v>
      </c>
      <c r="H347" s="34" t="s">
        <v>2590</v>
      </c>
      <c r="L347" s="33" t="s">
        <v>59</v>
      </c>
      <c r="M347" s="33" t="s">
        <v>59</v>
      </c>
      <c r="N347" s="34" t="s">
        <v>4914</v>
      </c>
      <c r="O347" s="34" t="s">
        <v>4914</v>
      </c>
      <c r="P347" s="33" t="s">
        <v>62</v>
      </c>
      <c r="S347" s="50" t="s">
        <v>3790</v>
      </c>
      <c r="T347" s="33" t="s">
        <v>59</v>
      </c>
      <c r="U347" s="33" t="s">
        <v>62</v>
      </c>
      <c r="W347" s="34" t="s">
        <v>2314</v>
      </c>
      <c r="X347" s="34">
        <v>16</v>
      </c>
      <c r="Y347" s="34">
        <v>10</v>
      </c>
      <c r="Z347" s="34">
        <f t="shared" si="88"/>
        <v>160</v>
      </c>
      <c r="AI347" s="25">
        <v>346</v>
      </c>
      <c r="AJ347" s="27">
        <v>346</v>
      </c>
    </row>
    <row r="348" spans="1:36" ht="11.25" customHeight="1" x14ac:dyDescent="0.2">
      <c r="A348" s="27">
        <v>347</v>
      </c>
      <c r="C348" s="33" t="str">
        <f t="shared" si="86"/>
        <v>Curse - Techno-Life - IM - C</v>
      </c>
      <c r="D348" s="33" t="str">
        <f t="shared" si="93"/>
        <v>Curse - Techno-Life - IM - C</v>
      </c>
      <c r="E348" s="33">
        <f t="shared" si="87"/>
        <v>1</v>
      </c>
      <c r="F348" s="33" t="str">
        <f t="shared" si="94"/>
        <v>Techno-Life - IM</v>
      </c>
      <c r="G348" s="34" t="s">
        <v>511</v>
      </c>
      <c r="H348" s="34" t="s">
        <v>2590</v>
      </c>
      <c r="L348" s="33" t="s">
        <v>59</v>
      </c>
      <c r="M348" s="33" t="s">
        <v>59</v>
      </c>
      <c r="N348" s="34" t="s">
        <v>4939</v>
      </c>
      <c r="O348" s="34" t="s">
        <v>4939</v>
      </c>
      <c r="P348" s="33" t="s">
        <v>60</v>
      </c>
      <c r="S348" s="50" t="s">
        <v>3791</v>
      </c>
      <c r="T348" s="33" t="s">
        <v>59</v>
      </c>
      <c r="U348" s="33" t="s">
        <v>60</v>
      </c>
      <c r="W348" s="34" t="s">
        <v>2103</v>
      </c>
      <c r="X348" s="34">
        <v>16</v>
      </c>
      <c r="Y348" s="34">
        <v>5</v>
      </c>
      <c r="Z348" s="34">
        <f t="shared" si="88"/>
        <v>80</v>
      </c>
      <c r="AI348" s="25">
        <v>347</v>
      </c>
      <c r="AJ348" s="27">
        <v>347</v>
      </c>
    </row>
    <row r="349" spans="1:36" ht="11.25" customHeight="1" x14ac:dyDescent="0.2">
      <c r="A349" s="27">
        <v>348</v>
      </c>
      <c r="C349" s="33" t="str">
        <f t="shared" si="86"/>
        <v>Curse - Wrist Rockets - IM - C</v>
      </c>
      <c r="D349" s="33" t="str">
        <f t="shared" si="93"/>
        <v>Curse - Wrist Rockets - IM - C</v>
      </c>
      <c r="E349" s="33">
        <f t="shared" si="87"/>
        <v>1</v>
      </c>
      <c r="F349" s="33" t="str">
        <f t="shared" si="94"/>
        <v>Wrist Rockets - IM</v>
      </c>
      <c r="G349" s="34" t="s">
        <v>511</v>
      </c>
      <c r="H349" s="34" t="s">
        <v>2590</v>
      </c>
      <c r="L349" s="33" t="s">
        <v>59</v>
      </c>
      <c r="M349" s="33" t="s">
        <v>59</v>
      </c>
      <c r="N349" s="34" t="s">
        <v>4994</v>
      </c>
      <c r="O349" s="34" t="s">
        <v>4994</v>
      </c>
      <c r="P349" s="33" t="s">
        <v>61</v>
      </c>
      <c r="S349" s="50" t="s">
        <v>3792</v>
      </c>
      <c r="T349" s="33" t="s">
        <v>59</v>
      </c>
      <c r="U349" s="33" t="s">
        <v>61</v>
      </c>
      <c r="W349" s="34" t="s">
        <v>2103</v>
      </c>
      <c r="X349" s="34">
        <v>16</v>
      </c>
      <c r="Y349" s="34">
        <v>5</v>
      </c>
      <c r="Z349" s="34">
        <f t="shared" si="88"/>
        <v>80</v>
      </c>
      <c r="AI349" s="25">
        <v>348</v>
      </c>
      <c r="AJ349" s="27">
        <v>348</v>
      </c>
    </row>
    <row r="350" spans="1:36" ht="11.25" customHeight="1" x14ac:dyDescent="0.2">
      <c r="A350" s="27">
        <v>349</v>
      </c>
      <c r="B350" s="28"/>
      <c r="C350" s="26" t="str">
        <f t="shared" si="86"/>
        <v>Cyborg - 4-Grid Character Card - DC - R</v>
      </c>
      <c r="D350" s="26" t="str">
        <f>CONCATENATE(M350," ",G350," HERO - ",W350)</f>
        <v>Cyborg DC HERO - R</v>
      </c>
      <c r="E350" s="26">
        <f t="shared" si="87"/>
        <v>1</v>
      </c>
      <c r="F350" s="26" t="str">
        <f>CONCATENATE(M350,IF(V350&lt;&gt;"",CONCATENATE(" (",V350,")",),"")," &lt;",G350,"&gt;")</f>
        <v>Cyborg (V) &lt;DC&gt;</v>
      </c>
      <c r="G350" s="28" t="s">
        <v>3385</v>
      </c>
      <c r="H350" s="28" t="s">
        <v>2582</v>
      </c>
      <c r="I350" s="28"/>
      <c r="J350" s="28"/>
      <c r="K350" s="28"/>
      <c r="L350" s="26" t="s">
        <v>2548</v>
      </c>
      <c r="M350" s="26" t="s">
        <v>2548</v>
      </c>
      <c r="N350" s="28"/>
      <c r="O350" s="28"/>
      <c r="P350" s="26" t="s">
        <v>769</v>
      </c>
      <c r="Q350" s="28"/>
      <c r="R350" s="28"/>
      <c r="S350" s="54"/>
      <c r="T350" s="26" t="s">
        <v>2548</v>
      </c>
      <c r="U350" s="26" t="s">
        <v>769</v>
      </c>
      <c r="V350" s="28" t="s">
        <v>1982</v>
      </c>
      <c r="W350" s="28" t="s">
        <v>2313</v>
      </c>
      <c r="X350" s="29">
        <v>3</v>
      </c>
      <c r="Y350" s="29">
        <v>15</v>
      </c>
      <c r="Z350" s="29">
        <f t="shared" si="88"/>
        <v>45</v>
      </c>
      <c r="AA350" s="30">
        <v>6</v>
      </c>
      <c r="AB350" s="30">
        <v>3</v>
      </c>
      <c r="AC350" s="30">
        <v>7</v>
      </c>
      <c r="AD350" s="30">
        <v>4</v>
      </c>
      <c r="AE350" s="30">
        <f>SUM(AA350:AD350)</f>
        <v>20</v>
      </c>
      <c r="AF350" s="30">
        <v>20</v>
      </c>
      <c r="AG350" s="31">
        <f>AVERAGE(AA350:AD350)</f>
        <v>5</v>
      </c>
      <c r="AH350" s="32"/>
      <c r="AI350" s="32">
        <v>349</v>
      </c>
      <c r="AJ350" s="27">
        <v>349</v>
      </c>
    </row>
    <row r="351" spans="1:36" ht="11.25" customHeight="1" x14ac:dyDescent="0.2">
      <c r="A351" s="27">
        <v>350</v>
      </c>
      <c r="C351" s="33" t="str">
        <f t="shared" si="86"/>
        <v>Cyborg - Cold-Blooded Killer - DC - R</v>
      </c>
      <c r="D351" s="33" t="str">
        <f t="shared" ref="D351:D356" si="95">CONCATENATE(M351," - ",P351," - ",G351," - ",IF(R351="","",CONCATENATE(R351," - ")),W351)</f>
        <v>Cyborg - Cold-Blooded Killer - DC - R</v>
      </c>
      <c r="E351" s="33">
        <f t="shared" si="87"/>
        <v>1</v>
      </c>
      <c r="F351" s="33" t="str">
        <f t="shared" ref="F351:F356" si="96">CONCATENATE(P351," - ",G351)</f>
        <v>Cold-Blooded Killer - DC</v>
      </c>
      <c r="G351" s="34" t="s">
        <v>3385</v>
      </c>
      <c r="H351" s="34" t="s">
        <v>2590</v>
      </c>
      <c r="L351" s="33" t="s">
        <v>2548</v>
      </c>
      <c r="M351" s="33" t="s">
        <v>2548</v>
      </c>
      <c r="N351" s="34" t="s">
        <v>4872</v>
      </c>
      <c r="O351" s="34" t="s">
        <v>4872</v>
      </c>
      <c r="P351" s="33" t="s">
        <v>2086</v>
      </c>
      <c r="S351" s="50" t="s">
        <v>3793</v>
      </c>
      <c r="T351" s="33" t="s">
        <v>2548</v>
      </c>
      <c r="U351" s="33" t="s">
        <v>2086</v>
      </c>
      <c r="W351" s="34" t="s">
        <v>2313</v>
      </c>
      <c r="X351" s="34">
        <v>3</v>
      </c>
      <c r="Y351" s="34">
        <v>15</v>
      </c>
      <c r="Z351" s="34">
        <f t="shared" si="88"/>
        <v>45</v>
      </c>
      <c r="AI351" s="25">
        <v>350</v>
      </c>
      <c r="AJ351" s="27">
        <v>350</v>
      </c>
    </row>
    <row r="352" spans="1:36" ht="11.25" customHeight="1" x14ac:dyDescent="0.2">
      <c r="A352" s="27">
        <v>351</v>
      </c>
      <c r="C352" s="33" t="str">
        <f t="shared" si="86"/>
        <v>Cyborg - Doom from Above - DC - OPD - VR</v>
      </c>
      <c r="D352" s="33" t="str">
        <f t="shared" si="95"/>
        <v>Cyborg - Doom from Above - DC - OPD - VR</v>
      </c>
      <c r="E352" s="33">
        <f t="shared" si="87"/>
        <v>1</v>
      </c>
      <c r="F352" s="33" t="str">
        <f t="shared" si="96"/>
        <v>Doom from Above - DC</v>
      </c>
      <c r="G352" s="34" t="s">
        <v>3385</v>
      </c>
      <c r="H352" s="34" t="s">
        <v>2590</v>
      </c>
      <c r="L352" s="33" t="s">
        <v>2548</v>
      </c>
      <c r="M352" s="33" t="s">
        <v>2548</v>
      </c>
      <c r="N352" s="34" t="s">
        <v>4904</v>
      </c>
      <c r="O352" s="34" t="s">
        <v>4904</v>
      </c>
      <c r="P352" s="33" t="s">
        <v>3044</v>
      </c>
      <c r="R352" s="34" t="s">
        <v>2584</v>
      </c>
      <c r="S352" s="50" t="s">
        <v>3794</v>
      </c>
      <c r="T352" s="33" t="s">
        <v>2548</v>
      </c>
      <c r="U352" s="33" t="s">
        <v>1183</v>
      </c>
      <c r="W352" s="34" t="s">
        <v>2361</v>
      </c>
      <c r="X352" s="34">
        <v>3</v>
      </c>
      <c r="Y352" s="34">
        <v>20</v>
      </c>
      <c r="Z352" s="34">
        <f t="shared" si="88"/>
        <v>60</v>
      </c>
      <c r="AI352" s="25">
        <v>351</v>
      </c>
      <c r="AJ352" s="27">
        <v>351</v>
      </c>
    </row>
    <row r="353" spans="1:36" ht="11.25" customHeight="1" x14ac:dyDescent="0.2">
      <c r="A353" s="27">
        <v>352</v>
      </c>
      <c r="C353" s="33" t="str">
        <f t="shared" si="86"/>
        <v>Cyborg - Interstellar Menace - JLA - OPD - R</v>
      </c>
      <c r="D353" s="33" t="str">
        <f t="shared" si="95"/>
        <v>Cyborg - Interstellar Menace - JLA - OPD - R</v>
      </c>
      <c r="E353" s="33">
        <f t="shared" si="87"/>
        <v>1</v>
      </c>
      <c r="F353" s="33" t="str">
        <f t="shared" si="96"/>
        <v>Interstellar Menace - JLA</v>
      </c>
      <c r="G353" s="34" t="s">
        <v>3386</v>
      </c>
      <c r="H353" s="34" t="s">
        <v>2590</v>
      </c>
      <c r="L353" s="33" t="s">
        <v>2548</v>
      </c>
      <c r="M353" s="33" t="s">
        <v>2548</v>
      </c>
      <c r="N353" s="34" t="s">
        <v>4911</v>
      </c>
      <c r="O353" s="34" t="s">
        <v>4911</v>
      </c>
      <c r="P353" s="33" t="s">
        <v>3045</v>
      </c>
      <c r="R353" s="34" t="s">
        <v>2584</v>
      </c>
      <c r="S353" s="50" t="s">
        <v>3611</v>
      </c>
      <c r="T353" s="33" t="s">
        <v>2548</v>
      </c>
      <c r="U353" s="33" t="s">
        <v>2287</v>
      </c>
      <c r="W353" s="34" t="s">
        <v>2313</v>
      </c>
      <c r="X353" s="34">
        <v>6</v>
      </c>
      <c r="Y353" s="34">
        <v>15</v>
      </c>
      <c r="Z353" s="34">
        <f t="shared" si="88"/>
        <v>90</v>
      </c>
      <c r="AI353" s="25">
        <v>352</v>
      </c>
      <c r="AJ353" s="27">
        <v>352</v>
      </c>
    </row>
    <row r="354" spans="1:36" ht="11.25" customHeight="1" x14ac:dyDescent="0.2">
      <c r="A354" s="27">
        <v>353</v>
      </c>
      <c r="C354" s="33" t="str">
        <f t="shared" si="86"/>
        <v>Cyborg - Laser Vision - DC - U</v>
      </c>
      <c r="D354" s="33" t="str">
        <f t="shared" si="95"/>
        <v>Cyborg - Laser Vision - DC - U</v>
      </c>
      <c r="E354" s="33">
        <f t="shared" si="87"/>
        <v>1</v>
      </c>
      <c r="F354" s="33" t="str">
        <f t="shared" si="96"/>
        <v>Laser Vision - DC</v>
      </c>
      <c r="G354" s="34" t="s">
        <v>3385</v>
      </c>
      <c r="H354" s="34" t="s">
        <v>2590</v>
      </c>
      <c r="L354" s="33" t="s">
        <v>2548</v>
      </c>
      <c r="M354" s="33" t="s">
        <v>2548</v>
      </c>
      <c r="N354" s="34" t="s">
        <v>4879</v>
      </c>
      <c r="O354" s="34" t="s">
        <v>4879</v>
      </c>
      <c r="P354" s="33" t="s">
        <v>2087</v>
      </c>
      <c r="S354" s="50" t="s">
        <v>3795</v>
      </c>
      <c r="T354" s="33" t="s">
        <v>2548</v>
      </c>
      <c r="U354" s="33" t="s">
        <v>2087</v>
      </c>
      <c r="W354" s="34" t="s">
        <v>2314</v>
      </c>
      <c r="X354" s="34">
        <v>3</v>
      </c>
      <c r="Y354" s="34">
        <v>10</v>
      </c>
      <c r="Z354" s="34">
        <f t="shared" si="88"/>
        <v>30</v>
      </c>
      <c r="AI354" s="25">
        <v>353</v>
      </c>
      <c r="AJ354" s="27">
        <v>353</v>
      </c>
    </row>
    <row r="355" spans="1:36" ht="11.25" customHeight="1" x14ac:dyDescent="0.2">
      <c r="A355" s="27">
        <v>354</v>
      </c>
      <c r="C355" s="33" t="str">
        <f t="shared" si="86"/>
        <v>Cyborg - Mechanical Metamorph - DC - OPD - VR</v>
      </c>
      <c r="D355" s="33" t="str">
        <f t="shared" si="95"/>
        <v>Cyborg - Mechanical Metamorph - DC - OPD - VR</v>
      </c>
      <c r="E355" s="33">
        <f t="shared" si="87"/>
        <v>1</v>
      </c>
      <c r="F355" s="33" t="str">
        <f t="shared" si="96"/>
        <v>Mechanical Metamorph - DC</v>
      </c>
      <c r="G355" s="34" t="s">
        <v>3385</v>
      </c>
      <c r="H355" s="34" t="s">
        <v>2590</v>
      </c>
      <c r="L355" s="33" t="s">
        <v>2548</v>
      </c>
      <c r="M355" s="33" t="s">
        <v>2548</v>
      </c>
      <c r="N355" s="34" t="s">
        <v>4903</v>
      </c>
      <c r="O355" s="34" t="s">
        <v>4903</v>
      </c>
      <c r="P355" s="33" t="s">
        <v>3046</v>
      </c>
      <c r="R355" s="34" t="s">
        <v>2584</v>
      </c>
      <c r="S355" s="50" t="s">
        <v>3796</v>
      </c>
      <c r="T355" s="33" t="s">
        <v>2548</v>
      </c>
      <c r="U355" s="33" t="s">
        <v>735</v>
      </c>
      <c r="W355" s="34" t="s">
        <v>2361</v>
      </c>
      <c r="X355" s="34">
        <v>3</v>
      </c>
      <c r="Y355" s="34">
        <v>20</v>
      </c>
      <c r="Z355" s="34">
        <f t="shared" si="88"/>
        <v>60</v>
      </c>
      <c r="AI355" s="25">
        <v>354</v>
      </c>
      <c r="AJ355" s="27">
        <v>354</v>
      </c>
    </row>
    <row r="356" spans="1:36" ht="11.25" customHeight="1" x14ac:dyDescent="0.2">
      <c r="A356" s="27">
        <v>355</v>
      </c>
      <c r="C356" s="33" t="str">
        <f t="shared" si="86"/>
        <v>Cyborg - Regeneration - DC - R</v>
      </c>
      <c r="D356" s="33" t="str">
        <f t="shared" si="95"/>
        <v>Cyborg - Regeneration - DC - R</v>
      </c>
      <c r="E356" s="33">
        <f t="shared" si="87"/>
        <v>1</v>
      </c>
      <c r="F356" s="33" t="str">
        <f t="shared" si="96"/>
        <v>Regeneration - DC</v>
      </c>
      <c r="G356" s="34" t="s">
        <v>3385</v>
      </c>
      <c r="H356" s="34" t="s">
        <v>2590</v>
      </c>
      <c r="L356" s="33" t="s">
        <v>2548</v>
      </c>
      <c r="M356" s="33" t="s">
        <v>2548</v>
      </c>
      <c r="N356" s="34" t="s">
        <v>4900</v>
      </c>
      <c r="O356" s="34" t="s">
        <v>4900</v>
      </c>
      <c r="P356" s="33" t="s">
        <v>926</v>
      </c>
      <c r="S356" s="50" t="s">
        <v>3797</v>
      </c>
      <c r="T356" s="33" t="s">
        <v>2548</v>
      </c>
      <c r="U356" s="33" t="s">
        <v>926</v>
      </c>
      <c r="W356" s="34" t="s">
        <v>2313</v>
      </c>
      <c r="X356" s="34">
        <v>3</v>
      </c>
      <c r="Y356" s="34">
        <v>15</v>
      </c>
      <c r="Z356" s="34">
        <f t="shared" si="88"/>
        <v>45</v>
      </c>
      <c r="AI356" s="25">
        <v>355</v>
      </c>
      <c r="AJ356" s="27">
        <v>355</v>
      </c>
    </row>
    <row r="357" spans="1:36" ht="11.25" customHeight="1" x14ac:dyDescent="0.2">
      <c r="A357" s="27">
        <v>356</v>
      </c>
      <c r="B357" s="39"/>
      <c r="C357" s="38" t="str">
        <f t="shared" si="86"/>
        <v>Cyclops - 3-Grid Character Card - OP - C</v>
      </c>
      <c r="D357" s="38" t="str">
        <f>CONCATENATE(M357," ",G357," HERO - ",W357)</f>
        <v>Cyclops OP HERO - C</v>
      </c>
      <c r="E357" s="38">
        <f t="shared" si="87"/>
        <v>1</v>
      </c>
      <c r="F357" s="38" t="str">
        <f t="shared" ref="F357:F358" si="97">CONCATENATE(M357,IF(V357&lt;&gt;"",CONCATENATE(" (",V357,")",),"")," &lt;",G357,"&gt;")</f>
        <v>Cyclops &lt;OP&gt;</v>
      </c>
      <c r="G357" s="39" t="s">
        <v>123</v>
      </c>
      <c r="H357" s="39" t="s">
        <v>2582</v>
      </c>
      <c r="I357" s="39"/>
      <c r="J357" s="39"/>
      <c r="K357" s="39"/>
      <c r="L357" s="38" t="s">
        <v>2549</v>
      </c>
      <c r="M357" s="38" t="s">
        <v>2549</v>
      </c>
      <c r="N357" s="39"/>
      <c r="O357" s="39"/>
      <c r="P357" s="38" t="s">
        <v>768</v>
      </c>
      <c r="Q357" s="39"/>
      <c r="R357" s="39"/>
      <c r="S357" s="55"/>
      <c r="T357" s="38" t="s">
        <v>2549</v>
      </c>
      <c r="U357" s="38" t="s">
        <v>768</v>
      </c>
      <c r="V357" s="39"/>
      <c r="W357" s="39" t="s">
        <v>2103</v>
      </c>
      <c r="X357" s="40">
        <v>2</v>
      </c>
      <c r="Y357" s="40">
        <v>5</v>
      </c>
      <c r="Z357" s="40">
        <f t="shared" si="88"/>
        <v>10</v>
      </c>
      <c r="AA357" s="41">
        <v>7</v>
      </c>
      <c r="AB357" s="41">
        <v>4</v>
      </c>
      <c r="AC357" s="41">
        <v>3</v>
      </c>
      <c r="AD357" s="41"/>
      <c r="AE357" s="41">
        <f>SUM(AA357:AD357)</f>
        <v>14</v>
      </c>
      <c r="AF357" s="41">
        <v>14</v>
      </c>
      <c r="AG357" s="42">
        <f>AVERAGE(AA357:AD357)</f>
        <v>4.666666666666667</v>
      </c>
      <c r="AH357" s="43"/>
      <c r="AI357" s="43">
        <v>356</v>
      </c>
      <c r="AJ357" s="27">
        <v>356</v>
      </c>
    </row>
    <row r="358" spans="1:36" ht="11.25" customHeight="1" x14ac:dyDescent="0.2">
      <c r="A358" s="27">
        <v>357</v>
      </c>
      <c r="B358" s="28"/>
      <c r="C358" s="26" t="str">
        <f t="shared" si="86"/>
        <v>Cyclops - 4-Grid Character Card - IQ - R</v>
      </c>
      <c r="D358" s="26" t="str">
        <f>CONCATENATE(M358," ",G358," HERO - ",W358)</f>
        <v>Cyclops IQ HERO - R</v>
      </c>
      <c r="E358" s="26">
        <f t="shared" si="87"/>
        <v>1</v>
      </c>
      <c r="F358" s="26" t="str">
        <f t="shared" si="97"/>
        <v>Cyclops &lt;IQ&gt;</v>
      </c>
      <c r="G358" s="28" t="s">
        <v>1044</v>
      </c>
      <c r="H358" s="28" t="s">
        <v>2582</v>
      </c>
      <c r="I358" s="28"/>
      <c r="J358" s="28"/>
      <c r="K358" s="28"/>
      <c r="L358" s="26" t="s">
        <v>2549</v>
      </c>
      <c r="M358" s="26" t="s">
        <v>2549</v>
      </c>
      <c r="N358" s="28"/>
      <c r="O358" s="28"/>
      <c r="P358" s="26" t="s">
        <v>769</v>
      </c>
      <c r="Q358" s="28"/>
      <c r="R358" s="28"/>
      <c r="S358" s="54"/>
      <c r="T358" s="26" t="s">
        <v>2549</v>
      </c>
      <c r="U358" s="26" t="s">
        <v>769</v>
      </c>
      <c r="V358" s="28"/>
      <c r="W358" s="28" t="s">
        <v>2313</v>
      </c>
      <c r="X358" s="29">
        <v>12</v>
      </c>
      <c r="Y358" s="29">
        <v>15</v>
      </c>
      <c r="Z358" s="29">
        <f t="shared" si="88"/>
        <v>180</v>
      </c>
      <c r="AA358" s="30">
        <v>7</v>
      </c>
      <c r="AB358" s="30">
        <v>4</v>
      </c>
      <c r="AC358" s="30">
        <v>4</v>
      </c>
      <c r="AD358" s="30">
        <v>5</v>
      </c>
      <c r="AE358" s="30">
        <f>SUM(AA358:AD358)</f>
        <v>20</v>
      </c>
      <c r="AF358" s="30">
        <v>20</v>
      </c>
      <c r="AG358" s="31">
        <f>AVERAGE(AA358:AD358)</f>
        <v>5</v>
      </c>
      <c r="AH358" s="32" t="s">
        <v>4747</v>
      </c>
      <c r="AI358" s="32">
        <v>357</v>
      </c>
      <c r="AJ358" s="27">
        <v>357</v>
      </c>
    </row>
    <row r="359" spans="1:36" ht="11.25" customHeight="1" x14ac:dyDescent="0.2">
      <c r="A359" s="27">
        <v>358</v>
      </c>
      <c r="C359" s="33" t="str">
        <f t="shared" si="86"/>
        <v>Cyclops - Battle Savvy - IQ - U</v>
      </c>
      <c r="D359" s="33" t="str">
        <f t="shared" ref="D359:D366" si="98">CONCATENATE(M359," - ",P359," - ",G359," - ",IF(R359="","",CONCATENATE(R359," - ")),W359)</f>
        <v>Cyclops - Battle Savvy - IQ - U</v>
      </c>
      <c r="E359" s="33">
        <f t="shared" si="87"/>
        <v>1</v>
      </c>
      <c r="F359" s="33" t="str">
        <f t="shared" ref="F359:F366" si="99">CONCATENATE(P359," - ",G359)</f>
        <v>Battle Savvy - IQ</v>
      </c>
      <c r="G359" s="34" t="s">
        <v>1044</v>
      </c>
      <c r="H359" s="34" t="s">
        <v>2590</v>
      </c>
      <c r="L359" s="33" t="s">
        <v>2549</v>
      </c>
      <c r="M359" s="33" t="s">
        <v>2549</v>
      </c>
      <c r="N359" s="34" t="s">
        <v>4881</v>
      </c>
      <c r="O359" s="34" t="s">
        <v>4881</v>
      </c>
      <c r="P359" s="33" t="s">
        <v>2434</v>
      </c>
      <c r="S359" s="50" t="s">
        <v>3610</v>
      </c>
      <c r="T359" s="33" t="s">
        <v>2549</v>
      </c>
      <c r="U359" s="33" t="s">
        <v>2434</v>
      </c>
      <c r="W359" s="34" t="s">
        <v>2314</v>
      </c>
      <c r="X359" s="34">
        <v>12</v>
      </c>
      <c r="Y359" s="34">
        <v>10</v>
      </c>
      <c r="Z359" s="34">
        <f t="shared" si="88"/>
        <v>120</v>
      </c>
      <c r="AI359" s="25">
        <v>358</v>
      </c>
      <c r="AJ359" s="27">
        <v>358</v>
      </c>
    </row>
    <row r="360" spans="1:36" ht="11.25" customHeight="1" x14ac:dyDescent="0.2">
      <c r="A360" s="27">
        <v>359</v>
      </c>
      <c r="C360" s="33" t="str">
        <f t="shared" si="86"/>
        <v>Cyclops - Fearless Leader - OP - C</v>
      </c>
      <c r="D360" s="33" t="str">
        <f t="shared" si="98"/>
        <v>Cyclops - Fearless Leader - OP - C</v>
      </c>
      <c r="E360" s="33">
        <f t="shared" si="87"/>
        <v>1</v>
      </c>
      <c r="F360" s="33" t="str">
        <f t="shared" si="99"/>
        <v>Fearless Leader - OP</v>
      </c>
      <c r="G360" s="34" t="s">
        <v>123</v>
      </c>
      <c r="H360" s="34" t="s">
        <v>2590</v>
      </c>
      <c r="L360" s="33" t="s">
        <v>2549</v>
      </c>
      <c r="M360" s="33" t="s">
        <v>2549</v>
      </c>
      <c r="N360" s="34" t="s">
        <v>4901</v>
      </c>
      <c r="O360" s="34" t="s">
        <v>4901</v>
      </c>
      <c r="P360" s="33" t="s">
        <v>2088</v>
      </c>
      <c r="S360" s="50" t="s">
        <v>3798</v>
      </c>
      <c r="T360" s="33" t="s">
        <v>2549</v>
      </c>
      <c r="U360" s="33" t="s">
        <v>2088</v>
      </c>
      <c r="W360" s="34" t="s">
        <v>2103</v>
      </c>
      <c r="X360" s="34">
        <v>2</v>
      </c>
      <c r="Y360" s="34">
        <v>5</v>
      </c>
      <c r="Z360" s="34">
        <f t="shared" si="88"/>
        <v>10</v>
      </c>
      <c r="AI360" s="25">
        <v>359</v>
      </c>
      <c r="AJ360" s="27">
        <v>359</v>
      </c>
    </row>
    <row r="361" spans="1:36" ht="11.25" customHeight="1" x14ac:dyDescent="0.2">
      <c r="A361" s="27">
        <v>360</v>
      </c>
      <c r="C361" s="33" t="str">
        <f t="shared" si="86"/>
        <v>Cyclops - Ground Blast - OP - OPD - R</v>
      </c>
      <c r="D361" s="33" t="str">
        <f t="shared" si="98"/>
        <v>Cyclops - Ground Blast - OP - OPD - R</v>
      </c>
      <c r="E361" s="33">
        <f t="shared" si="87"/>
        <v>1</v>
      </c>
      <c r="F361" s="33" t="str">
        <f t="shared" si="99"/>
        <v>Ground Blast - OP</v>
      </c>
      <c r="G361" s="34" t="s">
        <v>123</v>
      </c>
      <c r="H361" s="34" t="s">
        <v>2590</v>
      </c>
      <c r="L361" s="33" t="s">
        <v>2549</v>
      </c>
      <c r="M361" s="33" t="s">
        <v>2549</v>
      </c>
      <c r="N361" s="34" t="s">
        <v>4995</v>
      </c>
      <c r="O361" s="34" t="s">
        <v>4995</v>
      </c>
      <c r="P361" s="33" t="s">
        <v>3047</v>
      </c>
      <c r="R361" s="34" t="s">
        <v>2584</v>
      </c>
      <c r="S361" s="50" t="s">
        <v>3799</v>
      </c>
      <c r="T361" s="33" t="s">
        <v>2549</v>
      </c>
      <c r="U361" s="33" t="s">
        <v>736</v>
      </c>
      <c r="W361" s="34" t="s">
        <v>2313</v>
      </c>
      <c r="X361" s="34">
        <v>2</v>
      </c>
      <c r="Y361" s="34">
        <v>15</v>
      </c>
      <c r="Z361" s="34">
        <f t="shared" si="88"/>
        <v>30</v>
      </c>
      <c r="AI361" s="25">
        <v>360</v>
      </c>
      <c r="AJ361" s="27">
        <v>360</v>
      </c>
    </row>
    <row r="362" spans="1:36" ht="11.25" customHeight="1" x14ac:dyDescent="0.2">
      <c r="A362" s="27">
        <v>361</v>
      </c>
      <c r="C362" s="33" t="str">
        <f t="shared" si="86"/>
        <v>Cyclops - Optic Obliteration - OP - C</v>
      </c>
      <c r="D362" s="33" t="str">
        <f t="shared" si="98"/>
        <v>Cyclops - Optic Obliteration - OP - C</v>
      </c>
      <c r="E362" s="33">
        <f t="shared" si="87"/>
        <v>1</v>
      </c>
      <c r="F362" s="33" t="str">
        <f t="shared" si="99"/>
        <v>Optic Obliteration - OP</v>
      </c>
      <c r="G362" s="34" t="s">
        <v>123</v>
      </c>
      <c r="H362" s="34" t="s">
        <v>2590</v>
      </c>
      <c r="L362" s="33" t="s">
        <v>2549</v>
      </c>
      <c r="M362" s="33" t="s">
        <v>2549</v>
      </c>
      <c r="N362" s="34" t="s">
        <v>4876</v>
      </c>
      <c r="O362" s="34" t="s">
        <v>4876</v>
      </c>
      <c r="P362" s="33" t="s">
        <v>2085</v>
      </c>
      <c r="S362" s="50" t="s">
        <v>3800</v>
      </c>
      <c r="T362" s="33" t="s">
        <v>2549</v>
      </c>
      <c r="U362" s="33" t="s">
        <v>2085</v>
      </c>
      <c r="W362" s="34" t="s">
        <v>2103</v>
      </c>
      <c r="X362" s="34">
        <v>2</v>
      </c>
      <c r="Y362" s="34">
        <v>5</v>
      </c>
      <c r="Z362" s="34">
        <f t="shared" si="88"/>
        <v>10</v>
      </c>
      <c r="AI362" s="25">
        <v>361</v>
      </c>
      <c r="AJ362" s="27">
        <v>361</v>
      </c>
    </row>
    <row r="363" spans="1:36" ht="11.25" customHeight="1" x14ac:dyDescent="0.2">
      <c r="A363" s="27">
        <v>362</v>
      </c>
      <c r="C363" s="33" t="str">
        <f t="shared" si="86"/>
        <v>Cyclops - Remove Visor - PS - OPD - VR</v>
      </c>
      <c r="D363" s="33" t="str">
        <f t="shared" si="98"/>
        <v>Cyclops - Remove Visor - PS - OPD - VR</v>
      </c>
      <c r="E363" s="33">
        <f t="shared" si="87"/>
        <v>1</v>
      </c>
      <c r="F363" s="33" t="str">
        <f t="shared" si="99"/>
        <v>Remove Visor - PS</v>
      </c>
      <c r="G363" s="34" t="s">
        <v>124</v>
      </c>
      <c r="H363" s="34" t="s">
        <v>2590</v>
      </c>
      <c r="L363" s="33" t="s">
        <v>2549</v>
      </c>
      <c r="M363" s="33" t="s">
        <v>2549</v>
      </c>
      <c r="N363" s="34" t="s">
        <v>4996</v>
      </c>
      <c r="O363" s="34" t="s">
        <v>4996</v>
      </c>
      <c r="P363" s="33" t="s">
        <v>3048</v>
      </c>
      <c r="R363" s="34" t="s">
        <v>2584</v>
      </c>
      <c r="S363" s="50" t="s">
        <v>3801</v>
      </c>
      <c r="T363" s="33" t="s">
        <v>2549</v>
      </c>
      <c r="U363" s="33" t="s">
        <v>737</v>
      </c>
      <c r="W363" s="34" t="s">
        <v>2361</v>
      </c>
      <c r="X363" s="34">
        <v>7</v>
      </c>
      <c r="Y363" s="34">
        <v>20</v>
      </c>
      <c r="Z363" s="34">
        <f t="shared" si="88"/>
        <v>140</v>
      </c>
      <c r="AI363" s="25">
        <v>362</v>
      </c>
      <c r="AJ363" s="27">
        <v>362</v>
      </c>
    </row>
    <row r="364" spans="1:36" ht="11.25" customHeight="1" x14ac:dyDescent="0.2">
      <c r="A364" s="27">
        <v>363</v>
      </c>
      <c r="C364" s="33" t="str">
        <f t="shared" si="86"/>
        <v>Cyclops - Visual Sweep - OP - C</v>
      </c>
      <c r="D364" s="33" t="str">
        <f t="shared" si="98"/>
        <v>Cyclops - Visual Sweep - OP - C</v>
      </c>
      <c r="E364" s="33">
        <f t="shared" si="87"/>
        <v>1</v>
      </c>
      <c r="F364" s="33" t="str">
        <f t="shared" si="99"/>
        <v>Visual Sweep - OP</v>
      </c>
      <c r="G364" s="34" t="s">
        <v>123</v>
      </c>
      <c r="H364" s="34" t="s">
        <v>2590</v>
      </c>
      <c r="L364" s="33" t="s">
        <v>2549</v>
      </c>
      <c r="M364" s="33" t="s">
        <v>2549</v>
      </c>
      <c r="N364" s="34" t="s">
        <v>4894</v>
      </c>
      <c r="O364" s="34" t="s">
        <v>4894</v>
      </c>
      <c r="P364" s="33" t="s">
        <v>935</v>
      </c>
      <c r="S364" s="50" t="s">
        <v>3802</v>
      </c>
      <c r="T364" s="33" t="s">
        <v>2549</v>
      </c>
      <c r="U364" s="33" t="s">
        <v>935</v>
      </c>
      <c r="W364" s="34" t="s">
        <v>2103</v>
      </c>
      <c r="X364" s="34">
        <v>2</v>
      </c>
      <c r="Y364" s="34">
        <v>5</v>
      </c>
      <c r="Z364" s="34">
        <f t="shared" si="88"/>
        <v>10</v>
      </c>
      <c r="AI364" s="25">
        <v>363</v>
      </c>
      <c r="AJ364" s="27">
        <v>363</v>
      </c>
    </row>
    <row r="365" spans="1:36" ht="11.25" customHeight="1" x14ac:dyDescent="0.2">
      <c r="A365" s="27">
        <v>364</v>
      </c>
      <c r="C365" s="33" t="str">
        <f t="shared" si="86"/>
        <v>Cyclops - Wide Beam - OP - C</v>
      </c>
      <c r="D365" s="33" t="str">
        <f t="shared" si="98"/>
        <v>Cyclops - Wide Beam - OP - C</v>
      </c>
      <c r="E365" s="33">
        <f t="shared" si="87"/>
        <v>1</v>
      </c>
      <c r="F365" s="33" t="str">
        <f t="shared" si="99"/>
        <v>Wide Beam - OP</v>
      </c>
      <c r="G365" s="34" t="s">
        <v>123</v>
      </c>
      <c r="H365" s="34" t="s">
        <v>2590</v>
      </c>
      <c r="L365" s="33" t="s">
        <v>2549</v>
      </c>
      <c r="M365" s="33" t="s">
        <v>2549</v>
      </c>
      <c r="N365" s="34" t="s">
        <v>4879</v>
      </c>
      <c r="O365" s="34" t="s">
        <v>4879</v>
      </c>
      <c r="P365" s="33" t="s">
        <v>40</v>
      </c>
      <c r="S365" s="50" t="s">
        <v>3803</v>
      </c>
      <c r="T365" s="33" t="s">
        <v>2549</v>
      </c>
      <c r="U365" s="33" t="s">
        <v>40</v>
      </c>
      <c r="W365" s="34" t="s">
        <v>2103</v>
      </c>
      <c r="X365" s="34">
        <v>2</v>
      </c>
      <c r="Y365" s="34">
        <v>5</v>
      </c>
      <c r="Z365" s="34">
        <f t="shared" si="88"/>
        <v>10</v>
      </c>
      <c r="AI365" s="25">
        <v>364</v>
      </c>
      <c r="AJ365" s="27">
        <v>364</v>
      </c>
    </row>
    <row r="366" spans="1:36" ht="11.25" customHeight="1" x14ac:dyDescent="0.2">
      <c r="A366" s="27">
        <v>365</v>
      </c>
      <c r="C366" s="33" t="str">
        <f t="shared" si="86"/>
        <v>Cyclops - X-Men Strategy - IQ - U</v>
      </c>
      <c r="D366" s="33" t="str">
        <f t="shared" si="98"/>
        <v>Cyclops - X-Men Strategy - IQ - U</v>
      </c>
      <c r="E366" s="33">
        <f t="shared" si="87"/>
        <v>1</v>
      </c>
      <c r="F366" s="33" t="str">
        <f t="shared" si="99"/>
        <v>X-Men Strategy - IQ</v>
      </c>
      <c r="G366" s="34" t="s">
        <v>1044</v>
      </c>
      <c r="H366" s="34" t="s">
        <v>2590</v>
      </c>
      <c r="L366" s="33" t="s">
        <v>2549</v>
      </c>
      <c r="M366" s="33" t="s">
        <v>2549</v>
      </c>
      <c r="N366" s="34" t="s">
        <v>4896</v>
      </c>
      <c r="O366" s="34" t="s">
        <v>4896</v>
      </c>
      <c r="P366" s="33" t="s">
        <v>2435</v>
      </c>
      <c r="S366" s="50" t="s">
        <v>3804</v>
      </c>
      <c r="T366" s="33" t="s">
        <v>2549</v>
      </c>
      <c r="U366" s="33" t="s">
        <v>2435</v>
      </c>
      <c r="W366" s="34" t="s">
        <v>2314</v>
      </c>
      <c r="X366" s="34">
        <v>12</v>
      </c>
      <c r="Y366" s="34">
        <v>10</v>
      </c>
      <c r="Z366" s="34">
        <f t="shared" si="88"/>
        <v>120</v>
      </c>
      <c r="AI366" s="25">
        <v>365</v>
      </c>
      <c r="AJ366" s="27">
        <v>365</v>
      </c>
    </row>
    <row r="367" spans="1:36" ht="11.25" customHeight="1" x14ac:dyDescent="0.2">
      <c r="A367" s="27">
        <v>366</v>
      </c>
      <c r="B367" s="39"/>
      <c r="C367" s="38" t="str">
        <f t="shared" si="86"/>
        <v>Daredevil - 3-Grid Character Card - PS - VR</v>
      </c>
      <c r="D367" s="38" t="str">
        <f>CONCATENATE(M367," ",G367," HERO - ",W367)</f>
        <v>Daredevil PS HERO - VR</v>
      </c>
      <c r="E367" s="38">
        <f t="shared" si="87"/>
        <v>1</v>
      </c>
      <c r="F367" s="38" t="str">
        <f t="shared" ref="F367:F368" si="100">CONCATENATE(M367,IF(V367&lt;&gt;"",CONCATENATE(" (",V367,")",),"")," &lt;",G367,"&gt;")</f>
        <v>Daredevil &lt;PS&gt;</v>
      </c>
      <c r="G367" s="39" t="s">
        <v>124</v>
      </c>
      <c r="H367" s="39" t="s">
        <v>2582</v>
      </c>
      <c r="I367" s="39"/>
      <c r="J367" s="39"/>
      <c r="K367" s="39"/>
      <c r="L367" s="38" t="s">
        <v>2550</v>
      </c>
      <c r="M367" s="38" t="s">
        <v>2550</v>
      </c>
      <c r="N367" s="39"/>
      <c r="O367" s="39"/>
      <c r="P367" s="38" t="s">
        <v>768</v>
      </c>
      <c r="Q367" s="39"/>
      <c r="R367" s="39"/>
      <c r="S367" s="55"/>
      <c r="T367" s="38" t="s">
        <v>2550</v>
      </c>
      <c r="U367" s="38" t="s">
        <v>768</v>
      </c>
      <c r="V367" s="39"/>
      <c r="W367" s="39" t="s">
        <v>2361</v>
      </c>
      <c r="X367" s="40">
        <v>7</v>
      </c>
      <c r="Y367" s="40">
        <v>20</v>
      </c>
      <c r="Z367" s="40">
        <f t="shared" si="88"/>
        <v>140</v>
      </c>
      <c r="AA367" s="41">
        <v>3</v>
      </c>
      <c r="AB367" s="41">
        <v>7</v>
      </c>
      <c r="AC367" s="41">
        <v>4</v>
      </c>
      <c r="AD367" s="41"/>
      <c r="AE367" s="41">
        <f>SUM(AA367:AD367)</f>
        <v>14</v>
      </c>
      <c r="AF367" s="41">
        <v>14</v>
      </c>
      <c r="AG367" s="42">
        <f>AVERAGE(AA367:AD367)</f>
        <v>4.666666666666667</v>
      </c>
      <c r="AH367" s="43"/>
      <c r="AI367" s="43">
        <v>366</v>
      </c>
      <c r="AJ367" s="27">
        <v>366</v>
      </c>
    </row>
    <row r="368" spans="1:36" ht="11.25" customHeight="1" x14ac:dyDescent="0.2">
      <c r="A368" s="27">
        <v>367</v>
      </c>
      <c r="B368" s="28"/>
      <c r="C368" s="26" t="str">
        <f t="shared" si="86"/>
        <v>Daredevil - 4-Grid Character Card - IQ - R</v>
      </c>
      <c r="D368" s="26" t="str">
        <f>CONCATENATE(M368," ",G368," HERO - ",W368)</f>
        <v>Daredevil IQ HERO - R</v>
      </c>
      <c r="E368" s="26">
        <f t="shared" si="87"/>
        <v>1</v>
      </c>
      <c r="F368" s="26" t="str">
        <f t="shared" si="100"/>
        <v>Daredevil &lt;IQ&gt;</v>
      </c>
      <c r="G368" s="28" t="s">
        <v>1044</v>
      </c>
      <c r="H368" s="28" t="s">
        <v>2582</v>
      </c>
      <c r="I368" s="28"/>
      <c r="J368" s="28"/>
      <c r="K368" s="28"/>
      <c r="L368" s="26" t="s">
        <v>2550</v>
      </c>
      <c r="M368" s="26" t="s">
        <v>2550</v>
      </c>
      <c r="N368" s="28"/>
      <c r="O368" s="28"/>
      <c r="P368" s="26" t="s">
        <v>769</v>
      </c>
      <c r="Q368" s="28"/>
      <c r="R368" s="28"/>
      <c r="S368" s="54"/>
      <c r="T368" s="26" t="s">
        <v>2550</v>
      </c>
      <c r="U368" s="26" t="s">
        <v>769</v>
      </c>
      <c r="V368" s="28"/>
      <c r="W368" s="28" t="s">
        <v>2313</v>
      </c>
      <c r="X368" s="29">
        <v>12</v>
      </c>
      <c r="Y368" s="29">
        <v>15</v>
      </c>
      <c r="Z368" s="29">
        <f t="shared" si="88"/>
        <v>180</v>
      </c>
      <c r="AA368" s="30">
        <v>2</v>
      </c>
      <c r="AB368" s="30">
        <v>7</v>
      </c>
      <c r="AC368" s="30">
        <v>4</v>
      </c>
      <c r="AD368" s="30">
        <v>6</v>
      </c>
      <c r="AE368" s="30">
        <f>SUM(AA368:AD368)</f>
        <v>19</v>
      </c>
      <c r="AF368" s="30">
        <v>19</v>
      </c>
      <c r="AG368" s="31">
        <f>AVERAGE(AA368:AD368)</f>
        <v>4.75</v>
      </c>
      <c r="AH368" s="32"/>
      <c r="AI368" s="32">
        <v>367</v>
      </c>
      <c r="AJ368" s="27">
        <v>367</v>
      </c>
    </row>
    <row r="369" spans="1:36" ht="11.25" customHeight="1" x14ac:dyDescent="0.2">
      <c r="A369" s="27">
        <v>368</v>
      </c>
      <c r="C369" s="33" t="str">
        <f t="shared" si="86"/>
        <v>Daredevil - Agility - PS - VR</v>
      </c>
      <c r="D369" s="33" t="str">
        <f t="shared" ref="D369:D376" si="101">CONCATENATE(M369," - ",P369," - ",G369," - ",IF(R369="","",CONCATENATE(R369," - ")),W369)</f>
        <v>Daredevil - Agility - PS - VR</v>
      </c>
      <c r="E369" s="33">
        <f t="shared" si="87"/>
        <v>1</v>
      </c>
      <c r="F369" s="33" t="str">
        <f t="shared" ref="F369:F376" si="102">CONCATENATE(P369," - ",G369)</f>
        <v>Agility - PS</v>
      </c>
      <c r="G369" s="34" t="s">
        <v>124</v>
      </c>
      <c r="H369" s="34" t="s">
        <v>2590</v>
      </c>
      <c r="L369" s="33" t="s">
        <v>2550</v>
      </c>
      <c r="M369" s="33" t="s">
        <v>2550</v>
      </c>
      <c r="N369" s="34" t="s">
        <v>4928</v>
      </c>
      <c r="O369" s="34" t="s">
        <v>4928</v>
      </c>
      <c r="P369" s="33" t="s">
        <v>41</v>
      </c>
      <c r="S369" s="50" t="s">
        <v>3805</v>
      </c>
      <c r="T369" s="33" t="s">
        <v>2550</v>
      </c>
      <c r="U369" s="33" t="s">
        <v>41</v>
      </c>
      <c r="W369" s="34" t="s">
        <v>2361</v>
      </c>
      <c r="X369" s="34">
        <v>7</v>
      </c>
      <c r="Y369" s="34">
        <v>20</v>
      </c>
      <c r="Z369" s="34">
        <f t="shared" si="88"/>
        <v>140</v>
      </c>
      <c r="AI369" s="25">
        <v>368</v>
      </c>
      <c r="AJ369" s="27">
        <v>368</v>
      </c>
    </row>
    <row r="370" spans="1:36" ht="11.25" customHeight="1" x14ac:dyDescent="0.2">
      <c r="A370" s="27">
        <v>369</v>
      </c>
      <c r="C370" s="33" t="str">
        <f t="shared" si="86"/>
        <v>Daredevil - Alertness - PS - U</v>
      </c>
      <c r="D370" s="33" t="str">
        <f t="shared" si="101"/>
        <v>Daredevil - Alertness - PS - U</v>
      </c>
      <c r="E370" s="33">
        <f t="shared" si="87"/>
        <v>1</v>
      </c>
      <c r="F370" s="33" t="str">
        <f t="shared" si="102"/>
        <v>Alertness - PS</v>
      </c>
      <c r="G370" s="34" t="s">
        <v>124</v>
      </c>
      <c r="H370" s="34" t="s">
        <v>2590</v>
      </c>
      <c r="L370" s="33" t="s">
        <v>2550</v>
      </c>
      <c r="M370" s="33" t="s">
        <v>2550</v>
      </c>
      <c r="N370" s="34" t="s">
        <v>4881</v>
      </c>
      <c r="O370" s="34" t="s">
        <v>4881</v>
      </c>
      <c r="P370" s="33" t="s">
        <v>42</v>
      </c>
      <c r="S370" s="50" t="s">
        <v>3610</v>
      </c>
      <c r="T370" s="33" t="s">
        <v>2550</v>
      </c>
      <c r="U370" s="33" t="s">
        <v>42</v>
      </c>
      <c r="W370" s="34" t="s">
        <v>2314</v>
      </c>
      <c r="X370" s="34">
        <v>7</v>
      </c>
      <c r="Y370" s="34">
        <v>10</v>
      </c>
      <c r="Z370" s="34">
        <f t="shared" si="88"/>
        <v>70</v>
      </c>
      <c r="AI370" s="25">
        <v>369</v>
      </c>
      <c r="AJ370" s="27">
        <v>369</v>
      </c>
    </row>
    <row r="371" spans="1:36" ht="11.25" customHeight="1" x14ac:dyDescent="0.2">
      <c r="A371" s="27">
        <v>370</v>
      </c>
      <c r="C371" s="33" t="str">
        <f t="shared" si="86"/>
        <v>Daredevil - Billy Club - PS - OPD - VR</v>
      </c>
      <c r="D371" s="33" t="str">
        <f t="shared" si="101"/>
        <v>Daredevil - Billy Club - PS - OPD - VR</v>
      </c>
      <c r="E371" s="33">
        <f t="shared" si="87"/>
        <v>1</v>
      </c>
      <c r="F371" s="33" t="str">
        <f t="shared" si="102"/>
        <v>Billy Club - PS</v>
      </c>
      <c r="G371" s="34" t="s">
        <v>124</v>
      </c>
      <c r="H371" s="34" t="s">
        <v>2590</v>
      </c>
      <c r="L371" s="33" t="s">
        <v>2550</v>
      </c>
      <c r="M371" s="33" t="s">
        <v>2550</v>
      </c>
      <c r="N371" s="34" t="s">
        <v>4907</v>
      </c>
      <c r="O371" s="34" t="s">
        <v>4907</v>
      </c>
      <c r="P371" s="33" t="s">
        <v>3049</v>
      </c>
      <c r="R371" s="34" t="s">
        <v>2584</v>
      </c>
      <c r="S371" s="50" t="s">
        <v>3725</v>
      </c>
      <c r="T371" s="33" t="s">
        <v>2550</v>
      </c>
      <c r="U371" s="33" t="s">
        <v>1182</v>
      </c>
      <c r="W371" s="34" t="s">
        <v>2361</v>
      </c>
      <c r="X371" s="34">
        <v>7</v>
      </c>
      <c r="Y371" s="34">
        <v>20</v>
      </c>
      <c r="Z371" s="34">
        <f t="shared" si="88"/>
        <v>140</v>
      </c>
      <c r="AI371" s="25">
        <v>370</v>
      </c>
      <c r="AJ371" s="27">
        <v>370</v>
      </c>
    </row>
    <row r="372" spans="1:36" ht="11.25" customHeight="1" x14ac:dyDescent="0.2">
      <c r="A372" s="27">
        <v>371</v>
      </c>
      <c r="C372" s="33" t="str">
        <f t="shared" si="86"/>
        <v>Daredevil - Blind Justice - IQ - U</v>
      </c>
      <c r="D372" s="33" t="str">
        <f t="shared" si="101"/>
        <v>Daredevil - Blind Justice - IQ - U</v>
      </c>
      <c r="E372" s="33">
        <f t="shared" si="87"/>
        <v>1</v>
      </c>
      <c r="F372" s="33" t="str">
        <f t="shared" si="102"/>
        <v>Blind Justice - IQ</v>
      </c>
      <c r="G372" s="34" t="s">
        <v>1044</v>
      </c>
      <c r="H372" s="34" t="s">
        <v>2590</v>
      </c>
      <c r="L372" s="33" t="s">
        <v>2550</v>
      </c>
      <c r="M372" s="33" t="s">
        <v>2550</v>
      </c>
      <c r="N372" s="34" t="s">
        <v>4985</v>
      </c>
      <c r="O372" s="34" t="s">
        <v>4985</v>
      </c>
      <c r="P372" s="33" t="s">
        <v>2413</v>
      </c>
      <c r="S372" s="50" t="s">
        <v>3806</v>
      </c>
      <c r="T372" s="33" t="s">
        <v>2550</v>
      </c>
      <c r="U372" s="33" t="s">
        <v>2413</v>
      </c>
      <c r="W372" s="34" t="s">
        <v>2314</v>
      </c>
      <c r="X372" s="34">
        <v>12</v>
      </c>
      <c r="Y372" s="34">
        <v>10</v>
      </c>
      <c r="Z372" s="34">
        <f t="shared" si="88"/>
        <v>120</v>
      </c>
      <c r="AI372" s="25">
        <v>371</v>
      </c>
      <c r="AJ372" s="27">
        <v>371</v>
      </c>
    </row>
    <row r="373" spans="1:36" ht="11.25" customHeight="1" x14ac:dyDescent="0.2">
      <c r="A373" s="27">
        <v>372</v>
      </c>
      <c r="C373" s="33" t="str">
        <f t="shared" si="86"/>
        <v>Daredevil - Blind Man's Bluff - PS - OPD - U</v>
      </c>
      <c r="D373" s="33" t="s">
        <v>6034</v>
      </c>
      <c r="E373" s="33">
        <f t="shared" si="87"/>
        <v>1</v>
      </c>
      <c r="F373" s="33" t="str">
        <f t="shared" si="102"/>
        <v>Blind Man's Bluff - PS</v>
      </c>
      <c r="G373" s="34" t="s">
        <v>124</v>
      </c>
      <c r="H373" s="34" t="s">
        <v>2590</v>
      </c>
      <c r="L373" s="33" t="s">
        <v>2550</v>
      </c>
      <c r="M373" s="33" t="s">
        <v>2550</v>
      </c>
      <c r="N373" s="34" t="s">
        <v>4997</v>
      </c>
      <c r="O373" s="34" t="s">
        <v>4997</v>
      </c>
      <c r="P373" s="33" t="s">
        <v>3050</v>
      </c>
      <c r="R373" s="34" t="s">
        <v>2584</v>
      </c>
      <c r="S373" s="50" t="s">
        <v>3807</v>
      </c>
      <c r="T373" s="33" t="s">
        <v>2550</v>
      </c>
      <c r="U373" s="33" t="s">
        <v>738</v>
      </c>
      <c r="W373" s="34" t="s">
        <v>2314</v>
      </c>
      <c r="X373" s="34">
        <v>7</v>
      </c>
      <c r="Y373" s="34">
        <v>10</v>
      </c>
      <c r="Z373" s="34">
        <f t="shared" si="88"/>
        <v>70</v>
      </c>
      <c r="AI373" s="25">
        <v>372</v>
      </c>
      <c r="AJ373" s="27">
        <v>372</v>
      </c>
    </row>
    <row r="374" spans="1:36" ht="11.25" customHeight="1" x14ac:dyDescent="0.2">
      <c r="A374" s="27">
        <v>373</v>
      </c>
      <c r="C374" s="33" t="str">
        <f t="shared" si="86"/>
        <v>Daredevil - Hypersenses - PS - VR</v>
      </c>
      <c r="D374" s="33" t="str">
        <f t="shared" si="101"/>
        <v>Daredevil - Hypersenses - PS - VR</v>
      </c>
      <c r="E374" s="33">
        <f t="shared" si="87"/>
        <v>1</v>
      </c>
      <c r="F374" s="33" t="str">
        <f t="shared" si="102"/>
        <v>Hypersenses - PS</v>
      </c>
      <c r="G374" s="34" t="s">
        <v>124</v>
      </c>
      <c r="H374" s="34" t="s">
        <v>2590</v>
      </c>
      <c r="L374" s="33" t="s">
        <v>2550</v>
      </c>
      <c r="M374" s="33" t="s">
        <v>2550</v>
      </c>
      <c r="N374" s="34" t="s">
        <v>4960</v>
      </c>
      <c r="O374" s="34" t="s">
        <v>4960</v>
      </c>
      <c r="P374" s="33" t="s">
        <v>43</v>
      </c>
      <c r="S374" s="50" t="s">
        <v>3808</v>
      </c>
      <c r="T374" s="33" t="s">
        <v>2550</v>
      </c>
      <c r="U374" s="33" t="s">
        <v>43</v>
      </c>
      <c r="W374" s="34" t="s">
        <v>2361</v>
      </c>
      <c r="X374" s="34">
        <v>7</v>
      </c>
      <c r="Y374" s="34">
        <v>20</v>
      </c>
      <c r="Z374" s="34">
        <f t="shared" si="88"/>
        <v>140</v>
      </c>
      <c r="AI374" s="25">
        <v>373</v>
      </c>
      <c r="AJ374" s="27">
        <v>373</v>
      </c>
    </row>
    <row r="375" spans="1:36" ht="11.25" customHeight="1" x14ac:dyDescent="0.2">
      <c r="A375" s="27">
        <v>374</v>
      </c>
      <c r="C375" s="33" t="str">
        <f t="shared" si="86"/>
        <v>Daredevil - Man Without Fear - PS - VR</v>
      </c>
      <c r="D375" s="33" t="str">
        <f t="shared" si="101"/>
        <v>Daredevil - Man Without Fear - PS - VR</v>
      </c>
      <c r="E375" s="33">
        <f t="shared" si="87"/>
        <v>1</v>
      </c>
      <c r="F375" s="33" t="str">
        <f t="shared" si="102"/>
        <v>Man Without Fear - PS</v>
      </c>
      <c r="G375" s="34" t="s">
        <v>124</v>
      </c>
      <c r="H375" s="34" t="s">
        <v>2590</v>
      </c>
      <c r="L375" s="33" t="s">
        <v>2550</v>
      </c>
      <c r="M375" s="33" t="s">
        <v>2550</v>
      </c>
      <c r="N375" s="34" t="s">
        <v>4998</v>
      </c>
      <c r="O375" s="34" t="s">
        <v>4998</v>
      </c>
      <c r="P375" s="33" t="s">
        <v>44</v>
      </c>
      <c r="S375" s="50" t="s">
        <v>3809</v>
      </c>
      <c r="T375" s="33" t="s">
        <v>2550</v>
      </c>
      <c r="U375" s="33" t="s">
        <v>44</v>
      </c>
      <c r="W375" s="34" t="s">
        <v>2361</v>
      </c>
      <c r="X375" s="34">
        <v>7</v>
      </c>
      <c r="Y375" s="34">
        <v>20</v>
      </c>
      <c r="Z375" s="34">
        <f t="shared" si="88"/>
        <v>140</v>
      </c>
      <c r="AI375" s="25">
        <v>374</v>
      </c>
      <c r="AJ375" s="27">
        <v>374</v>
      </c>
    </row>
    <row r="376" spans="1:36" ht="11.25" customHeight="1" x14ac:dyDescent="0.2">
      <c r="A376" s="27">
        <v>375</v>
      </c>
      <c r="C376" s="33" t="str">
        <f t="shared" si="86"/>
        <v>Daredevil - Radar Combat - IQ - C</v>
      </c>
      <c r="D376" s="33" t="str">
        <f t="shared" si="101"/>
        <v>Daredevil - Radar Combat - IQ - C</v>
      </c>
      <c r="E376" s="33">
        <f t="shared" si="87"/>
        <v>1</v>
      </c>
      <c r="F376" s="33" t="str">
        <f t="shared" si="102"/>
        <v>Radar Combat - IQ</v>
      </c>
      <c r="G376" s="34" t="s">
        <v>1044</v>
      </c>
      <c r="H376" s="34" t="s">
        <v>2590</v>
      </c>
      <c r="L376" s="33" t="s">
        <v>2550</v>
      </c>
      <c r="M376" s="33" t="s">
        <v>2550</v>
      </c>
      <c r="N376" s="34" t="s">
        <v>2543</v>
      </c>
      <c r="O376" s="34" t="s">
        <v>2543</v>
      </c>
      <c r="P376" s="33" t="s">
        <v>2414</v>
      </c>
      <c r="S376" s="50" t="s">
        <v>3810</v>
      </c>
      <c r="T376" s="33" t="s">
        <v>2550</v>
      </c>
      <c r="U376" s="33" t="s">
        <v>2414</v>
      </c>
      <c r="W376" s="34" t="s">
        <v>2103</v>
      </c>
      <c r="X376" s="34">
        <v>12</v>
      </c>
      <c r="Y376" s="34">
        <v>5</v>
      </c>
      <c r="Z376" s="34">
        <f t="shared" si="88"/>
        <v>60</v>
      </c>
      <c r="AI376" s="25">
        <v>375</v>
      </c>
      <c r="AJ376" s="27">
        <v>375</v>
      </c>
    </row>
    <row r="377" spans="1:36" ht="11.25" customHeight="1" x14ac:dyDescent="0.2">
      <c r="A377" s="27">
        <v>376</v>
      </c>
      <c r="B377" s="28"/>
      <c r="C377" s="26" t="str">
        <f t="shared" si="86"/>
        <v>Darkness - 4-Grid Character Card - IM - R</v>
      </c>
      <c r="D377" s="26" t="s">
        <v>6035</v>
      </c>
      <c r="E377" s="26">
        <f t="shared" si="87"/>
        <v>1</v>
      </c>
      <c r="F377" s="26" t="str">
        <f>CONCATENATE(M377,IF(V377&lt;&gt;"",CONCATENATE(" (",V377,")",),"")," &lt;",G377,"&gt;")</f>
        <v>Darkness &lt;IM&gt;</v>
      </c>
      <c r="G377" s="28" t="s">
        <v>511</v>
      </c>
      <c r="H377" s="28" t="s">
        <v>2582</v>
      </c>
      <c r="I377" s="28"/>
      <c r="J377" s="28"/>
      <c r="K377" s="28"/>
      <c r="L377" s="26" t="s">
        <v>2104</v>
      </c>
      <c r="M377" s="26" t="s">
        <v>2104</v>
      </c>
      <c r="N377" s="28"/>
      <c r="O377" s="28"/>
      <c r="P377" s="26" t="s">
        <v>769</v>
      </c>
      <c r="Q377" s="28"/>
      <c r="R377" s="28"/>
      <c r="S377" s="54"/>
      <c r="T377" s="26" t="s">
        <v>2104</v>
      </c>
      <c r="U377" s="26" t="s">
        <v>769</v>
      </c>
      <c r="V377" s="28"/>
      <c r="W377" s="28" t="s">
        <v>2313</v>
      </c>
      <c r="X377" s="29">
        <v>16</v>
      </c>
      <c r="Y377" s="29">
        <v>15</v>
      </c>
      <c r="Z377" s="29">
        <f t="shared" si="88"/>
        <v>240</v>
      </c>
      <c r="AA377" s="30">
        <v>7</v>
      </c>
      <c r="AB377" s="30">
        <v>7</v>
      </c>
      <c r="AC377" s="30">
        <v>4</v>
      </c>
      <c r="AD377" s="30">
        <v>3</v>
      </c>
      <c r="AE377" s="30">
        <f>SUM(AA377:AD377)</f>
        <v>21</v>
      </c>
      <c r="AF377" s="30">
        <v>21</v>
      </c>
      <c r="AG377" s="31">
        <f>AVERAGE(AA377:AD377)</f>
        <v>5.25</v>
      </c>
      <c r="AH377" s="32"/>
      <c r="AI377" s="32">
        <v>376</v>
      </c>
      <c r="AJ377" s="27">
        <v>376</v>
      </c>
    </row>
    <row r="378" spans="1:36" ht="11.25" customHeight="1" x14ac:dyDescent="0.2">
      <c r="A378" s="27">
        <v>377</v>
      </c>
      <c r="C378" s="33" t="str">
        <f t="shared" si="86"/>
        <v>Darkness - Demigod of the Dark - IM - OPD - R</v>
      </c>
      <c r="D378" s="33" t="s">
        <v>6036</v>
      </c>
      <c r="E378" s="33">
        <f t="shared" si="87"/>
        <v>1</v>
      </c>
      <c r="F378" s="33" t="str">
        <f t="shared" ref="F378:F383" si="103">CONCATENATE(P378," - ",G378)</f>
        <v>Demigod of the Dark - IM</v>
      </c>
      <c r="G378" s="34" t="s">
        <v>511</v>
      </c>
      <c r="H378" s="34" t="s">
        <v>2590</v>
      </c>
      <c r="L378" s="33" t="s">
        <v>2104</v>
      </c>
      <c r="M378" s="33" t="s">
        <v>2104</v>
      </c>
      <c r="N378" s="34" t="s">
        <v>4999</v>
      </c>
      <c r="O378" s="34" t="s">
        <v>4999</v>
      </c>
      <c r="P378" s="33" t="s">
        <v>3051</v>
      </c>
      <c r="R378" s="34" t="s">
        <v>2584</v>
      </c>
      <c r="S378" s="50" t="s">
        <v>3811</v>
      </c>
      <c r="T378" s="33" t="s">
        <v>2104</v>
      </c>
      <c r="U378" s="33" t="s">
        <v>739</v>
      </c>
      <c r="W378" s="34" t="s">
        <v>2313</v>
      </c>
      <c r="X378" s="34">
        <v>16</v>
      </c>
      <c r="Y378" s="34">
        <v>15</v>
      </c>
      <c r="Z378" s="34">
        <f t="shared" si="88"/>
        <v>240</v>
      </c>
      <c r="AI378" s="25">
        <v>377</v>
      </c>
      <c r="AJ378" s="27">
        <v>377</v>
      </c>
    </row>
    <row r="379" spans="1:36" ht="11.25" customHeight="1" x14ac:dyDescent="0.2">
      <c r="A379" s="27">
        <v>378</v>
      </c>
      <c r="C379" s="33" t="str">
        <f t="shared" si="86"/>
        <v>Darkness - Killing Touch - IM - R</v>
      </c>
      <c r="D379" s="33" t="str">
        <f t="shared" ref="D379:D383" si="104">CONCATENATE(M379," - ",P379," - ",G379," - ",IF(R379="","",CONCATENATE(R379," - ")),W379)</f>
        <v>Darkness - Killing Touch - IM - R</v>
      </c>
      <c r="E379" s="33">
        <f t="shared" si="87"/>
        <v>1</v>
      </c>
      <c r="F379" s="33" t="str">
        <f t="shared" si="103"/>
        <v>Killing Touch - IM</v>
      </c>
      <c r="G379" s="34" t="s">
        <v>511</v>
      </c>
      <c r="H379" s="34" t="s">
        <v>2590</v>
      </c>
      <c r="L379" s="33" t="s">
        <v>2104</v>
      </c>
      <c r="M379" s="33" t="s">
        <v>2104</v>
      </c>
      <c r="N379" s="34" t="s">
        <v>5000</v>
      </c>
      <c r="O379" s="34" t="s">
        <v>5000</v>
      </c>
      <c r="P379" s="33" t="s">
        <v>1142</v>
      </c>
      <c r="S379" s="50" t="s">
        <v>3812</v>
      </c>
      <c r="T379" s="33" t="s">
        <v>2104</v>
      </c>
      <c r="U379" s="33" t="s">
        <v>1142</v>
      </c>
      <c r="W379" s="34" t="s">
        <v>2313</v>
      </c>
      <c r="X379" s="34">
        <v>16</v>
      </c>
      <c r="Y379" s="34">
        <v>15</v>
      </c>
      <c r="Z379" s="34">
        <f t="shared" si="88"/>
        <v>240</v>
      </c>
      <c r="AI379" s="25">
        <v>378</v>
      </c>
      <c r="AJ379" s="27">
        <v>378</v>
      </c>
    </row>
    <row r="380" spans="1:36" ht="11.25" customHeight="1" x14ac:dyDescent="0.2">
      <c r="A380" s="27">
        <v>379</v>
      </c>
      <c r="C380" s="33" t="str">
        <f t="shared" si="86"/>
        <v>Darkness - Lifelike Exoskin - IM - U</v>
      </c>
      <c r="D380" s="33" t="str">
        <f t="shared" si="104"/>
        <v>Darkness - Lifelike Exoskin - IM - U</v>
      </c>
      <c r="E380" s="33">
        <f t="shared" si="87"/>
        <v>1</v>
      </c>
      <c r="F380" s="33" t="str">
        <f t="shared" si="103"/>
        <v>Lifelike Exoskin - IM</v>
      </c>
      <c r="G380" s="34" t="s">
        <v>511</v>
      </c>
      <c r="H380" s="34" t="s">
        <v>2590</v>
      </c>
      <c r="L380" s="33" t="s">
        <v>2104</v>
      </c>
      <c r="M380" s="33" t="s">
        <v>2104</v>
      </c>
      <c r="N380" s="34" t="s">
        <v>4881</v>
      </c>
      <c r="O380" s="34" t="s">
        <v>4881</v>
      </c>
      <c r="P380" s="33" t="s">
        <v>3526</v>
      </c>
      <c r="S380" s="50" t="s">
        <v>3610</v>
      </c>
      <c r="T380" s="33" t="s">
        <v>2104</v>
      </c>
      <c r="U380" s="33" t="s">
        <v>3526</v>
      </c>
      <c r="W380" s="34" t="s">
        <v>2314</v>
      </c>
      <c r="X380" s="34">
        <v>16</v>
      </c>
      <c r="Y380" s="34">
        <v>10</v>
      </c>
      <c r="Z380" s="34">
        <f t="shared" si="88"/>
        <v>160</v>
      </c>
      <c r="AI380" s="25">
        <v>379</v>
      </c>
      <c r="AJ380" s="27">
        <v>379</v>
      </c>
    </row>
    <row r="381" spans="1:36" ht="11.25" customHeight="1" x14ac:dyDescent="0.2">
      <c r="A381" s="27">
        <v>380</v>
      </c>
      <c r="C381" s="33" t="str">
        <f t="shared" si="86"/>
        <v>Darkness - Night Flight - IM - U</v>
      </c>
      <c r="D381" s="33" t="str">
        <f t="shared" si="104"/>
        <v>Darkness - Night Flight - IM - U</v>
      </c>
      <c r="E381" s="33">
        <f t="shared" si="87"/>
        <v>1</v>
      </c>
      <c r="F381" s="33" t="str">
        <f t="shared" si="103"/>
        <v>Night Flight - IM</v>
      </c>
      <c r="G381" s="34" t="s">
        <v>511</v>
      </c>
      <c r="H381" s="34" t="s">
        <v>2590</v>
      </c>
      <c r="L381" s="33" t="s">
        <v>2104</v>
      </c>
      <c r="M381" s="33" t="s">
        <v>2104</v>
      </c>
      <c r="N381" s="34" t="s">
        <v>4997</v>
      </c>
      <c r="O381" s="34" t="s">
        <v>4997</v>
      </c>
      <c r="P381" s="33" t="s">
        <v>1143</v>
      </c>
      <c r="S381" s="50" t="s">
        <v>3813</v>
      </c>
      <c r="T381" s="33" t="s">
        <v>2104</v>
      </c>
      <c r="U381" s="33" t="s">
        <v>1143</v>
      </c>
      <c r="W381" s="34" t="s">
        <v>2314</v>
      </c>
      <c r="X381" s="34">
        <v>16</v>
      </c>
      <c r="Y381" s="34">
        <v>10</v>
      </c>
      <c r="Z381" s="34">
        <f t="shared" si="88"/>
        <v>160</v>
      </c>
      <c r="AI381" s="25">
        <v>380</v>
      </c>
      <c r="AJ381" s="27">
        <v>380</v>
      </c>
    </row>
    <row r="382" spans="1:36" ht="11.25" customHeight="1" x14ac:dyDescent="0.2">
      <c r="A382" s="27">
        <v>381</v>
      </c>
      <c r="C382" s="33" t="str">
        <f t="shared" si="86"/>
        <v>Darkness - Restore Health - IM - C</v>
      </c>
      <c r="D382" s="33" t="str">
        <f t="shared" si="104"/>
        <v>Darkness - Restore Health - IM - C</v>
      </c>
      <c r="E382" s="33">
        <f t="shared" si="87"/>
        <v>1</v>
      </c>
      <c r="F382" s="33" t="str">
        <f t="shared" si="103"/>
        <v>Restore Health - IM</v>
      </c>
      <c r="G382" s="34" t="s">
        <v>511</v>
      </c>
      <c r="H382" s="34" t="s">
        <v>2590</v>
      </c>
      <c r="L382" s="33" t="s">
        <v>2104</v>
      </c>
      <c r="M382" s="33" t="s">
        <v>2104</v>
      </c>
      <c r="N382" s="34" t="s">
        <v>5001</v>
      </c>
      <c r="O382" s="34" t="s">
        <v>5001</v>
      </c>
      <c r="P382" s="33" t="s">
        <v>1144</v>
      </c>
      <c r="S382" s="50" t="s">
        <v>3814</v>
      </c>
      <c r="T382" s="33" t="s">
        <v>2104</v>
      </c>
      <c r="U382" s="33" t="s">
        <v>1144</v>
      </c>
      <c r="W382" s="34" t="s">
        <v>2103</v>
      </c>
      <c r="X382" s="34">
        <v>16</v>
      </c>
      <c r="Y382" s="34">
        <v>5</v>
      </c>
      <c r="Z382" s="34">
        <f t="shared" si="88"/>
        <v>80</v>
      </c>
      <c r="AI382" s="25">
        <v>381</v>
      </c>
      <c r="AJ382" s="27">
        <v>381</v>
      </c>
    </row>
    <row r="383" spans="1:36" ht="11.25" customHeight="1" x14ac:dyDescent="0.2">
      <c r="A383" s="27">
        <v>382</v>
      </c>
      <c r="C383" s="33" t="str">
        <f t="shared" si="86"/>
        <v>Darkness - Shadow Motion - IM - C</v>
      </c>
      <c r="D383" s="33" t="str">
        <f t="shared" si="104"/>
        <v>Darkness - Shadow Motion - IM - C</v>
      </c>
      <c r="E383" s="33">
        <f t="shared" si="87"/>
        <v>1</v>
      </c>
      <c r="F383" s="33" t="str">
        <f t="shared" si="103"/>
        <v>Shadow Motion - IM</v>
      </c>
      <c r="G383" s="34" t="s">
        <v>511</v>
      </c>
      <c r="H383" s="34" t="s">
        <v>2590</v>
      </c>
      <c r="L383" s="33" t="s">
        <v>2104</v>
      </c>
      <c r="M383" s="33" t="s">
        <v>2104</v>
      </c>
      <c r="N383" s="34" t="s">
        <v>5002</v>
      </c>
      <c r="O383" s="34" t="s">
        <v>5002</v>
      </c>
      <c r="P383" s="33" t="s">
        <v>1145</v>
      </c>
      <c r="S383" s="50" t="s">
        <v>3815</v>
      </c>
      <c r="T383" s="33" t="s">
        <v>2104</v>
      </c>
      <c r="U383" s="33" t="s">
        <v>1145</v>
      </c>
      <c r="W383" s="34" t="s">
        <v>2103</v>
      </c>
      <c r="X383" s="34">
        <v>16</v>
      </c>
      <c r="Y383" s="34">
        <v>5</v>
      </c>
      <c r="Z383" s="34">
        <f t="shared" si="88"/>
        <v>80</v>
      </c>
      <c r="AI383" s="25">
        <v>382</v>
      </c>
      <c r="AJ383" s="27">
        <v>382</v>
      </c>
    </row>
    <row r="384" spans="1:36" ht="11.25" customHeight="1" x14ac:dyDescent="0.2">
      <c r="A384" s="27">
        <v>383</v>
      </c>
      <c r="B384" s="28"/>
      <c r="C384" s="26" t="str">
        <f t="shared" si="86"/>
        <v>Darkseid - 4-Grid Character Card - JLA - R</v>
      </c>
      <c r="D384" s="26" t="str">
        <f>CONCATENATE(M384," ",G384," HERO - ",W384)</f>
        <v>Darkseid JLA HERO - R</v>
      </c>
      <c r="E384" s="26">
        <f t="shared" si="87"/>
        <v>1</v>
      </c>
      <c r="F384" s="26" t="str">
        <f>CONCATENATE(M384,IF(V384&lt;&gt;"",CONCATENATE(" (",V384,")",),"")," &lt;",G384,"&gt;")</f>
        <v>Darkseid (V) &lt;JLA&gt;</v>
      </c>
      <c r="G384" s="28" t="s">
        <v>3386</v>
      </c>
      <c r="H384" s="28" t="s">
        <v>2582</v>
      </c>
      <c r="I384" s="28"/>
      <c r="J384" s="28"/>
      <c r="K384" s="28"/>
      <c r="L384" s="26" t="s">
        <v>2551</v>
      </c>
      <c r="M384" s="26" t="s">
        <v>2551</v>
      </c>
      <c r="N384" s="28"/>
      <c r="O384" s="28"/>
      <c r="P384" s="26" t="s">
        <v>769</v>
      </c>
      <c r="Q384" s="28"/>
      <c r="R384" s="28"/>
      <c r="S384" s="54"/>
      <c r="T384" s="26" t="s">
        <v>2551</v>
      </c>
      <c r="U384" s="26" t="s">
        <v>769</v>
      </c>
      <c r="V384" s="28" t="s">
        <v>1982</v>
      </c>
      <c r="W384" s="28" t="s">
        <v>2313</v>
      </c>
      <c r="X384" s="29">
        <v>6</v>
      </c>
      <c r="Y384" s="29">
        <v>15</v>
      </c>
      <c r="Z384" s="29">
        <f t="shared" si="88"/>
        <v>90</v>
      </c>
      <c r="AA384" s="30">
        <v>6</v>
      </c>
      <c r="AB384" s="30">
        <v>3</v>
      </c>
      <c r="AC384" s="30">
        <v>8</v>
      </c>
      <c r="AD384" s="30">
        <v>6</v>
      </c>
      <c r="AE384" s="30">
        <f>SUM(AA384:AD384)</f>
        <v>23</v>
      </c>
      <c r="AF384" s="30">
        <v>23</v>
      </c>
      <c r="AG384" s="31">
        <f>AVERAGE(AA384:AD384)</f>
        <v>5.75</v>
      </c>
      <c r="AH384" s="32"/>
      <c r="AI384" s="32">
        <v>383</v>
      </c>
      <c r="AJ384" s="27">
        <v>383</v>
      </c>
    </row>
    <row r="385" spans="1:36" ht="11.25" customHeight="1" x14ac:dyDescent="0.2">
      <c r="A385" s="27">
        <v>384</v>
      </c>
      <c r="C385" s="33" t="str">
        <f t="shared" si="86"/>
        <v>Darkseid - Desaad - JLA - U</v>
      </c>
      <c r="D385" s="33" t="str">
        <f>CONCATENATE(M385," - ",P385," - ",G385," - ",IF(R385="","",CONCATENATE(R385," - ")),W385)</f>
        <v>Darkseid - Desaad - JLA - U</v>
      </c>
      <c r="E385" s="33">
        <f t="shared" si="87"/>
        <v>1</v>
      </c>
      <c r="F385" s="33" t="str">
        <f>CONCATENATE(P385," - ",G385)</f>
        <v>Desaad - JLA</v>
      </c>
      <c r="G385" s="34" t="s">
        <v>3386</v>
      </c>
      <c r="H385" s="34" t="s">
        <v>2590</v>
      </c>
      <c r="L385" s="33" t="s">
        <v>2551</v>
      </c>
      <c r="M385" s="33" t="s">
        <v>2551</v>
      </c>
      <c r="N385" s="34" t="s">
        <v>4910</v>
      </c>
      <c r="O385" s="34" t="s">
        <v>4910</v>
      </c>
      <c r="P385" s="33" t="s">
        <v>45</v>
      </c>
      <c r="S385" s="50" t="s">
        <v>3816</v>
      </c>
      <c r="T385" s="33" t="s">
        <v>2551</v>
      </c>
      <c r="U385" s="33" t="s">
        <v>45</v>
      </c>
      <c r="W385" s="34" t="s">
        <v>2314</v>
      </c>
      <c r="X385" s="34">
        <v>6</v>
      </c>
      <c r="Y385" s="34">
        <v>10</v>
      </c>
      <c r="Z385" s="34">
        <f t="shared" si="88"/>
        <v>60</v>
      </c>
      <c r="AI385" s="25">
        <v>384</v>
      </c>
      <c r="AJ385" s="27">
        <v>384</v>
      </c>
    </row>
    <row r="386" spans="1:36" ht="11.25" customHeight="1" x14ac:dyDescent="0.2">
      <c r="A386" s="27">
        <v>385</v>
      </c>
      <c r="C386" s="33" t="str">
        <f t="shared" ref="C386:C449" si="105">CONCATENATE(M386," - ",P386," - ",G386," - ",IF(R386="","",CONCATENATE(R386," - ")),W386)</f>
        <v>Darkseid - Granny Goodness - JLA - U</v>
      </c>
      <c r="D386" s="33" t="str">
        <f>CONCATENATE(M386," - ",P386," - ",G386," - ",IF(R386="","",CONCATENATE(R386," - ")),W386)</f>
        <v>Darkseid - Granny Goodness - JLA - U</v>
      </c>
      <c r="E386" s="33">
        <f t="shared" ref="E386:E449" si="106">COUNTIF(F:F,F386)</f>
        <v>1</v>
      </c>
      <c r="F386" s="33" t="str">
        <f>CONCATENATE(P386," - ",G386)</f>
        <v>Granny Goodness - JLA</v>
      </c>
      <c r="G386" s="34" t="s">
        <v>3386</v>
      </c>
      <c r="H386" s="34" t="s">
        <v>2590</v>
      </c>
      <c r="L386" s="33" t="s">
        <v>2551</v>
      </c>
      <c r="M386" s="33" t="s">
        <v>2551</v>
      </c>
      <c r="N386" s="34" t="s">
        <v>5003</v>
      </c>
      <c r="O386" s="34" t="s">
        <v>5003</v>
      </c>
      <c r="P386" s="33" t="s">
        <v>934</v>
      </c>
      <c r="S386" s="50" t="s">
        <v>3817</v>
      </c>
      <c r="T386" s="33" t="s">
        <v>2551</v>
      </c>
      <c r="U386" s="33" t="s">
        <v>934</v>
      </c>
      <c r="W386" s="34" t="s">
        <v>2314</v>
      </c>
      <c r="X386" s="34">
        <v>6</v>
      </c>
      <c r="Y386" s="34">
        <v>10</v>
      </c>
      <c r="Z386" s="34">
        <f t="shared" ref="Z386:Z449" si="107">SUMPRODUCT(X386,Y386)</f>
        <v>60</v>
      </c>
      <c r="AI386" s="25">
        <v>385</v>
      </c>
      <c r="AJ386" s="27">
        <v>385</v>
      </c>
    </row>
    <row r="387" spans="1:36" ht="11.25" customHeight="1" x14ac:dyDescent="0.2">
      <c r="A387" s="27">
        <v>386</v>
      </c>
      <c r="C387" s="33" t="str">
        <f t="shared" si="105"/>
        <v>Darkseid - Kalibak - JLA - U</v>
      </c>
      <c r="D387" s="33" t="str">
        <f>CONCATENATE(M387," - ",P387," - ",G387," - ",IF(R387="","",CONCATENATE(R387," - ")),W387)</f>
        <v>Darkseid - Kalibak - JLA - U</v>
      </c>
      <c r="E387" s="33">
        <f t="shared" si="106"/>
        <v>1</v>
      </c>
      <c r="F387" s="33" t="str">
        <f>CONCATENATE(P387," - ",G387)</f>
        <v>Kalibak - JLA</v>
      </c>
      <c r="G387" s="34" t="s">
        <v>3386</v>
      </c>
      <c r="H387" s="34" t="s">
        <v>2590</v>
      </c>
      <c r="L387" s="33" t="s">
        <v>2551</v>
      </c>
      <c r="M387" s="33" t="s">
        <v>2551</v>
      </c>
      <c r="N387" s="34" t="s">
        <v>4909</v>
      </c>
      <c r="O387" s="34" t="s">
        <v>4909</v>
      </c>
      <c r="P387" s="33" t="s">
        <v>46</v>
      </c>
      <c r="S387" s="50" t="s">
        <v>3818</v>
      </c>
      <c r="T387" s="33" t="s">
        <v>2551</v>
      </c>
      <c r="U387" s="33" t="s">
        <v>46</v>
      </c>
      <c r="W387" s="34" t="s">
        <v>2314</v>
      </c>
      <c r="X387" s="34">
        <v>6</v>
      </c>
      <c r="Y387" s="34">
        <v>10</v>
      </c>
      <c r="Z387" s="34">
        <f t="shared" si="107"/>
        <v>60</v>
      </c>
      <c r="AI387" s="25">
        <v>386</v>
      </c>
      <c r="AJ387" s="27">
        <v>386</v>
      </c>
    </row>
    <row r="388" spans="1:36" ht="11.25" customHeight="1" x14ac:dyDescent="0.2">
      <c r="A388" s="27">
        <v>387</v>
      </c>
      <c r="C388" s="33" t="str">
        <f t="shared" si="105"/>
        <v>Darkseid - Lord of Apokolips - JLA - OPD - VR</v>
      </c>
      <c r="D388" s="33" t="str">
        <f>CONCATENATE(M388," - ",P388," - ",G388," - ",IF(R388="","",CONCATENATE(R388," - ")),W388)</f>
        <v>Darkseid - Lord of Apokolips - JLA - OPD - VR</v>
      </c>
      <c r="E388" s="33">
        <f t="shared" si="106"/>
        <v>1</v>
      </c>
      <c r="F388" s="33" t="str">
        <f>CONCATENATE(P388," - ",G388)</f>
        <v>Lord of Apokolips - JLA</v>
      </c>
      <c r="G388" s="34" t="s">
        <v>3386</v>
      </c>
      <c r="H388" s="34" t="s">
        <v>2590</v>
      </c>
      <c r="L388" s="33" t="s">
        <v>2551</v>
      </c>
      <c r="M388" s="33" t="s">
        <v>2551</v>
      </c>
      <c r="N388" s="34" t="s">
        <v>4913</v>
      </c>
      <c r="O388" s="34" t="s">
        <v>4913</v>
      </c>
      <c r="P388" s="33" t="s">
        <v>3052</v>
      </c>
      <c r="R388" s="34" t="s">
        <v>2584</v>
      </c>
      <c r="S388" s="50" t="s">
        <v>3819</v>
      </c>
      <c r="T388" s="33" t="s">
        <v>2551</v>
      </c>
      <c r="U388" s="33" t="s">
        <v>740</v>
      </c>
      <c r="W388" s="34" t="s">
        <v>2361</v>
      </c>
      <c r="X388" s="34">
        <v>6</v>
      </c>
      <c r="Y388" s="34">
        <v>20</v>
      </c>
      <c r="Z388" s="34">
        <f t="shared" si="107"/>
        <v>120</v>
      </c>
      <c r="AI388" s="25">
        <v>387</v>
      </c>
      <c r="AJ388" s="27">
        <v>387</v>
      </c>
    </row>
    <row r="389" spans="1:36" ht="11.25" customHeight="1" x14ac:dyDescent="0.2">
      <c r="A389" s="27">
        <v>388</v>
      </c>
      <c r="C389" s="33" t="str">
        <f t="shared" si="105"/>
        <v>Darkseid - Omega Effect - JLA - OPD - VR</v>
      </c>
      <c r="D389" s="33" t="str">
        <f>CONCATENATE(M389," - ",P389," - ",G389," - ",IF(R389="","",CONCATENATE(R389," - ")),W389)</f>
        <v>Darkseid - Omega Effect - JLA - OPD - VR</v>
      </c>
      <c r="E389" s="33">
        <f t="shared" si="106"/>
        <v>1</v>
      </c>
      <c r="F389" s="33" t="str">
        <f>CONCATENATE(P389," - ",G389)</f>
        <v>Omega Effect - JLA</v>
      </c>
      <c r="G389" s="34" t="s">
        <v>3386</v>
      </c>
      <c r="H389" s="34" t="s">
        <v>2590</v>
      </c>
      <c r="L389" s="33" t="s">
        <v>2551</v>
      </c>
      <c r="M389" s="33" t="s">
        <v>2551</v>
      </c>
      <c r="N389" s="34" t="s">
        <v>5004</v>
      </c>
      <c r="O389" s="34" t="s">
        <v>5004</v>
      </c>
      <c r="P389" s="33" t="s">
        <v>3053</v>
      </c>
      <c r="R389" s="34" t="s">
        <v>2584</v>
      </c>
      <c r="S389" s="50" t="s">
        <v>3820</v>
      </c>
      <c r="T389" s="33" t="s">
        <v>2551</v>
      </c>
      <c r="U389" s="33" t="s">
        <v>1179</v>
      </c>
      <c r="W389" s="34" t="s">
        <v>2361</v>
      </c>
      <c r="X389" s="34">
        <v>6</v>
      </c>
      <c r="Y389" s="34">
        <v>20</v>
      </c>
      <c r="Z389" s="34">
        <f t="shared" si="107"/>
        <v>120</v>
      </c>
      <c r="AI389" s="25">
        <v>388</v>
      </c>
      <c r="AJ389" s="27">
        <v>388</v>
      </c>
    </row>
    <row r="390" spans="1:36" ht="11.25" customHeight="1" x14ac:dyDescent="0.2">
      <c r="A390" s="27">
        <v>389</v>
      </c>
      <c r="B390" s="28"/>
      <c r="C390" s="26" t="str">
        <f t="shared" si="105"/>
        <v>Dazzler - 4-Grid Character Card - CL - U</v>
      </c>
      <c r="D390" s="26" t="str">
        <f>CONCATENATE(M390," ",G390," HERO - ",W390)</f>
        <v>Dazzler CL HERO - U</v>
      </c>
      <c r="E390" s="26">
        <f t="shared" si="106"/>
        <v>1</v>
      </c>
      <c r="F390" s="26" t="str">
        <f>CONCATENATE(M390,IF(V390&lt;&gt;"",CONCATENATE(" (",V390,")",),"")," &lt;",G390,"&gt;")</f>
        <v>Dazzler &lt;CL&gt;</v>
      </c>
      <c r="G390" s="28" t="s">
        <v>1676</v>
      </c>
      <c r="H390" s="28" t="s">
        <v>2582</v>
      </c>
      <c r="I390" s="28"/>
      <c r="J390" s="28"/>
      <c r="K390" s="28"/>
      <c r="L390" s="26" t="s">
        <v>2552</v>
      </c>
      <c r="M390" s="26" t="s">
        <v>2552</v>
      </c>
      <c r="N390" s="28"/>
      <c r="O390" s="28"/>
      <c r="P390" s="26" t="s">
        <v>769</v>
      </c>
      <c r="Q390" s="28"/>
      <c r="R390" s="28"/>
      <c r="S390" s="54"/>
      <c r="T390" s="26" t="s">
        <v>2552</v>
      </c>
      <c r="U390" s="26" t="s">
        <v>769</v>
      </c>
      <c r="V390" s="28"/>
      <c r="W390" s="28" t="s">
        <v>2314</v>
      </c>
      <c r="X390" s="29">
        <v>13</v>
      </c>
      <c r="Y390" s="29">
        <v>10</v>
      </c>
      <c r="Z390" s="29">
        <f t="shared" si="107"/>
        <v>130</v>
      </c>
      <c r="AA390" s="30">
        <v>7</v>
      </c>
      <c r="AB390" s="30">
        <v>3</v>
      </c>
      <c r="AC390" s="30">
        <v>3</v>
      </c>
      <c r="AD390" s="30">
        <v>3</v>
      </c>
      <c r="AE390" s="30">
        <f>SUM(AA390:AD390)</f>
        <v>16</v>
      </c>
      <c r="AF390" s="30">
        <v>16</v>
      </c>
      <c r="AG390" s="31">
        <f>AVERAGE(AA390:AD390)</f>
        <v>4</v>
      </c>
      <c r="AH390" s="32" t="s">
        <v>4797</v>
      </c>
      <c r="AI390" s="32">
        <v>389</v>
      </c>
      <c r="AJ390" s="27">
        <v>389</v>
      </c>
    </row>
    <row r="391" spans="1:36" ht="11.25" customHeight="1" x14ac:dyDescent="0.2">
      <c r="A391" s="27">
        <v>390</v>
      </c>
      <c r="C391" s="33" t="str">
        <f t="shared" si="105"/>
        <v>Dazzler - Absorb Sound - CL - OPD - R</v>
      </c>
      <c r="D391" s="33" t="str">
        <f t="shared" ref="D391:D397" si="108">CONCATENATE(M391," - ",P391," - ",G391," - ",IF(R391="","",CONCATENATE(R391," - ")),W391)</f>
        <v>Dazzler - Absorb Sound - CL - OPD - R</v>
      </c>
      <c r="E391" s="33">
        <f t="shared" si="106"/>
        <v>1</v>
      </c>
      <c r="F391" s="33" t="str">
        <f t="shared" ref="F391:F397" si="109">CONCATENATE(P391," - ",G391)</f>
        <v>Absorb Sound - CL</v>
      </c>
      <c r="G391" s="34" t="s">
        <v>1676</v>
      </c>
      <c r="H391" s="34" t="s">
        <v>2590</v>
      </c>
      <c r="L391" s="33" t="s">
        <v>2552</v>
      </c>
      <c r="M391" s="33" t="s">
        <v>2552</v>
      </c>
      <c r="N391" s="34" t="s">
        <v>4902</v>
      </c>
      <c r="O391" s="34" t="s">
        <v>4902</v>
      </c>
      <c r="P391" s="33" t="s">
        <v>3054</v>
      </c>
      <c r="R391" s="34" t="s">
        <v>2584</v>
      </c>
      <c r="S391" s="50" t="s">
        <v>3821</v>
      </c>
      <c r="T391" s="33" t="s">
        <v>2552</v>
      </c>
      <c r="U391" s="33" t="s">
        <v>741</v>
      </c>
      <c r="W391" s="34" t="s">
        <v>2313</v>
      </c>
      <c r="X391" s="34">
        <v>13</v>
      </c>
      <c r="Y391" s="34">
        <v>15</v>
      </c>
      <c r="Z391" s="34">
        <f t="shared" si="107"/>
        <v>195</v>
      </c>
      <c r="AI391" s="25">
        <v>390</v>
      </c>
      <c r="AJ391" s="27">
        <v>390</v>
      </c>
    </row>
    <row r="392" spans="1:36" ht="11.25" customHeight="1" x14ac:dyDescent="0.2">
      <c r="A392" s="27">
        <v>391</v>
      </c>
      <c r="C392" s="33" t="str">
        <f t="shared" si="105"/>
        <v>Dazzler - Disco Diva - CL - C</v>
      </c>
      <c r="D392" s="33" t="str">
        <f t="shared" si="108"/>
        <v>Dazzler - Disco Diva - CL - C</v>
      </c>
      <c r="E392" s="33">
        <f t="shared" si="106"/>
        <v>1</v>
      </c>
      <c r="F392" s="33" t="str">
        <f t="shared" si="109"/>
        <v>Disco Diva - CL</v>
      </c>
      <c r="G392" s="34" t="s">
        <v>1676</v>
      </c>
      <c r="H392" s="34" t="s">
        <v>2590</v>
      </c>
      <c r="L392" s="33" t="s">
        <v>2552</v>
      </c>
      <c r="M392" s="33" t="s">
        <v>2552</v>
      </c>
      <c r="N392" s="34" t="s">
        <v>4866</v>
      </c>
      <c r="O392" s="34" t="s">
        <v>4866</v>
      </c>
      <c r="P392" s="33" t="s">
        <v>47</v>
      </c>
      <c r="S392" s="50" t="s">
        <v>3713</v>
      </c>
      <c r="T392" s="33" t="s">
        <v>2552</v>
      </c>
      <c r="U392" s="33" t="s">
        <v>47</v>
      </c>
      <c r="W392" s="34" t="s">
        <v>2103</v>
      </c>
      <c r="X392" s="34">
        <v>13</v>
      </c>
      <c r="Y392" s="34">
        <v>5</v>
      </c>
      <c r="Z392" s="34">
        <f t="shared" si="107"/>
        <v>65</v>
      </c>
      <c r="AI392" s="25">
        <v>391</v>
      </c>
      <c r="AJ392" s="27">
        <v>391</v>
      </c>
    </row>
    <row r="393" spans="1:36" ht="11.25" customHeight="1" x14ac:dyDescent="0.2">
      <c r="A393" s="27">
        <v>392</v>
      </c>
      <c r="C393" s="33" t="str">
        <f t="shared" si="105"/>
        <v>Dazzler - Focus Energy - CL - OPD - R</v>
      </c>
      <c r="D393" s="33" t="str">
        <f t="shared" si="108"/>
        <v>Dazzler - Focus Energy - CL - OPD - R</v>
      </c>
      <c r="E393" s="33">
        <f t="shared" si="106"/>
        <v>1</v>
      </c>
      <c r="F393" s="33" t="str">
        <f t="shared" si="109"/>
        <v>Focus Energy - CL</v>
      </c>
      <c r="G393" s="34" t="s">
        <v>1676</v>
      </c>
      <c r="H393" s="34" t="s">
        <v>2590</v>
      </c>
      <c r="L393" s="33" t="s">
        <v>2552</v>
      </c>
      <c r="M393" s="33" t="s">
        <v>2552</v>
      </c>
      <c r="N393" s="34" t="s">
        <v>4878</v>
      </c>
      <c r="O393" s="34" t="s">
        <v>4878</v>
      </c>
      <c r="P393" s="33" t="s">
        <v>3055</v>
      </c>
      <c r="R393" s="34" t="s">
        <v>2584</v>
      </c>
      <c r="S393" s="50" t="s">
        <v>3822</v>
      </c>
      <c r="T393" s="33" t="s">
        <v>2552</v>
      </c>
      <c r="U393" s="33" t="s">
        <v>742</v>
      </c>
      <c r="W393" s="34" t="s">
        <v>2313</v>
      </c>
      <c r="X393" s="34">
        <v>13</v>
      </c>
      <c r="Y393" s="34">
        <v>15</v>
      </c>
      <c r="Z393" s="34">
        <f t="shared" si="107"/>
        <v>195</v>
      </c>
      <c r="AI393" s="25">
        <v>392</v>
      </c>
      <c r="AJ393" s="27">
        <v>392</v>
      </c>
    </row>
    <row r="394" spans="1:36" ht="11.25" customHeight="1" x14ac:dyDescent="0.2">
      <c r="A394" s="27">
        <v>393</v>
      </c>
      <c r="C394" s="33" t="str">
        <f t="shared" si="105"/>
        <v>Dazzler - Longshot Love - CL - U</v>
      </c>
      <c r="D394" s="33" t="str">
        <f t="shared" si="108"/>
        <v>Dazzler - Longshot Love - CL - U</v>
      </c>
      <c r="E394" s="33">
        <f t="shared" si="106"/>
        <v>1</v>
      </c>
      <c r="F394" s="33" t="str">
        <f t="shared" si="109"/>
        <v>Longshot Love - CL</v>
      </c>
      <c r="G394" s="34" t="s">
        <v>1676</v>
      </c>
      <c r="H394" s="34" t="s">
        <v>2590</v>
      </c>
      <c r="L394" s="33" t="s">
        <v>2552</v>
      </c>
      <c r="M394" s="33" t="s">
        <v>2552</v>
      </c>
      <c r="N394" s="34" t="s">
        <v>4987</v>
      </c>
      <c r="O394" s="34" t="s">
        <v>4987</v>
      </c>
      <c r="P394" s="33" t="s">
        <v>48</v>
      </c>
      <c r="S394" s="50" t="s">
        <v>3823</v>
      </c>
      <c r="T394" s="33" t="s">
        <v>2552</v>
      </c>
      <c r="U394" s="33" t="s">
        <v>48</v>
      </c>
      <c r="W394" s="34" t="s">
        <v>2314</v>
      </c>
      <c r="X394" s="34">
        <v>13</v>
      </c>
      <c r="Y394" s="34">
        <v>10</v>
      </c>
      <c r="Z394" s="34">
        <f t="shared" si="107"/>
        <v>130</v>
      </c>
      <c r="AI394" s="25">
        <v>393</v>
      </c>
      <c r="AJ394" s="27">
        <v>393</v>
      </c>
    </row>
    <row r="395" spans="1:36" ht="11.25" customHeight="1" x14ac:dyDescent="0.2">
      <c r="A395" s="27">
        <v>394</v>
      </c>
      <c r="C395" s="33" t="str">
        <f t="shared" si="105"/>
        <v>Dazzler - Mojoworld Rebel - CL - C</v>
      </c>
      <c r="D395" s="33" t="s">
        <v>6037</v>
      </c>
      <c r="E395" s="33">
        <f t="shared" si="106"/>
        <v>1</v>
      </c>
      <c r="F395" s="33" t="str">
        <f t="shared" si="109"/>
        <v>Mojoworld Rebel - CL</v>
      </c>
      <c r="G395" s="34" t="s">
        <v>1676</v>
      </c>
      <c r="H395" s="34" t="s">
        <v>2590</v>
      </c>
      <c r="L395" s="33" t="s">
        <v>2552</v>
      </c>
      <c r="M395" s="33" t="s">
        <v>2552</v>
      </c>
      <c r="N395" s="34" t="s">
        <v>4914</v>
      </c>
      <c r="O395" s="34" t="s">
        <v>4914</v>
      </c>
      <c r="P395" s="33" t="s">
        <v>933</v>
      </c>
      <c r="S395" s="50" t="s">
        <v>3824</v>
      </c>
      <c r="T395" s="33" t="s">
        <v>2552</v>
      </c>
      <c r="U395" s="33" t="s">
        <v>933</v>
      </c>
      <c r="W395" s="34" t="s">
        <v>2103</v>
      </c>
      <c r="X395" s="34">
        <v>13</v>
      </c>
      <c r="Y395" s="34">
        <v>5</v>
      </c>
      <c r="Z395" s="34">
        <f t="shared" si="107"/>
        <v>65</v>
      </c>
      <c r="AI395" s="25">
        <v>394</v>
      </c>
      <c r="AJ395" s="27">
        <v>394</v>
      </c>
    </row>
    <row r="396" spans="1:36" ht="11.25" customHeight="1" x14ac:dyDescent="0.2">
      <c r="A396" s="27">
        <v>395</v>
      </c>
      <c r="C396" s="33" t="str">
        <f t="shared" si="105"/>
        <v>Dazzler - Pinpoint Laser - XM - C</v>
      </c>
      <c r="D396" s="33" t="str">
        <f t="shared" si="108"/>
        <v>Dazzler - Pinpoint Laser - XM - C</v>
      </c>
      <c r="E396" s="33">
        <f t="shared" si="106"/>
        <v>1</v>
      </c>
      <c r="F396" s="33" t="str">
        <f t="shared" si="109"/>
        <v>Pinpoint Laser - XM</v>
      </c>
      <c r="G396" s="34" t="s">
        <v>3387</v>
      </c>
      <c r="H396" s="34" t="s">
        <v>2590</v>
      </c>
      <c r="L396" s="33" t="s">
        <v>2552</v>
      </c>
      <c r="M396" s="33" t="s">
        <v>2552</v>
      </c>
      <c r="N396" s="34" t="s">
        <v>5005</v>
      </c>
      <c r="O396" s="34" t="s">
        <v>5005</v>
      </c>
      <c r="P396" s="33" t="s">
        <v>1408</v>
      </c>
      <c r="S396" s="50" t="s">
        <v>3825</v>
      </c>
      <c r="T396" s="33" t="s">
        <v>2552</v>
      </c>
      <c r="U396" s="33" t="s">
        <v>1408</v>
      </c>
      <c r="W396" s="34" t="s">
        <v>2103</v>
      </c>
      <c r="X396" s="34">
        <v>5</v>
      </c>
      <c r="Y396" s="34">
        <v>5</v>
      </c>
      <c r="Z396" s="34">
        <f t="shared" si="107"/>
        <v>25</v>
      </c>
      <c r="AI396" s="25">
        <v>395</v>
      </c>
      <c r="AJ396" s="27">
        <v>395</v>
      </c>
    </row>
    <row r="397" spans="1:36" ht="11.25" customHeight="1" x14ac:dyDescent="0.2">
      <c r="A397" s="27">
        <v>396</v>
      </c>
      <c r="C397" s="33" t="str">
        <f t="shared" si="105"/>
        <v>Dazzler - Roller Queen - CL - C</v>
      </c>
      <c r="D397" s="33" t="str">
        <f t="shared" si="108"/>
        <v>Dazzler - Roller Queen - CL - C</v>
      </c>
      <c r="E397" s="33">
        <f t="shared" si="106"/>
        <v>1</v>
      </c>
      <c r="F397" s="33" t="str">
        <f t="shared" si="109"/>
        <v>Roller Queen - CL</v>
      </c>
      <c r="G397" s="34" t="s">
        <v>1676</v>
      </c>
      <c r="H397" s="34" t="s">
        <v>2590</v>
      </c>
      <c r="L397" s="33" t="s">
        <v>2552</v>
      </c>
      <c r="M397" s="33" t="s">
        <v>2552</v>
      </c>
      <c r="N397" s="34" t="s">
        <v>4876</v>
      </c>
      <c r="O397" s="34" t="s">
        <v>4876</v>
      </c>
      <c r="P397" s="33" t="s">
        <v>49</v>
      </c>
      <c r="S397" s="50" t="s">
        <v>3826</v>
      </c>
      <c r="T397" s="33" t="s">
        <v>2552</v>
      </c>
      <c r="U397" s="33" t="s">
        <v>49</v>
      </c>
      <c r="W397" s="34" t="s">
        <v>2103</v>
      </c>
      <c r="X397" s="34">
        <v>13</v>
      </c>
      <c r="Y397" s="34">
        <v>5</v>
      </c>
      <c r="Z397" s="34">
        <f t="shared" si="107"/>
        <v>65</v>
      </c>
      <c r="AI397" s="25">
        <v>396</v>
      </c>
      <c r="AJ397" s="27">
        <v>396</v>
      </c>
    </row>
    <row r="398" spans="1:36" ht="11.25" customHeight="1" x14ac:dyDescent="0.2">
      <c r="A398" s="27">
        <v>397</v>
      </c>
      <c r="B398" s="39"/>
      <c r="C398" s="38" t="str">
        <f t="shared" si="105"/>
        <v>Deadpool - 3-Grid Character Card - OP - C</v>
      </c>
      <c r="D398" s="38" t="str">
        <f>CONCATENATE(M398," ",G398," HERO - ",W398)</f>
        <v>Deadpool OP HERO - C</v>
      </c>
      <c r="E398" s="38">
        <f t="shared" si="106"/>
        <v>1</v>
      </c>
      <c r="F398" s="38" t="str">
        <f t="shared" ref="F398:F399" si="110">CONCATENATE(M398,IF(V398&lt;&gt;"",CONCATENATE(" (",V398,")",),"")," &lt;",G398,"&gt;")</f>
        <v>Deadpool &lt;OP&gt;</v>
      </c>
      <c r="G398" s="39" t="s">
        <v>123</v>
      </c>
      <c r="H398" s="39" t="s">
        <v>2582</v>
      </c>
      <c r="I398" s="39"/>
      <c r="J398" s="39"/>
      <c r="K398" s="39"/>
      <c r="L398" s="38" t="s">
        <v>2118</v>
      </c>
      <c r="M398" s="38" t="s">
        <v>2118</v>
      </c>
      <c r="N398" s="39"/>
      <c r="O398" s="39"/>
      <c r="P398" s="38" t="s">
        <v>768</v>
      </c>
      <c r="Q398" s="39"/>
      <c r="R398" s="39"/>
      <c r="S398" s="55"/>
      <c r="T398" s="38" t="s">
        <v>2118</v>
      </c>
      <c r="U398" s="38" t="s">
        <v>768</v>
      </c>
      <c r="V398" s="39"/>
      <c r="W398" s="39" t="s">
        <v>2103</v>
      </c>
      <c r="X398" s="40">
        <v>2</v>
      </c>
      <c r="Y398" s="40">
        <v>5</v>
      </c>
      <c r="Z398" s="40">
        <f t="shared" si="107"/>
        <v>10</v>
      </c>
      <c r="AA398" s="41">
        <v>3</v>
      </c>
      <c r="AB398" s="41">
        <v>7</v>
      </c>
      <c r="AC398" s="41">
        <v>4</v>
      </c>
      <c r="AD398" s="41"/>
      <c r="AE398" s="41">
        <f>SUM(AA398:AD398)</f>
        <v>14</v>
      </c>
      <c r="AF398" s="41">
        <v>14</v>
      </c>
      <c r="AG398" s="42">
        <f>AVERAGE(AA398:AD398)</f>
        <v>4.666666666666667</v>
      </c>
      <c r="AH398" s="43"/>
      <c r="AI398" s="43">
        <v>397</v>
      </c>
      <c r="AJ398" s="27">
        <v>397</v>
      </c>
    </row>
    <row r="399" spans="1:36" ht="11.25" customHeight="1" x14ac:dyDescent="0.2">
      <c r="A399" s="27">
        <v>398</v>
      </c>
      <c r="B399" s="28"/>
      <c r="C399" s="26" t="str">
        <f t="shared" si="105"/>
        <v>Deadpool - 4-Grid Character Card - IQ - R</v>
      </c>
      <c r="D399" s="26" t="str">
        <f>CONCATENATE(M399," ",G399," HERO - ",W399)</f>
        <v>Deadpool IQ HERO - R</v>
      </c>
      <c r="E399" s="26">
        <f t="shared" si="106"/>
        <v>1</v>
      </c>
      <c r="F399" s="26" t="str">
        <f t="shared" si="110"/>
        <v>Deadpool &lt;IQ&gt;</v>
      </c>
      <c r="G399" s="28" t="s">
        <v>1044</v>
      </c>
      <c r="H399" s="28" t="s">
        <v>2582</v>
      </c>
      <c r="I399" s="28"/>
      <c r="J399" s="28"/>
      <c r="K399" s="28"/>
      <c r="L399" s="26" t="s">
        <v>2118</v>
      </c>
      <c r="M399" s="26" t="s">
        <v>2118</v>
      </c>
      <c r="N399" s="28"/>
      <c r="O399" s="28"/>
      <c r="P399" s="26" t="s">
        <v>769</v>
      </c>
      <c r="Q399" s="28"/>
      <c r="R399" s="28"/>
      <c r="S399" s="54"/>
      <c r="T399" s="26" t="s">
        <v>2118</v>
      </c>
      <c r="U399" s="26" t="s">
        <v>769</v>
      </c>
      <c r="V399" s="28"/>
      <c r="W399" s="28" t="s">
        <v>2313</v>
      </c>
      <c r="X399" s="29">
        <v>12</v>
      </c>
      <c r="Y399" s="29">
        <v>15</v>
      </c>
      <c r="Z399" s="29">
        <f t="shared" si="107"/>
        <v>180</v>
      </c>
      <c r="AA399" s="30">
        <v>3</v>
      </c>
      <c r="AB399" s="30">
        <v>7</v>
      </c>
      <c r="AC399" s="30">
        <v>5</v>
      </c>
      <c r="AD399" s="30">
        <v>3</v>
      </c>
      <c r="AE399" s="30">
        <f>SUM(AA399:AD399)</f>
        <v>18</v>
      </c>
      <c r="AF399" s="30">
        <v>18</v>
      </c>
      <c r="AG399" s="31">
        <f>AVERAGE(AA399:AD399)</f>
        <v>4.5</v>
      </c>
      <c r="AH399" s="32" t="s">
        <v>4748</v>
      </c>
      <c r="AI399" s="32">
        <v>398</v>
      </c>
      <c r="AJ399" s="27">
        <v>398</v>
      </c>
    </row>
    <row r="400" spans="1:36" ht="11.25" customHeight="1" x14ac:dyDescent="0.2">
      <c r="A400" s="27">
        <v>399</v>
      </c>
      <c r="C400" s="33" t="str">
        <f t="shared" si="105"/>
        <v>Deadpool - Assassin - OP - OPD - R</v>
      </c>
      <c r="D400" s="33" t="str">
        <f t="shared" ref="D400:D407" si="111">CONCATENATE(M400," - ",P400," - ",G400," - ",IF(R400="","",CONCATENATE(R400," - ")),W400)</f>
        <v>Deadpool - Assassin - OP - OPD - R</v>
      </c>
      <c r="E400" s="33">
        <f t="shared" si="106"/>
        <v>1</v>
      </c>
      <c r="F400" s="33" t="str">
        <f t="shared" ref="F400:F407" si="112">CONCATENATE(P400," - ",G400)</f>
        <v>Assassin - OP</v>
      </c>
      <c r="G400" s="34" t="s">
        <v>123</v>
      </c>
      <c r="H400" s="34" t="s">
        <v>2590</v>
      </c>
      <c r="L400" s="33" t="s">
        <v>2118</v>
      </c>
      <c r="M400" s="33" t="s">
        <v>2118</v>
      </c>
      <c r="N400" s="34" t="s">
        <v>4931</v>
      </c>
      <c r="O400" s="34" t="s">
        <v>4931</v>
      </c>
      <c r="P400" s="33" t="s">
        <v>3056</v>
      </c>
      <c r="R400" s="34" t="s">
        <v>2584</v>
      </c>
      <c r="S400" s="50" t="s">
        <v>3731</v>
      </c>
      <c r="T400" s="33" t="s">
        <v>2118</v>
      </c>
      <c r="U400" s="33" t="s">
        <v>743</v>
      </c>
      <c r="W400" s="34" t="s">
        <v>2313</v>
      </c>
      <c r="X400" s="34">
        <v>2</v>
      </c>
      <c r="Y400" s="34">
        <v>15</v>
      </c>
      <c r="Z400" s="34">
        <f t="shared" si="107"/>
        <v>30</v>
      </c>
      <c r="AI400" s="25">
        <v>399</v>
      </c>
      <c r="AJ400" s="27">
        <v>399</v>
      </c>
    </row>
    <row r="401" spans="1:36" ht="11.25" customHeight="1" x14ac:dyDescent="0.2">
      <c r="A401" s="27">
        <v>400</v>
      </c>
      <c r="C401" s="33" t="str">
        <f t="shared" si="105"/>
        <v>Deadpool - Bushwack - PS - U</v>
      </c>
      <c r="D401" s="33" t="str">
        <f t="shared" si="111"/>
        <v>Deadpool - Bushwack - PS - U</v>
      </c>
      <c r="E401" s="33">
        <f t="shared" si="106"/>
        <v>1</v>
      </c>
      <c r="F401" s="33" t="str">
        <f t="shared" si="112"/>
        <v>Bushwack - PS</v>
      </c>
      <c r="G401" s="34" t="s">
        <v>124</v>
      </c>
      <c r="H401" s="34" t="s">
        <v>2590</v>
      </c>
      <c r="L401" s="33" t="s">
        <v>2118</v>
      </c>
      <c r="M401" s="33" t="s">
        <v>2118</v>
      </c>
      <c r="N401" s="34" t="s">
        <v>4872</v>
      </c>
      <c r="O401" s="34" t="s">
        <v>4872</v>
      </c>
      <c r="P401" s="33" t="s">
        <v>50</v>
      </c>
      <c r="S401" s="50" t="s">
        <v>3827</v>
      </c>
      <c r="T401" s="33" t="s">
        <v>2118</v>
      </c>
      <c r="U401" s="33" t="s">
        <v>50</v>
      </c>
      <c r="W401" s="34" t="s">
        <v>2314</v>
      </c>
      <c r="X401" s="34">
        <v>7</v>
      </c>
      <c r="Y401" s="34">
        <v>10</v>
      </c>
      <c r="Z401" s="34">
        <f t="shared" si="107"/>
        <v>70</v>
      </c>
      <c r="AI401" s="25">
        <v>400</v>
      </c>
      <c r="AJ401" s="27">
        <v>400</v>
      </c>
    </row>
    <row r="402" spans="1:36" ht="11.25" customHeight="1" x14ac:dyDescent="0.2">
      <c r="A402" s="27">
        <v>401</v>
      </c>
      <c r="C402" s="33" t="str">
        <f t="shared" si="105"/>
        <v>Deadpool - Distracting Chatter - IQ - U</v>
      </c>
      <c r="D402" s="33" t="str">
        <f t="shared" si="111"/>
        <v>Deadpool - Distracting Chatter - IQ - U</v>
      </c>
      <c r="E402" s="33">
        <f t="shared" si="106"/>
        <v>1</v>
      </c>
      <c r="F402" s="33" t="str">
        <f t="shared" si="112"/>
        <v>Distracting Chatter - IQ</v>
      </c>
      <c r="G402" s="34" t="s">
        <v>1044</v>
      </c>
      <c r="H402" s="34" t="s">
        <v>2590</v>
      </c>
      <c r="L402" s="33" t="s">
        <v>2118</v>
      </c>
      <c r="M402" s="33" t="s">
        <v>2118</v>
      </c>
      <c r="N402" s="34" t="s">
        <v>4881</v>
      </c>
      <c r="O402" s="34" t="s">
        <v>4881</v>
      </c>
      <c r="P402" s="33" t="s">
        <v>932</v>
      </c>
      <c r="S402" s="50" t="s">
        <v>3610</v>
      </c>
      <c r="T402" s="33" t="s">
        <v>2118</v>
      </c>
      <c r="U402" s="33" t="s">
        <v>932</v>
      </c>
      <c r="W402" s="34" t="s">
        <v>2314</v>
      </c>
      <c r="X402" s="34">
        <v>12</v>
      </c>
      <c r="Y402" s="34">
        <v>10</v>
      </c>
      <c r="Z402" s="34">
        <f t="shared" si="107"/>
        <v>120</v>
      </c>
      <c r="AI402" s="25">
        <v>401</v>
      </c>
      <c r="AJ402" s="27">
        <v>401</v>
      </c>
    </row>
    <row r="403" spans="1:36" ht="11.25" customHeight="1" x14ac:dyDescent="0.2">
      <c r="A403" s="27">
        <v>402</v>
      </c>
      <c r="C403" s="33" t="str">
        <f t="shared" si="105"/>
        <v>Deadpool - Don't Lose Your Head! - IQ - OPD - VR</v>
      </c>
      <c r="D403" s="33" t="str">
        <f t="shared" si="111"/>
        <v>Deadpool - Don't Lose Your Head! - IQ - OPD - VR</v>
      </c>
      <c r="E403" s="33">
        <f t="shared" si="106"/>
        <v>1</v>
      </c>
      <c r="F403" s="33" t="str">
        <f t="shared" si="112"/>
        <v>Don't Lose Your Head! - IQ</v>
      </c>
      <c r="G403" s="34" t="s">
        <v>1044</v>
      </c>
      <c r="H403" s="34" t="s">
        <v>2590</v>
      </c>
      <c r="L403" s="33" t="s">
        <v>2118</v>
      </c>
      <c r="M403" s="33" t="s">
        <v>2118</v>
      </c>
      <c r="N403" s="34" t="s">
        <v>4907</v>
      </c>
      <c r="O403" s="34" t="s">
        <v>4907</v>
      </c>
      <c r="P403" s="33" t="s">
        <v>3057</v>
      </c>
      <c r="R403" s="34" t="s">
        <v>2584</v>
      </c>
      <c r="S403" s="50" t="s">
        <v>3616</v>
      </c>
      <c r="T403" s="33" t="s">
        <v>2118</v>
      </c>
      <c r="U403" s="33" t="s">
        <v>744</v>
      </c>
      <c r="W403" s="34" t="s">
        <v>2361</v>
      </c>
      <c r="X403" s="34">
        <v>12</v>
      </c>
      <c r="Y403" s="34">
        <v>20</v>
      </c>
      <c r="Z403" s="34">
        <f t="shared" si="107"/>
        <v>240</v>
      </c>
      <c r="AI403" s="25">
        <v>402</v>
      </c>
      <c r="AJ403" s="27">
        <v>402</v>
      </c>
    </row>
    <row r="404" spans="1:36" ht="11.25" customHeight="1" x14ac:dyDescent="0.2">
      <c r="A404" s="27">
        <v>403</v>
      </c>
      <c r="C404" s="33" t="str">
        <f t="shared" si="105"/>
        <v>Deadpool - High Threshold of Pain - OP - OPD - R</v>
      </c>
      <c r="D404" s="33" t="str">
        <f t="shared" si="111"/>
        <v>Deadpool - High Threshold of Pain - OP - OPD - R</v>
      </c>
      <c r="E404" s="33">
        <f t="shared" si="106"/>
        <v>1</v>
      </c>
      <c r="F404" s="33" t="str">
        <f t="shared" si="112"/>
        <v>High Threshold of Pain - OP</v>
      </c>
      <c r="G404" s="34" t="s">
        <v>123</v>
      </c>
      <c r="H404" s="34" t="s">
        <v>2590</v>
      </c>
      <c r="L404" s="33" t="s">
        <v>2118</v>
      </c>
      <c r="M404" s="33" t="s">
        <v>2118</v>
      </c>
      <c r="N404" s="34" t="s">
        <v>4961</v>
      </c>
      <c r="O404" s="34" t="s">
        <v>4961</v>
      </c>
      <c r="P404" s="33" t="s">
        <v>3377</v>
      </c>
      <c r="R404" s="34" t="s">
        <v>2584</v>
      </c>
      <c r="S404" s="50" t="s">
        <v>3828</v>
      </c>
      <c r="T404" s="33" t="s">
        <v>2118</v>
      </c>
      <c r="U404" s="33" t="s">
        <v>5709</v>
      </c>
      <c r="W404" s="34" t="s">
        <v>2313</v>
      </c>
      <c r="X404" s="34">
        <v>2</v>
      </c>
      <c r="Y404" s="34">
        <v>15</v>
      </c>
      <c r="Z404" s="34">
        <f t="shared" si="107"/>
        <v>30</v>
      </c>
      <c r="AI404" s="25">
        <v>403</v>
      </c>
      <c r="AJ404" s="27">
        <v>403</v>
      </c>
    </row>
    <row r="405" spans="1:36" ht="11.25" customHeight="1" x14ac:dyDescent="0.2">
      <c r="A405" s="27">
        <v>404</v>
      </c>
      <c r="C405" s="33" t="str">
        <f t="shared" si="105"/>
        <v>Deadpool - Killing Machine - OP - C</v>
      </c>
      <c r="D405" s="33" t="str">
        <f t="shared" si="111"/>
        <v>Deadpool - Killing Machine - OP - C</v>
      </c>
      <c r="E405" s="33">
        <f t="shared" si="106"/>
        <v>1</v>
      </c>
      <c r="F405" s="33" t="str">
        <f t="shared" si="112"/>
        <v>Killing Machine - OP</v>
      </c>
      <c r="G405" s="34" t="s">
        <v>123</v>
      </c>
      <c r="H405" s="34" t="s">
        <v>2590</v>
      </c>
      <c r="L405" s="33" t="s">
        <v>2118</v>
      </c>
      <c r="M405" s="33" t="s">
        <v>2118</v>
      </c>
      <c r="N405" s="34" t="s">
        <v>4894</v>
      </c>
      <c r="O405" s="34" t="s">
        <v>4894</v>
      </c>
      <c r="P405" s="33" t="s">
        <v>927</v>
      </c>
      <c r="S405" s="50" t="s">
        <v>3724</v>
      </c>
      <c r="T405" s="33" t="s">
        <v>2118</v>
      </c>
      <c r="U405" s="33" t="s">
        <v>927</v>
      </c>
      <c r="W405" s="34" t="s">
        <v>2103</v>
      </c>
      <c r="X405" s="34">
        <v>2</v>
      </c>
      <c r="Y405" s="34">
        <v>5</v>
      </c>
      <c r="Z405" s="34">
        <f t="shared" si="107"/>
        <v>10</v>
      </c>
      <c r="AI405" s="25">
        <v>404</v>
      </c>
      <c r="AJ405" s="27">
        <v>404</v>
      </c>
    </row>
    <row r="406" spans="1:36" ht="11.25" customHeight="1" x14ac:dyDescent="0.2">
      <c r="A406" s="27">
        <v>405</v>
      </c>
      <c r="C406" s="33" t="str">
        <f t="shared" si="105"/>
        <v>Deadpool - Regeneration - OP - C</v>
      </c>
      <c r="D406" s="33" t="str">
        <f t="shared" si="111"/>
        <v>Deadpool - Regeneration - OP - C</v>
      </c>
      <c r="E406" s="33">
        <f t="shared" si="106"/>
        <v>1</v>
      </c>
      <c r="F406" s="33" t="str">
        <f t="shared" si="112"/>
        <v>Regeneration - OP</v>
      </c>
      <c r="G406" s="34" t="s">
        <v>123</v>
      </c>
      <c r="H406" s="34" t="s">
        <v>2590</v>
      </c>
      <c r="L406" s="33" t="s">
        <v>2118</v>
      </c>
      <c r="M406" s="33" t="s">
        <v>2118</v>
      </c>
      <c r="N406" s="34" t="s">
        <v>4900</v>
      </c>
      <c r="O406" s="34" t="s">
        <v>4900</v>
      </c>
      <c r="P406" s="33" t="s">
        <v>926</v>
      </c>
      <c r="S406" s="50" t="s">
        <v>3829</v>
      </c>
      <c r="T406" s="33" t="s">
        <v>2118</v>
      </c>
      <c r="U406" s="33" t="s">
        <v>926</v>
      </c>
      <c r="W406" s="34" t="s">
        <v>2103</v>
      </c>
      <c r="X406" s="34">
        <v>2</v>
      </c>
      <c r="Y406" s="34">
        <v>5</v>
      </c>
      <c r="Z406" s="34">
        <f t="shared" si="107"/>
        <v>10</v>
      </c>
      <c r="AI406" s="25">
        <v>405</v>
      </c>
      <c r="AJ406" s="27">
        <v>405</v>
      </c>
    </row>
    <row r="407" spans="1:36" ht="11.25" customHeight="1" x14ac:dyDescent="0.2">
      <c r="A407" s="27">
        <v>406</v>
      </c>
      <c r="C407" s="33" t="str">
        <f t="shared" si="105"/>
        <v>Deadpool - Super Spy - OP - C</v>
      </c>
      <c r="D407" s="33" t="str">
        <f t="shared" si="111"/>
        <v>Deadpool - Super Spy - OP - C</v>
      </c>
      <c r="E407" s="33">
        <f t="shared" si="106"/>
        <v>1</v>
      </c>
      <c r="F407" s="33" t="str">
        <f t="shared" si="112"/>
        <v>Super Spy - OP</v>
      </c>
      <c r="G407" s="34" t="s">
        <v>123</v>
      </c>
      <c r="H407" s="34" t="s">
        <v>2590</v>
      </c>
      <c r="L407" s="33" t="s">
        <v>2118</v>
      </c>
      <c r="M407" s="33" t="s">
        <v>2118</v>
      </c>
      <c r="N407" s="34" t="s">
        <v>4891</v>
      </c>
      <c r="O407" s="34" t="s">
        <v>4891</v>
      </c>
      <c r="P407" s="33" t="s">
        <v>51</v>
      </c>
      <c r="S407" s="50" t="s">
        <v>3830</v>
      </c>
      <c r="T407" s="33" t="s">
        <v>2118</v>
      </c>
      <c r="U407" s="33" t="s">
        <v>51</v>
      </c>
      <c r="W407" s="34" t="s">
        <v>2103</v>
      </c>
      <c r="X407" s="34">
        <v>2</v>
      </c>
      <c r="Y407" s="34">
        <v>5</v>
      </c>
      <c r="Z407" s="34">
        <f t="shared" si="107"/>
        <v>10</v>
      </c>
      <c r="AI407" s="25">
        <v>406</v>
      </c>
      <c r="AJ407" s="27">
        <v>406</v>
      </c>
    </row>
    <row r="408" spans="1:36" ht="11.25" customHeight="1" x14ac:dyDescent="0.2">
      <c r="A408" s="27">
        <v>407</v>
      </c>
      <c r="B408" s="28"/>
      <c r="C408" s="26" t="str">
        <f t="shared" si="105"/>
        <v>Deathbird - 4-Grid Character Card - XM - U</v>
      </c>
      <c r="D408" s="26" t="s">
        <v>6233</v>
      </c>
      <c r="E408" s="26">
        <f t="shared" si="106"/>
        <v>1</v>
      </c>
      <c r="F408" s="26" t="str">
        <f t="shared" ref="F408:F409" si="113">CONCATENATE(M408,IF(V408&lt;&gt;"",CONCATENATE(" (",V408,")",),"")," &lt;",G408,"&gt;")</f>
        <v>Deathbird &lt;XM&gt;</v>
      </c>
      <c r="G408" s="28" t="s">
        <v>3387</v>
      </c>
      <c r="H408" s="28" t="s">
        <v>2582</v>
      </c>
      <c r="I408" s="28"/>
      <c r="J408" s="28"/>
      <c r="K408" s="28"/>
      <c r="L408" s="26" t="s">
        <v>1409</v>
      </c>
      <c r="M408" s="26" t="s">
        <v>1409</v>
      </c>
      <c r="N408" s="28"/>
      <c r="O408" s="28"/>
      <c r="P408" s="26" t="s">
        <v>769</v>
      </c>
      <c r="Q408" s="28"/>
      <c r="R408" s="28"/>
      <c r="S408" s="54"/>
      <c r="T408" s="26" t="s">
        <v>1409</v>
      </c>
      <c r="U408" s="26" t="s">
        <v>769</v>
      </c>
      <c r="V408" s="28"/>
      <c r="W408" s="28" t="s">
        <v>2314</v>
      </c>
      <c r="X408" s="29">
        <v>5</v>
      </c>
      <c r="Y408" s="29">
        <v>10</v>
      </c>
      <c r="Z408" s="29">
        <f t="shared" si="107"/>
        <v>50</v>
      </c>
      <c r="AA408" s="30">
        <v>3</v>
      </c>
      <c r="AB408" s="30">
        <v>7</v>
      </c>
      <c r="AC408" s="30">
        <v>3</v>
      </c>
      <c r="AD408" s="30">
        <v>3</v>
      </c>
      <c r="AE408" s="30">
        <f>SUM(AA408:AD408)</f>
        <v>16</v>
      </c>
      <c r="AF408" s="30">
        <v>16</v>
      </c>
      <c r="AG408" s="31">
        <f>AVERAGE(AA408:AD408)</f>
        <v>4</v>
      </c>
      <c r="AH408" s="32" t="s">
        <v>4749</v>
      </c>
      <c r="AI408" s="32">
        <v>407</v>
      </c>
      <c r="AJ408" s="27">
        <v>407</v>
      </c>
    </row>
    <row r="409" spans="1:36" ht="11.25" customHeight="1" x14ac:dyDescent="0.2">
      <c r="A409" s="27">
        <v>408</v>
      </c>
      <c r="B409" s="28"/>
      <c r="C409" s="26" t="str">
        <f t="shared" si="105"/>
        <v>Deathlok - 4-Grid Character Card - CL - U</v>
      </c>
      <c r="D409" s="26" t="str">
        <f>CONCATENATE(M409," ",G409," HERO - ",W409)</f>
        <v>Deathlok CL HERO - U</v>
      </c>
      <c r="E409" s="26">
        <f t="shared" si="106"/>
        <v>1</v>
      </c>
      <c r="F409" s="26" t="str">
        <f t="shared" si="113"/>
        <v>Deathlok &lt;CL&gt;</v>
      </c>
      <c r="G409" s="28" t="s">
        <v>1676</v>
      </c>
      <c r="H409" s="28" t="s">
        <v>2582</v>
      </c>
      <c r="I409" s="28"/>
      <c r="J409" s="28"/>
      <c r="K409" s="28"/>
      <c r="L409" s="26" t="s">
        <v>2119</v>
      </c>
      <c r="M409" s="26" t="s">
        <v>2119</v>
      </c>
      <c r="N409" s="28"/>
      <c r="O409" s="28"/>
      <c r="P409" s="26" t="s">
        <v>769</v>
      </c>
      <c r="Q409" s="28"/>
      <c r="R409" s="28"/>
      <c r="S409" s="54"/>
      <c r="T409" s="26" t="s">
        <v>2119</v>
      </c>
      <c r="U409" s="26" t="s">
        <v>769</v>
      </c>
      <c r="V409" s="28"/>
      <c r="W409" s="28" t="s">
        <v>2314</v>
      </c>
      <c r="X409" s="29">
        <v>13</v>
      </c>
      <c r="Y409" s="29">
        <v>10</v>
      </c>
      <c r="Z409" s="29">
        <f t="shared" si="107"/>
        <v>130</v>
      </c>
      <c r="AA409" s="30">
        <v>4</v>
      </c>
      <c r="AB409" s="30">
        <v>5</v>
      </c>
      <c r="AC409" s="30">
        <v>5</v>
      </c>
      <c r="AD409" s="30">
        <v>6</v>
      </c>
      <c r="AE409" s="30">
        <f>SUM(AA409:AD409)</f>
        <v>20</v>
      </c>
      <c r="AF409" s="30">
        <v>20</v>
      </c>
      <c r="AG409" s="31">
        <f>AVERAGE(AA409:AD409)</f>
        <v>5</v>
      </c>
      <c r="AH409" s="32" t="s">
        <v>4750</v>
      </c>
      <c r="AI409" s="32">
        <v>408</v>
      </c>
      <c r="AJ409" s="27">
        <v>408</v>
      </c>
    </row>
    <row r="410" spans="1:36" ht="11.25" customHeight="1" x14ac:dyDescent="0.2">
      <c r="A410" s="27">
        <v>409</v>
      </c>
      <c r="C410" s="33" t="str">
        <f t="shared" si="105"/>
        <v>Deathlok - Cybercorpse - CL - C</v>
      </c>
      <c r="D410" s="33" t="str">
        <f t="shared" ref="D410:D415" si="114">CONCATENATE(M410," - ",P410," - ",G410," - ",IF(R410="","",CONCATENATE(R410," - ")),W410)</f>
        <v>Deathlok - Cybercorpse - CL - C</v>
      </c>
      <c r="E410" s="33">
        <f t="shared" si="106"/>
        <v>1</v>
      </c>
      <c r="F410" s="33" t="str">
        <f t="shared" ref="F410:F415" si="115">CONCATENATE(P410," - ",G410)</f>
        <v>Cybercorpse - CL</v>
      </c>
      <c r="G410" s="34" t="s">
        <v>1676</v>
      </c>
      <c r="H410" s="34" t="s">
        <v>2590</v>
      </c>
      <c r="L410" s="33" t="s">
        <v>2119</v>
      </c>
      <c r="M410" s="33" t="s">
        <v>2119</v>
      </c>
      <c r="N410" s="34" t="s">
        <v>5006</v>
      </c>
      <c r="O410" s="34" t="s">
        <v>5006</v>
      </c>
      <c r="P410" s="33" t="s">
        <v>925</v>
      </c>
      <c r="S410" s="50" t="s">
        <v>3831</v>
      </c>
      <c r="T410" s="33" t="s">
        <v>2119</v>
      </c>
      <c r="U410" s="33" t="s">
        <v>925</v>
      </c>
      <c r="W410" s="34" t="s">
        <v>2103</v>
      </c>
      <c r="X410" s="34">
        <v>13</v>
      </c>
      <c r="Y410" s="34">
        <v>5</v>
      </c>
      <c r="Z410" s="34">
        <f t="shared" si="107"/>
        <v>65</v>
      </c>
      <c r="AI410" s="25">
        <v>409</v>
      </c>
      <c r="AJ410" s="27">
        <v>409</v>
      </c>
    </row>
    <row r="411" spans="1:36" ht="11.25" customHeight="1" x14ac:dyDescent="0.2">
      <c r="A411" s="27">
        <v>410</v>
      </c>
      <c r="C411" s="33" t="str">
        <f t="shared" si="105"/>
        <v>Deathlok - Internal 'Puter - CL - C</v>
      </c>
      <c r="D411" s="33" t="str">
        <f t="shared" si="114"/>
        <v>Deathlok - Internal 'Puter - CL - C</v>
      </c>
      <c r="E411" s="33">
        <f t="shared" si="106"/>
        <v>1</v>
      </c>
      <c r="F411" s="33" t="str">
        <f t="shared" si="115"/>
        <v>Internal 'Puter - CL</v>
      </c>
      <c r="G411" s="34" t="s">
        <v>1676</v>
      </c>
      <c r="H411" s="34" t="s">
        <v>2590</v>
      </c>
      <c r="L411" s="33" t="s">
        <v>2119</v>
      </c>
      <c r="M411" s="33" t="s">
        <v>2119</v>
      </c>
      <c r="N411" s="34" t="s">
        <v>4869</v>
      </c>
      <c r="O411" s="34" t="s">
        <v>4869</v>
      </c>
      <c r="P411" s="33" t="s">
        <v>928</v>
      </c>
      <c r="S411" s="50" t="s">
        <v>3832</v>
      </c>
      <c r="T411" s="33" t="s">
        <v>2119</v>
      </c>
      <c r="U411" s="33" t="s">
        <v>928</v>
      </c>
      <c r="W411" s="34" t="s">
        <v>2103</v>
      </c>
      <c r="X411" s="34">
        <v>13</v>
      </c>
      <c r="Y411" s="34">
        <v>5</v>
      </c>
      <c r="Z411" s="34">
        <f t="shared" si="107"/>
        <v>65</v>
      </c>
      <c r="AI411" s="25">
        <v>410</v>
      </c>
      <c r="AJ411" s="27">
        <v>410</v>
      </c>
    </row>
    <row r="412" spans="1:36" ht="11.25" customHeight="1" x14ac:dyDescent="0.2">
      <c r="A412" s="27">
        <v>411</v>
      </c>
      <c r="C412" s="33" t="str">
        <f t="shared" si="105"/>
        <v>Deathlok - John "Siege" Kelly - CL - OPD - R</v>
      </c>
      <c r="D412" s="33" t="str">
        <f t="shared" si="114"/>
        <v>Deathlok - John "Siege" Kelly - CL - OPD - R</v>
      </c>
      <c r="E412" s="33">
        <f t="shared" si="106"/>
        <v>1</v>
      </c>
      <c r="F412" s="33" t="str">
        <f t="shared" si="115"/>
        <v>John "Siege" Kelly - CL</v>
      </c>
      <c r="G412" s="34" t="s">
        <v>1676</v>
      </c>
      <c r="H412" s="34" t="s">
        <v>2590</v>
      </c>
      <c r="L412" s="33" t="s">
        <v>2119</v>
      </c>
      <c r="M412" s="33" t="s">
        <v>2119</v>
      </c>
      <c r="N412" s="34" t="s">
        <v>4905</v>
      </c>
      <c r="O412" s="34" t="s">
        <v>4905</v>
      </c>
      <c r="P412" s="33" t="s">
        <v>3058</v>
      </c>
      <c r="R412" s="34" t="s">
        <v>2584</v>
      </c>
      <c r="S412" s="50" t="s">
        <v>3833</v>
      </c>
      <c r="T412" s="33" t="s">
        <v>2119</v>
      </c>
      <c r="U412" s="33" t="s">
        <v>746</v>
      </c>
      <c r="W412" s="34" t="s">
        <v>2313</v>
      </c>
      <c r="X412" s="34">
        <v>13</v>
      </c>
      <c r="Y412" s="34">
        <v>15</v>
      </c>
      <c r="Z412" s="34">
        <f t="shared" si="107"/>
        <v>195</v>
      </c>
      <c r="AI412" s="25">
        <v>411</v>
      </c>
      <c r="AJ412" s="27">
        <v>411</v>
      </c>
    </row>
    <row r="413" spans="1:36" ht="11.25" customHeight="1" x14ac:dyDescent="0.2">
      <c r="A413" s="27">
        <v>412</v>
      </c>
      <c r="C413" s="33" t="str">
        <f t="shared" si="105"/>
        <v>Deathlok - Luther Manning - CL - OPD - R</v>
      </c>
      <c r="D413" s="33" t="str">
        <f t="shared" si="114"/>
        <v>Deathlok - Luther Manning - CL - OPD - R</v>
      </c>
      <c r="E413" s="33">
        <f t="shared" si="106"/>
        <v>1</v>
      </c>
      <c r="F413" s="33" t="str">
        <f t="shared" si="115"/>
        <v>Luther Manning - CL</v>
      </c>
      <c r="G413" s="34" t="s">
        <v>1676</v>
      </c>
      <c r="H413" s="34" t="s">
        <v>2590</v>
      </c>
      <c r="L413" s="33" t="s">
        <v>2119</v>
      </c>
      <c r="M413" s="33" t="s">
        <v>2119</v>
      </c>
      <c r="N413" s="34" t="s">
        <v>4905</v>
      </c>
      <c r="O413" s="34" t="s">
        <v>4905</v>
      </c>
      <c r="P413" s="33" t="s">
        <v>3059</v>
      </c>
      <c r="R413" s="34" t="s">
        <v>2584</v>
      </c>
      <c r="S413" s="50" t="s">
        <v>3834</v>
      </c>
      <c r="T413" s="33" t="s">
        <v>2119</v>
      </c>
      <c r="U413" s="33" t="s">
        <v>747</v>
      </c>
      <c r="W413" s="34" t="s">
        <v>2313</v>
      </c>
      <c r="X413" s="34">
        <v>13</v>
      </c>
      <c r="Y413" s="34">
        <v>15</v>
      </c>
      <c r="Z413" s="34">
        <f t="shared" si="107"/>
        <v>195</v>
      </c>
      <c r="AI413" s="25">
        <v>412</v>
      </c>
      <c r="AJ413" s="27">
        <v>412</v>
      </c>
    </row>
    <row r="414" spans="1:36" ht="11.25" customHeight="1" x14ac:dyDescent="0.2">
      <c r="A414" s="27">
        <v>413</v>
      </c>
      <c r="C414" s="33" t="str">
        <f t="shared" si="105"/>
        <v>Deathlok - Michael Collins - CL - OPD - R</v>
      </c>
      <c r="D414" s="33" t="str">
        <f t="shared" si="114"/>
        <v>Deathlok - Michael Collins - CL - OPD - R</v>
      </c>
      <c r="E414" s="33">
        <f t="shared" si="106"/>
        <v>1</v>
      </c>
      <c r="F414" s="33" t="str">
        <f t="shared" si="115"/>
        <v>Michael Collins - CL</v>
      </c>
      <c r="G414" s="34" t="s">
        <v>1676</v>
      </c>
      <c r="H414" s="34" t="s">
        <v>2590</v>
      </c>
      <c r="L414" s="33" t="s">
        <v>2119</v>
      </c>
      <c r="M414" s="33" t="s">
        <v>2119</v>
      </c>
      <c r="N414" s="34" t="s">
        <v>4905</v>
      </c>
      <c r="O414" s="34" t="s">
        <v>4905</v>
      </c>
      <c r="P414" s="33" t="s">
        <v>3060</v>
      </c>
      <c r="R414" s="34" t="s">
        <v>2584</v>
      </c>
      <c r="S414" s="50" t="s">
        <v>3835</v>
      </c>
      <c r="T414" s="33" t="s">
        <v>2119</v>
      </c>
      <c r="U414" s="33" t="s">
        <v>745</v>
      </c>
      <c r="W414" s="34" t="s">
        <v>2313</v>
      </c>
      <c r="X414" s="34">
        <v>13</v>
      </c>
      <c r="Y414" s="34">
        <v>15</v>
      </c>
      <c r="Z414" s="34">
        <f t="shared" si="107"/>
        <v>195</v>
      </c>
      <c r="AI414" s="25">
        <v>413</v>
      </c>
      <c r="AJ414" s="27">
        <v>413</v>
      </c>
    </row>
    <row r="415" spans="1:36" ht="11.25" customHeight="1" x14ac:dyDescent="0.2">
      <c r="A415" s="27">
        <v>414</v>
      </c>
      <c r="C415" s="33" t="str">
        <f t="shared" si="105"/>
        <v>Deathlok - Really Strong Laser - CL - C</v>
      </c>
      <c r="D415" s="33" t="str">
        <f t="shared" si="114"/>
        <v>Deathlok - Really Strong Laser - CL - C</v>
      </c>
      <c r="E415" s="33">
        <f t="shared" si="106"/>
        <v>1</v>
      </c>
      <c r="F415" s="33" t="str">
        <f t="shared" si="115"/>
        <v>Really Strong Laser - CL</v>
      </c>
      <c r="G415" s="34" t="s">
        <v>1676</v>
      </c>
      <c r="H415" s="34" t="s">
        <v>2590</v>
      </c>
      <c r="L415" s="33" t="s">
        <v>2119</v>
      </c>
      <c r="M415" s="33" t="s">
        <v>2119</v>
      </c>
      <c r="N415" s="34" t="s">
        <v>4964</v>
      </c>
      <c r="O415" s="34" t="s">
        <v>4964</v>
      </c>
      <c r="P415" s="33" t="s">
        <v>929</v>
      </c>
      <c r="S415" s="50" t="s">
        <v>3836</v>
      </c>
      <c r="T415" s="33" t="s">
        <v>2119</v>
      </c>
      <c r="U415" s="33" t="s">
        <v>929</v>
      </c>
      <c r="W415" s="34" t="s">
        <v>2103</v>
      </c>
      <c r="X415" s="34">
        <v>13</v>
      </c>
      <c r="Y415" s="34">
        <v>5</v>
      </c>
      <c r="Z415" s="34">
        <f t="shared" si="107"/>
        <v>65</v>
      </c>
      <c r="AI415" s="25">
        <v>414</v>
      </c>
      <c r="AJ415" s="27">
        <v>414</v>
      </c>
    </row>
    <row r="416" spans="1:36" ht="11.25" customHeight="1" x14ac:dyDescent="0.2">
      <c r="A416" s="27">
        <v>415</v>
      </c>
      <c r="B416" s="39"/>
      <c r="C416" s="38" t="str">
        <f t="shared" si="105"/>
        <v>Doc Samson - 3-Grid Character Card - MC - U</v>
      </c>
      <c r="D416" s="38" t="str">
        <f>CONCATENATE(M416," ",G416," HERO - ",W416)</f>
        <v>Doc Samson MC HERO - U</v>
      </c>
      <c r="E416" s="38">
        <f t="shared" si="106"/>
        <v>1</v>
      </c>
      <c r="F416" s="38" t="str">
        <f t="shared" ref="F416:F417" si="116">CONCATENATE(M416,IF(V416&lt;&gt;"",CONCATENATE(" (",V416,")",),"")," &lt;",G416,"&gt;")</f>
        <v>Doc Samson &lt;MC&gt;</v>
      </c>
      <c r="G416" s="39" t="s">
        <v>1045</v>
      </c>
      <c r="H416" s="39" t="s">
        <v>2582</v>
      </c>
      <c r="I416" s="39"/>
      <c r="J416" s="39"/>
      <c r="K416" s="39"/>
      <c r="L416" s="38" t="s">
        <v>2120</v>
      </c>
      <c r="M416" s="38" t="s">
        <v>2120</v>
      </c>
      <c r="N416" s="39"/>
      <c r="O416" s="39"/>
      <c r="P416" s="38" t="s">
        <v>768</v>
      </c>
      <c r="Q416" s="39"/>
      <c r="R416" s="39"/>
      <c r="S416" s="55"/>
      <c r="T416" s="38" t="s">
        <v>2120</v>
      </c>
      <c r="U416" s="38" t="s">
        <v>768</v>
      </c>
      <c r="V416" s="39"/>
      <c r="W416" s="39" t="s">
        <v>2314</v>
      </c>
      <c r="X416" s="40">
        <v>1</v>
      </c>
      <c r="Y416" s="40">
        <v>10</v>
      </c>
      <c r="Z416" s="40">
        <f t="shared" si="107"/>
        <v>10</v>
      </c>
      <c r="AA416" s="41">
        <v>1</v>
      </c>
      <c r="AB416" s="41">
        <v>2</v>
      </c>
      <c r="AC416" s="41">
        <v>7</v>
      </c>
      <c r="AD416" s="41"/>
      <c r="AE416" s="41">
        <f>SUM(AA416:AD416)</f>
        <v>10</v>
      </c>
      <c r="AF416" s="41">
        <v>10</v>
      </c>
      <c r="AG416" s="42">
        <f>AVERAGE(AA416:AD416)</f>
        <v>3.3333333333333335</v>
      </c>
      <c r="AH416" s="43"/>
      <c r="AI416" s="43">
        <v>415</v>
      </c>
      <c r="AJ416" s="27">
        <v>415</v>
      </c>
    </row>
    <row r="417" spans="1:36" ht="11.25" customHeight="1" x14ac:dyDescent="0.2">
      <c r="A417" s="27">
        <v>416</v>
      </c>
      <c r="B417" s="28"/>
      <c r="C417" s="26" t="str">
        <f t="shared" si="105"/>
        <v>Doc Samson - 4-Grid Character Card - IQ - R</v>
      </c>
      <c r="D417" s="26" t="str">
        <f>CONCATENATE(M417," ",G417," HERO - ",W417)</f>
        <v>Doc Samson IQ HERO - R</v>
      </c>
      <c r="E417" s="26">
        <f t="shared" si="106"/>
        <v>1</v>
      </c>
      <c r="F417" s="26" t="str">
        <f t="shared" si="116"/>
        <v>Doc Samson &lt;IQ&gt;</v>
      </c>
      <c r="G417" s="28" t="s">
        <v>1044</v>
      </c>
      <c r="H417" s="28" t="s">
        <v>2582</v>
      </c>
      <c r="I417" s="28"/>
      <c r="J417" s="28"/>
      <c r="K417" s="28"/>
      <c r="L417" s="26" t="s">
        <v>2120</v>
      </c>
      <c r="M417" s="26" t="s">
        <v>2120</v>
      </c>
      <c r="N417" s="28"/>
      <c r="O417" s="28"/>
      <c r="P417" s="26" t="s">
        <v>769</v>
      </c>
      <c r="Q417" s="28"/>
      <c r="R417" s="28"/>
      <c r="S417" s="54"/>
      <c r="T417" s="26" t="s">
        <v>2120</v>
      </c>
      <c r="U417" s="26" t="s">
        <v>769</v>
      </c>
      <c r="V417" s="28"/>
      <c r="W417" s="28" t="s">
        <v>2313</v>
      </c>
      <c r="X417" s="29">
        <v>12</v>
      </c>
      <c r="Y417" s="29">
        <v>15</v>
      </c>
      <c r="Z417" s="29">
        <f t="shared" si="107"/>
        <v>180</v>
      </c>
      <c r="AA417" s="30">
        <v>2</v>
      </c>
      <c r="AB417" s="30">
        <v>2</v>
      </c>
      <c r="AC417" s="30">
        <v>7</v>
      </c>
      <c r="AD417" s="30">
        <v>6</v>
      </c>
      <c r="AE417" s="30">
        <f>SUM(AA417:AD417)</f>
        <v>17</v>
      </c>
      <c r="AF417" s="30">
        <v>17</v>
      </c>
      <c r="AG417" s="31">
        <f>AVERAGE(AA417:AD417)</f>
        <v>4.25</v>
      </c>
      <c r="AH417" s="32"/>
      <c r="AI417" s="32">
        <v>416</v>
      </c>
      <c r="AJ417" s="27">
        <v>416</v>
      </c>
    </row>
    <row r="418" spans="1:36" ht="11.25" customHeight="1" x14ac:dyDescent="0.2">
      <c r="A418" s="27">
        <v>417</v>
      </c>
      <c r="C418" s="33" t="str">
        <f t="shared" si="105"/>
        <v>Doc Samson - Analytical Assault - MC - U</v>
      </c>
      <c r="D418" s="33" t="s">
        <v>6038</v>
      </c>
      <c r="E418" s="33">
        <f t="shared" si="106"/>
        <v>1</v>
      </c>
      <c r="F418" s="33" t="str">
        <f t="shared" ref="F418:F425" si="117">CONCATENATE(P418," - ",G418)</f>
        <v>Analytical Assault - MC</v>
      </c>
      <c r="G418" s="34" t="s">
        <v>1045</v>
      </c>
      <c r="H418" s="34" t="s">
        <v>2590</v>
      </c>
      <c r="L418" s="33" t="s">
        <v>2120</v>
      </c>
      <c r="M418" s="33" t="s">
        <v>2120</v>
      </c>
      <c r="N418" s="34" t="s">
        <v>5007</v>
      </c>
      <c r="O418" s="34" t="s">
        <v>5007</v>
      </c>
      <c r="P418" s="33" t="s">
        <v>931</v>
      </c>
      <c r="S418" s="50" t="s">
        <v>3837</v>
      </c>
      <c r="T418" s="33" t="s">
        <v>2120</v>
      </c>
      <c r="U418" s="33" t="s">
        <v>931</v>
      </c>
      <c r="W418" s="34" t="s">
        <v>2314</v>
      </c>
      <c r="X418" s="34">
        <v>1</v>
      </c>
      <c r="Y418" s="34">
        <v>10</v>
      </c>
      <c r="Z418" s="34">
        <f t="shared" si="107"/>
        <v>10</v>
      </c>
      <c r="AI418" s="25">
        <v>417</v>
      </c>
      <c r="AJ418" s="27">
        <v>417</v>
      </c>
    </row>
    <row r="419" spans="1:36" ht="11.25" customHeight="1" x14ac:dyDescent="0.2">
      <c r="A419" s="27">
        <v>418</v>
      </c>
      <c r="C419" s="33" t="str">
        <f t="shared" si="105"/>
        <v>Doc Samson - Cautious Advisor - IQ - U</v>
      </c>
      <c r="D419" s="33" t="str">
        <f t="shared" ref="D419:D425" si="118">CONCATENATE(M419," - ",P419," - ",G419," - ",IF(R419="","",CONCATENATE(R419," - ")),W419)</f>
        <v>Doc Samson - Cautious Advisor - IQ - U</v>
      </c>
      <c r="E419" s="33">
        <f t="shared" si="106"/>
        <v>1</v>
      </c>
      <c r="F419" s="33" t="str">
        <f t="shared" si="117"/>
        <v>Cautious Advisor - IQ</v>
      </c>
      <c r="G419" s="34" t="s">
        <v>1044</v>
      </c>
      <c r="H419" s="34" t="s">
        <v>2590</v>
      </c>
      <c r="L419" s="33" t="s">
        <v>2120</v>
      </c>
      <c r="M419" s="33" t="s">
        <v>2120</v>
      </c>
      <c r="N419" s="34" t="s">
        <v>4904</v>
      </c>
      <c r="O419" s="34" t="s">
        <v>4904</v>
      </c>
      <c r="P419" s="33" t="s">
        <v>930</v>
      </c>
      <c r="S419" s="50" t="s">
        <v>3838</v>
      </c>
      <c r="T419" s="33" t="s">
        <v>2120</v>
      </c>
      <c r="U419" s="33" t="s">
        <v>930</v>
      </c>
      <c r="W419" s="34" t="s">
        <v>2314</v>
      </c>
      <c r="X419" s="34">
        <v>12</v>
      </c>
      <c r="Y419" s="34">
        <v>10</v>
      </c>
      <c r="Z419" s="34">
        <f t="shared" si="107"/>
        <v>120</v>
      </c>
      <c r="AI419" s="25">
        <v>418</v>
      </c>
      <c r="AJ419" s="27">
        <v>418</v>
      </c>
    </row>
    <row r="420" spans="1:36" ht="11.25" customHeight="1" x14ac:dyDescent="0.2">
      <c r="A420" s="27">
        <v>419</v>
      </c>
      <c r="C420" s="33" t="str">
        <f t="shared" si="105"/>
        <v>Doc Samson - Gamma Muscle - MC - C</v>
      </c>
      <c r="D420" s="33" t="str">
        <f t="shared" si="118"/>
        <v>Doc Samson - Gamma Muscle - MC - C</v>
      </c>
      <c r="E420" s="33">
        <f t="shared" si="106"/>
        <v>1</v>
      </c>
      <c r="F420" s="33" t="str">
        <f t="shared" si="117"/>
        <v>Gamma Muscle - MC</v>
      </c>
      <c r="G420" s="34" t="s">
        <v>1045</v>
      </c>
      <c r="H420" s="34" t="s">
        <v>2590</v>
      </c>
      <c r="L420" s="33" t="s">
        <v>2120</v>
      </c>
      <c r="M420" s="33" t="s">
        <v>2120</v>
      </c>
      <c r="N420" s="34" t="s">
        <v>4928</v>
      </c>
      <c r="O420" s="34" t="s">
        <v>4928</v>
      </c>
      <c r="P420" s="33" t="s">
        <v>52</v>
      </c>
      <c r="S420" s="50" t="s">
        <v>3839</v>
      </c>
      <c r="T420" s="33" t="s">
        <v>2120</v>
      </c>
      <c r="U420" s="33" t="s">
        <v>52</v>
      </c>
      <c r="W420" s="34" t="s">
        <v>2103</v>
      </c>
      <c r="X420" s="34">
        <v>1</v>
      </c>
      <c r="Y420" s="34">
        <v>5</v>
      </c>
      <c r="Z420" s="34">
        <f t="shared" si="107"/>
        <v>5</v>
      </c>
      <c r="AI420" s="25">
        <v>419</v>
      </c>
      <c r="AJ420" s="27">
        <v>419</v>
      </c>
    </row>
    <row r="421" spans="1:36" ht="11.25" customHeight="1" x14ac:dyDescent="0.2">
      <c r="A421" s="27">
        <v>420</v>
      </c>
      <c r="C421" s="33" t="str">
        <f t="shared" si="105"/>
        <v>Doc Samson - Green Haired Hero - MC - OPD - R</v>
      </c>
      <c r="D421" s="33" t="str">
        <f t="shared" si="118"/>
        <v>Doc Samson - Green Haired Hero - MC - OPD - R</v>
      </c>
      <c r="E421" s="33">
        <f t="shared" si="106"/>
        <v>1</v>
      </c>
      <c r="F421" s="33" t="str">
        <f t="shared" si="117"/>
        <v>Green Haired Hero - MC</v>
      </c>
      <c r="G421" s="34" t="s">
        <v>1045</v>
      </c>
      <c r="H421" s="34" t="s">
        <v>2590</v>
      </c>
      <c r="L421" s="33" t="s">
        <v>2120</v>
      </c>
      <c r="M421" s="33" t="s">
        <v>2120</v>
      </c>
      <c r="N421" s="34" t="s">
        <v>4920</v>
      </c>
      <c r="O421" s="34" t="s">
        <v>4920</v>
      </c>
      <c r="P421" s="33" t="s">
        <v>3531</v>
      </c>
      <c r="R421" s="34" t="s">
        <v>2584</v>
      </c>
      <c r="S421" s="50" t="s">
        <v>3840</v>
      </c>
      <c r="T421" s="33" t="s">
        <v>2120</v>
      </c>
      <c r="U421" s="33" t="s">
        <v>748</v>
      </c>
      <c r="W421" s="34" t="s">
        <v>2313</v>
      </c>
      <c r="X421" s="34">
        <v>1</v>
      </c>
      <c r="Y421" s="34">
        <v>15</v>
      </c>
      <c r="Z421" s="34">
        <f t="shared" si="107"/>
        <v>15</v>
      </c>
      <c r="AI421" s="25">
        <v>420</v>
      </c>
      <c r="AJ421" s="27">
        <v>420</v>
      </c>
    </row>
    <row r="422" spans="1:36" ht="11.25" customHeight="1" x14ac:dyDescent="0.2">
      <c r="A422" s="27">
        <v>421</v>
      </c>
      <c r="C422" s="33" t="str">
        <f t="shared" si="105"/>
        <v>Doc Samson - Head Shrinker - IQ - U</v>
      </c>
      <c r="D422" s="33" t="str">
        <f t="shared" si="118"/>
        <v>Doc Samson - Head Shrinker - IQ - U</v>
      </c>
      <c r="E422" s="33">
        <f t="shared" si="106"/>
        <v>1</v>
      </c>
      <c r="F422" s="33" t="str">
        <f t="shared" si="117"/>
        <v>Head Shrinker - IQ</v>
      </c>
      <c r="G422" s="34" t="s">
        <v>1044</v>
      </c>
      <c r="H422" s="34" t="s">
        <v>2590</v>
      </c>
      <c r="L422" s="33" t="s">
        <v>2120</v>
      </c>
      <c r="M422" s="33" t="s">
        <v>2120</v>
      </c>
      <c r="N422" s="34" t="s">
        <v>4879</v>
      </c>
      <c r="O422" s="34" t="s">
        <v>4879</v>
      </c>
      <c r="P422" s="33" t="s">
        <v>919</v>
      </c>
      <c r="S422" s="50" t="s">
        <v>3841</v>
      </c>
      <c r="T422" s="33" t="s">
        <v>2120</v>
      </c>
      <c r="U422" s="33" t="s">
        <v>919</v>
      </c>
      <c r="W422" s="34" t="s">
        <v>2314</v>
      </c>
      <c r="X422" s="34">
        <v>12</v>
      </c>
      <c r="Y422" s="34">
        <v>10</v>
      </c>
      <c r="Z422" s="34">
        <f t="shared" si="107"/>
        <v>120</v>
      </c>
      <c r="AI422" s="25">
        <v>421</v>
      </c>
      <c r="AJ422" s="27">
        <v>421</v>
      </c>
    </row>
    <row r="423" spans="1:36" ht="11.25" customHeight="1" x14ac:dyDescent="0.2">
      <c r="A423" s="27">
        <v>422</v>
      </c>
      <c r="C423" s="33" t="str">
        <f t="shared" si="105"/>
        <v>Doc Samson - Power Punch - MC - U</v>
      </c>
      <c r="D423" s="33" t="str">
        <f t="shared" si="118"/>
        <v>Doc Samson - Power Punch - MC - U</v>
      </c>
      <c r="E423" s="33">
        <f t="shared" si="106"/>
        <v>1</v>
      </c>
      <c r="F423" s="33" t="str">
        <f t="shared" si="117"/>
        <v>Power Punch - MC</v>
      </c>
      <c r="G423" s="34" t="s">
        <v>1045</v>
      </c>
      <c r="H423" s="34" t="s">
        <v>2590</v>
      </c>
      <c r="L423" s="33" t="s">
        <v>2120</v>
      </c>
      <c r="M423" s="33" t="s">
        <v>2120</v>
      </c>
      <c r="N423" s="34" t="s">
        <v>4872</v>
      </c>
      <c r="O423" s="34" t="s">
        <v>4872</v>
      </c>
      <c r="P423" s="33" t="s">
        <v>53</v>
      </c>
      <c r="S423" s="50" t="s">
        <v>3842</v>
      </c>
      <c r="T423" s="33" t="s">
        <v>2120</v>
      </c>
      <c r="U423" s="33" t="s">
        <v>53</v>
      </c>
      <c r="W423" s="34" t="s">
        <v>2314</v>
      </c>
      <c r="X423" s="34">
        <v>1</v>
      </c>
      <c r="Y423" s="34">
        <v>10</v>
      </c>
      <c r="Z423" s="34">
        <f t="shared" si="107"/>
        <v>10</v>
      </c>
      <c r="AI423" s="25">
        <v>422</v>
      </c>
      <c r="AJ423" s="27">
        <v>422</v>
      </c>
    </row>
    <row r="424" spans="1:36" ht="11.25" customHeight="1" x14ac:dyDescent="0.2">
      <c r="A424" s="27">
        <v>423</v>
      </c>
      <c r="C424" s="33" t="str">
        <f t="shared" si="105"/>
        <v>Doc Samson - Psychoanalyze - MC - OPD - R</v>
      </c>
      <c r="D424" s="33" t="str">
        <f t="shared" si="118"/>
        <v>Doc Samson - Psychoanalyze - MC - OPD - R</v>
      </c>
      <c r="E424" s="33">
        <f t="shared" si="106"/>
        <v>1</v>
      </c>
      <c r="F424" s="33" t="str">
        <f t="shared" si="117"/>
        <v>Psychoanalyze - MC</v>
      </c>
      <c r="G424" s="34" t="s">
        <v>1045</v>
      </c>
      <c r="H424" s="34" t="s">
        <v>2590</v>
      </c>
      <c r="L424" s="33" t="s">
        <v>2120</v>
      </c>
      <c r="M424" s="33" t="s">
        <v>2120</v>
      </c>
      <c r="N424" s="34" t="s">
        <v>5008</v>
      </c>
      <c r="O424" s="34" t="s">
        <v>5008</v>
      </c>
      <c r="P424" s="33" t="s">
        <v>3061</v>
      </c>
      <c r="R424" s="34" t="s">
        <v>2584</v>
      </c>
      <c r="S424" s="50" t="s">
        <v>3843</v>
      </c>
      <c r="T424" s="33" t="s">
        <v>2120</v>
      </c>
      <c r="U424" s="33" t="s">
        <v>749</v>
      </c>
      <c r="W424" s="34" t="s">
        <v>2313</v>
      </c>
      <c r="X424" s="34">
        <v>1</v>
      </c>
      <c r="Y424" s="34">
        <v>15</v>
      </c>
      <c r="Z424" s="34">
        <f t="shared" si="107"/>
        <v>15</v>
      </c>
      <c r="AI424" s="25">
        <v>423</v>
      </c>
      <c r="AJ424" s="27">
        <v>423</v>
      </c>
    </row>
    <row r="425" spans="1:36" ht="11.25" customHeight="1" x14ac:dyDescent="0.2">
      <c r="A425" s="27">
        <v>424</v>
      </c>
      <c r="C425" s="33" t="str">
        <f t="shared" si="105"/>
        <v>Doc Samson - Theoretical Treatment - MC - U</v>
      </c>
      <c r="D425" s="33" t="str">
        <f t="shared" si="118"/>
        <v>Doc Samson - Theoretical Treatment - MC - U</v>
      </c>
      <c r="E425" s="33">
        <f t="shared" si="106"/>
        <v>1</v>
      </c>
      <c r="F425" s="33" t="str">
        <f t="shared" si="117"/>
        <v>Theoretical Treatment - MC</v>
      </c>
      <c r="G425" s="34" t="s">
        <v>1045</v>
      </c>
      <c r="H425" s="34" t="s">
        <v>2590</v>
      </c>
      <c r="L425" s="33" t="s">
        <v>2120</v>
      </c>
      <c r="M425" s="33" t="s">
        <v>2120</v>
      </c>
      <c r="N425" s="34" t="s">
        <v>4900</v>
      </c>
      <c r="O425" s="34" t="s">
        <v>4900</v>
      </c>
      <c r="P425" s="33" t="s">
        <v>920</v>
      </c>
      <c r="S425" s="50" t="s">
        <v>3844</v>
      </c>
      <c r="T425" s="33" t="s">
        <v>2120</v>
      </c>
      <c r="U425" s="33" t="s">
        <v>920</v>
      </c>
      <c r="W425" s="34" t="s">
        <v>2314</v>
      </c>
      <c r="X425" s="34">
        <v>1</v>
      </c>
      <c r="Y425" s="34">
        <v>10</v>
      </c>
      <c r="Z425" s="34">
        <f t="shared" si="107"/>
        <v>10</v>
      </c>
      <c r="AI425" s="25">
        <v>424</v>
      </c>
      <c r="AJ425" s="27">
        <v>424</v>
      </c>
    </row>
    <row r="426" spans="1:36" ht="11.25" customHeight="1" x14ac:dyDescent="0.2">
      <c r="A426" s="27">
        <v>425</v>
      </c>
      <c r="B426" s="39"/>
      <c r="C426" s="38" t="str">
        <f t="shared" si="105"/>
        <v>Doctor Doom - 3-Grid Character Card - OP - C</v>
      </c>
      <c r="D426" s="38" t="str">
        <f>CONCATENATE(M426," ",G426," HERO - ",W426)</f>
        <v>Doctor Doom OP HERO - C</v>
      </c>
      <c r="E426" s="38">
        <f t="shared" si="106"/>
        <v>1</v>
      </c>
      <c r="F426" s="38" t="str">
        <f t="shared" ref="F426:F427" si="119">CONCATENATE(M426,IF(V426&lt;&gt;"",CONCATENATE(" (",V426,")",),"")," &lt;",G426,"&gt;")</f>
        <v>Doctor Doom &lt;OP&gt;</v>
      </c>
      <c r="G426" s="39" t="s">
        <v>123</v>
      </c>
      <c r="H426" s="39" t="s">
        <v>2582</v>
      </c>
      <c r="I426" s="39"/>
      <c r="J426" s="39"/>
      <c r="K426" s="39"/>
      <c r="L426" s="38" t="s">
        <v>702</v>
      </c>
      <c r="M426" s="38" t="s">
        <v>702</v>
      </c>
      <c r="N426" s="39"/>
      <c r="O426" s="39"/>
      <c r="P426" s="38" t="s">
        <v>768</v>
      </c>
      <c r="Q426" s="39"/>
      <c r="R426" s="39"/>
      <c r="S426" s="55"/>
      <c r="T426" s="38" t="s">
        <v>702</v>
      </c>
      <c r="U426" s="38" t="s">
        <v>768</v>
      </c>
      <c r="V426" s="39"/>
      <c r="W426" s="39" t="s">
        <v>2103</v>
      </c>
      <c r="X426" s="40">
        <v>2</v>
      </c>
      <c r="Y426" s="40">
        <v>5</v>
      </c>
      <c r="Z426" s="40">
        <f t="shared" si="107"/>
        <v>10</v>
      </c>
      <c r="AA426" s="41">
        <v>7</v>
      </c>
      <c r="AB426" s="41">
        <v>6</v>
      </c>
      <c r="AC426" s="41">
        <v>6</v>
      </c>
      <c r="AD426" s="41"/>
      <c r="AE426" s="41">
        <f>SUM(AA426:AD426)</f>
        <v>19</v>
      </c>
      <c r="AF426" s="41">
        <v>19</v>
      </c>
      <c r="AG426" s="42">
        <f>AVERAGE(AA426:AD426)</f>
        <v>6.333333333333333</v>
      </c>
      <c r="AH426" s="43"/>
      <c r="AI426" s="43">
        <v>425</v>
      </c>
      <c r="AJ426" s="27">
        <v>425</v>
      </c>
    </row>
    <row r="427" spans="1:36" ht="11.25" customHeight="1" x14ac:dyDescent="0.2">
      <c r="A427" s="27">
        <v>426</v>
      </c>
      <c r="B427" s="28"/>
      <c r="C427" s="26" t="str">
        <f t="shared" si="105"/>
        <v>Doctor Doom - 4-Grid Character Card - IQ - VR</v>
      </c>
      <c r="D427" s="26" t="str">
        <f>CONCATENATE(M427," ",G427," HERO - ",W427)</f>
        <v>Doctor Doom IQ HERO - VR</v>
      </c>
      <c r="E427" s="26">
        <f t="shared" si="106"/>
        <v>1</v>
      </c>
      <c r="F427" s="26" t="str">
        <f t="shared" si="119"/>
        <v>Doctor Doom &lt;IQ&gt;</v>
      </c>
      <c r="G427" s="28" t="s">
        <v>1044</v>
      </c>
      <c r="H427" s="28" t="s">
        <v>2582</v>
      </c>
      <c r="I427" s="28"/>
      <c r="J427" s="28"/>
      <c r="K427" s="28"/>
      <c r="L427" s="26" t="s">
        <v>702</v>
      </c>
      <c r="M427" s="26" t="s">
        <v>702</v>
      </c>
      <c r="N427" s="28"/>
      <c r="O427" s="28"/>
      <c r="P427" s="26" t="s">
        <v>769</v>
      </c>
      <c r="Q427" s="28"/>
      <c r="R427" s="28"/>
      <c r="S427" s="54"/>
      <c r="T427" s="26" t="s">
        <v>702</v>
      </c>
      <c r="U427" s="26" t="s">
        <v>769</v>
      </c>
      <c r="V427" s="28"/>
      <c r="W427" s="28" t="s">
        <v>2361</v>
      </c>
      <c r="X427" s="29">
        <v>12</v>
      </c>
      <c r="Y427" s="29">
        <v>20</v>
      </c>
      <c r="Z427" s="29">
        <f t="shared" si="107"/>
        <v>240</v>
      </c>
      <c r="AA427" s="30">
        <v>5</v>
      </c>
      <c r="AB427" s="30">
        <v>3</v>
      </c>
      <c r="AC427" s="30">
        <v>4</v>
      </c>
      <c r="AD427" s="30">
        <v>8</v>
      </c>
      <c r="AE427" s="30">
        <f>SUM(AA427:AD427)</f>
        <v>20</v>
      </c>
      <c r="AF427" s="30">
        <v>20</v>
      </c>
      <c r="AG427" s="31">
        <f>AVERAGE(AA427:AD427)</f>
        <v>5</v>
      </c>
      <c r="AH427" s="32"/>
      <c r="AI427" s="32">
        <v>426</v>
      </c>
      <c r="AJ427" s="27">
        <v>426</v>
      </c>
    </row>
    <row r="428" spans="1:36" ht="11.25" customHeight="1" x14ac:dyDescent="0.2">
      <c r="A428" s="27">
        <v>427</v>
      </c>
      <c r="C428" s="33" t="str">
        <f t="shared" si="105"/>
        <v>Doctor Doom - Concussion Beams - OP - C</v>
      </c>
      <c r="D428" s="33" t="str">
        <f t="shared" ref="D428:D435" si="120">CONCATENATE(M428," - ",P428," - ",G428," - ",IF(R428="","",CONCATENATE(R428," - ")),W428)</f>
        <v>Doctor Doom - Concussion Beams - OP - C</v>
      </c>
      <c r="E428" s="33">
        <f t="shared" si="106"/>
        <v>1</v>
      </c>
      <c r="F428" s="33" t="str">
        <f t="shared" ref="F428:F435" si="121">CONCATENATE(P428," - ",G428)</f>
        <v>Concussion Beams - OP</v>
      </c>
      <c r="G428" s="34" t="s">
        <v>123</v>
      </c>
      <c r="H428" s="34" t="s">
        <v>2590</v>
      </c>
      <c r="L428" s="33" t="s">
        <v>702</v>
      </c>
      <c r="M428" s="33" t="s">
        <v>702</v>
      </c>
      <c r="N428" s="34" t="s">
        <v>4894</v>
      </c>
      <c r="O428" s="34" t="s">
        <v>4894</v>
      </c>
      <c r="P428" s="33" t="s">
        <v>912</v>
      </c>
      <c r="S428" s="50" t="s">
        <v>3758</v>
      </c>
      <c r="T428" s="33" t="s">
        <v>702</v>
      </c>
      <c r="U428" s="33" t="s">
        <v>912</v>
      </c>
      <c r="W428" s="34" t="s">
        <v>2103</v>
      </c>
      <c r="X428" s="34">
        <v>2</v>
      </c>
      <c r="Y428" s="34">
        <v>5</v>
      </c>
      <c r="Z428" s="34">
        <f t="shared" si="107"/>
        <v>10</v>
      </c>
      <c r="AI428" s="25">
        <v>427</v>
      </c>
      <c r="AJ428" s="27">
        <v>427</v>
      </c>
    </row>
    <row r="429" spans="1:36" ht="11.25" customHeight="1" x14ac:dyDescent="0.2">
      <c r="A429" s="27">
        <v>428</v>
      </c>
      <c r="C429" s="33" t="str">
        <f t="shared" si="105"/>
        <v>Doctor Doom - Diplomatic Immunity - IQ - OPD - VR</v>
      </c>
      <c r="D429" s="33" t="str">
        <f t="shared" si="120"/>
        <v>Doctor Doom - Diplomatic Immunity - IQ - OPD - VR</v>
      </c>
      <c r="E429" s="33">
        <f t="shared" si="106"/>
        <v>1</v>
      </c>
      <c r="F429" s="33" t="str">
        <f t="shared" si="121"/>
        <v>Diplomatic Immunity - IQ</v>
      </c>
      <c r="G429" s="34" t="s">
        <v>1044</v>
      </c>
      <c r="H429" s="34" t="s">
        <v>2590</v>
      </c>
      <c r="L429" s="33" t="s">
        <v>702</v>
      </c>
      <c r="M429" s="33" t="s">
        <v>702</v>
      </c>
      <c r="N429" s="34" t="s">
        <v>5009</v>
      </c>
      <c r="O429" s="34" t="s">
        <v>5009</v>
      </c>
      <c r="P429" s="33" t="s">
        <v>3062</v>
      </c>
      <c r="R429" s="34" t="s">
        <v>2584</v>
      </c>
      <c r="S429" s="50" t="s">
        <v>3845</v>
      </c>
      <c r="T429" s="33" t="s">
        <v>702</v>
      </c>
      <c r="U429" s="33" t="s">
        <v>750</v>
      </c>
      <c r="W429" s="34" t="s">
        <v>2361</v>
      </c>
      <c r="X429" s="34">
        <v>12</v>
      </c>
      <c r="Y429" s="34">
        <v>20</v>
      </c>
      <c r="Z429" s="34">
        <f t="shared" si="107"/>
        <v>240</v>
      </c>
      <c r="AI429" s="25">
        <v>428</v>
      </c>
      <c r="AJ429" s="27">
        <v>428</v>
      </c>
    </row>
    <row r="430" spans="1:36" ht="11.25" customHeight="1" x14ac:dyDescent="0.2">
      <c r="A430" s="27">
        <v>429</v>
      </c>
      <c r="C430" s="33" t="str">
        <f t="shared" si="105"/>
        <v>Doctor Doom - Doombots - IQ - OPD - VR</v>
      </c>
      <c r="D430" s="33" t="str">
        <f t="shared" si="120"/>
        <v>Doctor Doom - Doombots - IQ - OPD - VR</v>
      </c>
      <c r="E430" s="33">
        <f t="shared" si="106"/>
        <v>1</v>
      </c>
      <c r="F430" s="33" t="str">
        <f t="shared" si="121"/>
        <v>Doombots - IQ</v>
      </c>
      <c r="G430" s="34" t="s">
        <v>1044</v>
      </c>
      <c r="H430" s="34" t="s">
        <v>2590</v>
      </c>
      <c r="L430" s="33" t="s">
        <v>702</v>
      </c>
      <c r="M430" s="33" t="s">
        <v>702</v>
      </c>
      <c r="N430" s="34" t="s">
        <v>4913</v>
      </c>
      <c r="O430" s="34" t="s">
        <v>4913</v>
      </c>
      <c r="P430" s="33" t="s">
        <v>3063</v>
      </c>
      <c r="R430" s="34" t="s">
        <v>2584</v>
      </c>
      <c r="S430" s="50" t="s">
        <v>3846</v>
      </c>
      <c r="T430" s="33" t="s">
        <v>702</v>
      </c>
      <c r="U430" s="33" t="s">
        <v>751</v>
      </c>
      <c r="W430" s="34" t="s">
        <v>2361</v>
      </c>
      <c r="X430" s="34">
        <v>12</v>
      </c>
      <c r="Y430" s="34">
        <v>20</v>
      </c>
      <c r="Z430" s="34">
        <f t="shared" si="107"/>
        <v>240</v>
      </c>
      <c r="AI430" s="25">
        <v>429</v>
      </c>
      <c r="AJ430" s="27">
        <v>429</v>
      </c>
    </row>
    <row r="431" spans="1:36" ht="11.25" customHeight="1" x14ac:dyDescent="0.2">
      <c r="A431" s="27">
        <v>430</v>
      </c>
      <c r="C431" s="33" t="str">
        <f t="shared" si="105"/>
        <v>Doctor Doom - Energy Dampening Field - OP - C</v>
      </c>
      <c r="D431" s="33" t="str">
        <f t="shared" si="120"/>
        <v>Doctor Doom - Energy Dampening Field - OP - C</v>
      </c>
      <c r="E431" s="33">
        <f t="shared" si="106"/>
        <v>1</v>
      </c>
      <c r="F431" s="33" t="str">
        <f t="shared" si="121"/>
        <v>Energy Dampening Field - OP</v>
      </c>
      <c r="G431" s="34" t="s">
        <v>123</v>
      </c>
      <c r="H431" s="34" t="s">
        <v>2590</v>
      </c>
      <c r="L431" s="33" t="s">
        <v>702</v>
      </c>
      <c r="M431" s="33" t="s">
        <v>702</v>
      </c>
      <c r="N431" s="34" t="s">
        <v>4952</v>
      </c>
      <c r="O431" s="34" t="s">
        <v>4952</v>
      </c>
      <c r="P431" s="33" t="s">
        <v>914</v>
      </c>
      <c r="S431" s="50" t="s">
        <v>3847</v>
      </c>
      <c r="T431" s="33" t="s">
        <v>702</v>
      </c>
      <c r="U431" s="33" t="s">
        <v>914</v>
      </c>
      <c r="W431" s="34" t="s">
        <v>2103</v>
      </c>
      <c r="X431" s="34">
        <v>2</v>
      </c>
      <c r="Y431" s="34">
        <v>5</v>
      </c>
      <c r="Z431" s="34">
        <f t="shared" si="107"/>
        <v>10</v>
      </c>
      <c r="AI431" s="25">
        <v>430</v>
      </c>
      <c r="AJ431" s="27">
        <v>430</v>
      </c>
    </row>
    <row r="432" spans="1:36" ht="11.25" customHeight="1" x14ac:dyDescent="0.2">
      <c r="A432" s="27">
        <v>431</v>
      </c>
      <c r="C432" s="33" t="str">
        <f t="shared" si="105"/>
        <v>Doctor Doom - Expendable Ally - PS - U</v>
      </c>
      <c r="D432" s="33" t="str">
        <f t="shared" si="120"/>
        <v>Doctor Doom - Expendable Ally - PS - U</v>
      </c>
      <c r="E432" s="33">
        <f t="shared" si="106"/>
        <v>1</v>
      </c>
      <c r="F432" s="33" t="str">
        <f t="shared" si="121"/>
        <v>Expendable Ally - PS</v>
      </c>
      <c r="G432" s="34" t="s">
        <v>124</v>
      </c>
      <c r="H432" s="34" t="s">
        <v>2590</v>
      </c>
      <c r="L432" s="33" t="s">
        <v>702</v>
      </c>
      <c r="M432" s="33" t="s">
        <v>702</v>
      </c>
      <c r="N432" s="34" t="s">
        <v>4897</v>
      </c>
      <c r="O432" s="34" t="s">
        <v>4897</v>
      </c>
      <c r="P432" s="33" t="s">
        <v>913</v>
      </c>
      <c r="S432" s="50" t="s">
        <v>3848</v>
      </c>
      <c r="T432" s="33" t="s">
        <v>702</v>
      </c>
      <c r="U432" s="33" t="s">
        <v>913</v>
      </c>
      <c r="W432" s="34" t="s">
        <v>2314</v>
      </c>
      <c r="X432" s="34">
        <v>7</v>
      </c>
      <c r="Y432" s="34">
        <v>10</v>
      </c>
      <c r="Z432" s="34">
        <f t="shared" si="107"/>
        <v>70</v>
      </c>
      <c r="AI432" s="25">
        <v>431</v>
      </c>
      <c r="AJ432" s="27">
        <v>431</v>
      </c>
    </row>
    <row r="433" spans="1:36" ht="11.25" customHeight="1" x14ac:dyDescent="0.2">
      <c r="A433" s="27">
        <v>432</v>
      </c>
      <c r="C433" s="33" t="str">
        <f t="shared" si="105"/>
        <v>Doctor Doom - Super Genius - OP - OPD - R</v>
      </c>
      <c r="D433" s="33" t="str">
        <f t="shared" si="120"/>
        <v>Doctor Doom - Super Genius - OP - OPD - R</v>
      </c>
      <c r="E433" s="33">
        <f t="shared" si="106"/>
        <v>1</v>
      </c>
      <c r="F433" s="33" t="str">
        <f t="shared" si="121"/>
        <v>Super Genius - OP</v>
      </c>
      <c r="G433" s="34" t="s">
        <v>123</v>
      </c>
      <c r="H433" s="34" t="s">
        <v>2590</v>
      </c>
      <c r="L433" s="33" t="s">
        <v>702</v>
      </c>
      <c r="M433" s="33" t="s">
        <v>702</v>
      </c>
      <c r="N433" s="34" t="s">
        <v>4966</v>
      </c>
      <c r="O433" s="34" t="s">
        <v>4966</v>
      </c>
      <c r="P433" s="33" t="s">
        <v>3064</v>
      </c>
      <c r="R433" s="34" t="s">
        <v>2584</v>
      </c>
      <c r="S433" s="50" t="s">
        <v>3719</v>
      </c>
      <c r="T433" s="33" t="s">
        <v>702</v>
      </c>
      <c r="U433" s="33" t="s">
        <v>752</v>
      </c>
      <c r="W433" s="34" t="s">
        <v>2313</v>
      </c>
      <c r="X433" s="34">
        <v>2</v>
      </c>
      <c r="Y433" s="34">
        <v>15</v>
      </c>
      <c r="Z433" s="34">
        <f t="shared" si="107"/>
        <v>30</v>
      </c>
      <c r="AI433" s="25">
        <v>432</v>
      </c>
      <c r="AJ433" s="27">
        <v>432</v>
      </c>
    </row>
    <row r="434" spans="1:36" ht="11.25" customHeight="1" x14ac:dyDescent="0.2">
      <c r="A434" s="27">
        <v>433</v>
      </c>
      <c r="C434" s="33" t="str">
        <f t="shared" si="105"/>
        <v>Doctor Doom - Time Machine - OP - C</v>
      </c>
      <c r="D434" s="33" t="str">
        <f t="shared" si="120"/>
        <v>Doctor Doom - Time Machine - OP - C</v>
      </c>
      <c r="E434" s="33">
        <f t="shared" si="106"/>
        <v>1</v>
      </c>
      <c r="F434" s="33" t="str">
        <f t="shared" si="121"/>
        <v>Time Machine - OP</v>
      </c>
      <c r="G434" s="34" t="s">
        <v>123</v>
      </c>
      <c r="H434" s="34" t="s">
        <v>2590</v>
      </c>
      <c r="L434" s="33" t="s">
        <v>702</v>
      </c>
      <c r="M434" s="33" t="s">
        <v>702</v>
      </c>
      <c r="N434" s="34" t="s">
        <v>4891</v>
      </c>
      <c r="O434" s="34" t="s">
        <v>4891</v>
      </c>
      <c r="P434" s="33" t="s">
        <v>2139</v>
      </c>
      <c r="S434" s="50" t="s">
        <v>3849</v>
      </c>
      <c r="T434" s="33" t="s">
        <v>702</v>
      </c>
      <c r="U434" s="33" t="s">
        <v>2139</v>
      </c>
      <c r="W434" s="34" t="s">
        <v>2103</v>
      </c>
      <c r="X434" s="34">
        <v>2</v>
      </c>
      <c r="Y434" s="34">
        <v>5</v>
      </c>
      <c r="Z434" s="34">
        <f t="shared" si="107"/>
        <v>10</v>
      </c>
      <c r="AI434" s="25">
        <v>433</v>
      </c>
      <c r="AJ434" s="27">
        <v>433</v>
      </c>
    </row>
    <row r="435" spans="1:36" ht="11.25" customHeight="1" x14ac:dyDescent="0.2">
      <c r="A435" s="27">
        <v>434</v>
      </c>
      <c r="C435" s="33" t="str">
        <f t="shared" si="105"/>
        <v>Doctor Doom - Villainous Plot - OP - OPD - R</v>
      </c>
      <c r="D435" s="33" t="str">
        <f t="shared" si="120"/>
        <v>Doctor Doom - Villainous Plot - OP - OPD - R</v>
      </c>
      <c r="E435" s="33">
        <f t="shared" si="106"/>
        <v>1</v>
      </c>
      <c r="F435" s="33" t="str">
        <f t="shared" si="121"/>
        <v>Villainous Plot - OP</v>
      </c>
      <c r="G435" s="34" t="s">
        <v>123</v>
      </c>
      <c r="H435" s="34" t="s">
        <v>2590</v>
      </c>
      <c r="L435" s="33" t="s">
        <v>702</v>
      </c>
      <c r="M435" s="33" t="s">
        <v>702</v>
      </c>
      <c r="N435" s="34" t="s">
        <v>4965</v>
      </c>
      <c r="O435" s="34" t="s">
        <v>4965</v>
      </c>
      <c r="P435" s="33" t="s">
        <v>3065</v>
      </c>
      <c r="R435" s="34" t="s">
        <v>2584</v>
      </c>
      <c r="S435" s="50" t="s">
        <v>3850</v>
      </c>
      <c r="T435" s="33" t="s">
        <v>702</v>
      </c>
      <c r="U435" s="33" t="s">
        <v>753</v>
      </c>
      <c r="W435" s="34" t="s">
        <v>2313</v>
      </c>
      <c r="X435" s="34">
        <v>2</v>
      </c>
      <c r="Y435" s="34">
        <v>15</v>
      </c>
      <c r="Z435" s="34">
        <f t="shared" si="107"/>
        <v>30</v>
      </c>
      <c r="AI435" s="25">
        <v>434</v>
      </c>
      <c r="AJ435" s="27">
        <v>434</v>
      </c>
    </row>
    <row r="436" spans="1:36" ht="11.25" customHeight="1" x14ac:dyDescent="0.2">
      <c r="A436" s="27">
        <v>435</v>
      </c>
      <c r="B436" s="28"/>
      <c r="C436" s="26" t="str">
        <f t="shared" si="105"/>
        <v>Doctor Doom: 2099 - 4-Grid Character Card - CL - R</v>
      </c>
      <c r="D436" s="26" t="s">
        <v>6039</v>
      </c>
      <c r="E436" s="26">
        <f t="shared" si="106"/>
        <v>1</v>
      </c>
      <c r="F436" s="26" t="str">
        <f t="shared" ref="F436:F438" si="122">CONCATENATE(M436,IF(V436&lt;&gt;"",CONCATENATE(" (",V436,")",),"")," &lt;",G436,"&gt;")</f>
        <v>Doctor Doom: 2099 &lt;CL&gt;</v>
      </c>
      <c r="G436" s="28" t="s">
        <v>1676</v>
      </c>
      <c r="H436" s="28" t="s">
        <v>2582</v>
      </c>
      <c r="I436" s="28"/>
      <c r="J436" s="28"/>
      <c r="K436" s="28"/>
      <c r="L436" s="26" t="s">
        <v>703</v>
      </c>
      <c r="M436" s="26" t="s">
        <v>6040</v>
      </c>
      <c r="N436" s="28"/>
      <c r="O436" s="28"/>
      <c r="P436" s="26" t="s">
        <v>769</v>
      </c>
      <c r="Q436" s="28"/>
      <c r="R436" s="28"/>
      <c r="S436" s="54"/>
      <c r="T436" s="26" t="s">
        <v>703</v>
      </c>
      <c r="U436" s="26" t="s">
        <v>769</v>
      </c>
      <c r="V436" s="28"/>
      <c r="W436" s="28" t="s">
        <v>2313</v>
      </c>
      <c r="X436" s="29">
        <v>13</v>
      </c>
      <c r="Y436" s="29">
        <v>15</v>
      </c>
      <c r="Z436" s="29">
        <f t="shared" si="107"/>
        <v>195</v>
      </c>
      <c r="AA436" s="30">
        <v>5</v>
      </c>
      <c r="AB436" s="30">
        <v>3</v>
      </c>
      <c r="AC436" s="30">
        <v>6</v>
      </c>
      <c r="AD436" s="30">
        <v>7</v>
      </c>
      <c r="AE436" s="30">
        <f>SUM(AA436:AD436)</f>
        <v>21</v>
      </c>
      <c r="AF436" s="30">
        <v>21</v>
      </c>
      <c r="AG436" s="31">
        <f>AVERAGE(AA436:AD436)</f>
        <v>5.25</v>
      </c>
      <c r="AH436" s="32"/>
      <c r="AI436" s="32">
        <v>435</v>
      </c>
      <c r="AJ436" s="27">
        <v>435</v>
      </c>
    </row>
    <row r="437" spans="1:36" ht="11.25" customHeight="1" x14ac:dyDescent="0.2">
      <c r="A437" s="27">
        <v>436</v>
      </c>
      <c r="B437" s="39"/>
      <c r="C437" s="38" t="str">
        <f t="shared" si="105"/>
        <v>Doctor Octopus - 3-Grid Character Card - OP - C</v>
      </c>
      <c r="D437" s="38" t="s">
        <v>6041</v>
      </c>
      <c r="E437" s="38">
        <f t="shared" si="106"/>
        <v>1</v>
      </c>
      <c r="F437" s="38" t="str">
        <f t="shared" si="122"/>
        <v>Doctor Octopus &lt;OP&gt;</v>
      </c>
      <c r="G437" s="39" t="s">
        <v>123</v>
      </c>
      <c r="H437" s="39" t="s">
        <v>2582</v>
      </c>
      <c r="I437" s="39"/>
      <c r="J437" s="39"/>
      <c r="K437" s="39"/>
      <c r="L437" s="38" t="s">
        <v>881</v>
      </c>
      <c r="M437" s="38" t="s">
        <v>881</v>
      </c>
      <c r="N437" s="39"/>
      <c r="O437" s="39"/>
      <c r="P437" s="38" t="s">
        <v>768</v>
      </c>
      <c r="Q437" s="39"/>
      <c r="R437" s="39"/>
      <c r="S437" s="55"/>
      <c r="T437" s="38" t="s">
        <v>881</v>
      </c>
      <c r="U437" s="38" t="s">
        <v>768</v>
      </c>
      <c r="V437" s="39"/>
      <c r="W437" s="39" t="s">
        <v>2103</v>
      </c>
      <c r="X437" s="40">
        <v>2</v>
      </c>
      <c r="Y437" s="40">
        <v>5</v>
      </c>
      <c r="Z437" s="40">
        <f t="shared" si="107"/>
        <v>10</v>
      </c>
      <c r="AA437" s="41">
        <v>3</v>
      </c>
      <c r="AB437" s="41">
        <v>6</v>
      </c>
      <c r="AC437" s="41">
        <v>5</v>
      </c>
      <c r="AD437" s="41"/>
      <c r="AE437" s="41">
        <f>SUM(AA437:AD437)</f>
        <v>14</v>
      </c>
      <c r="AF437" s="41">
        <v>14</v>
      </c>
      <c r="AG437" s="42">
        <f>AVERAGE(AA437:AD437)</f>
        <v>4.666666666666667</v>
      </c>
      <c r="AH437" s="43"/>
      <c r="AI437" s="43">
        <v>436</v>
      </c>
      <c r="AJ437" s="27">
        <v>436</v>
      </c>
    </row>
    <row r="438" spans="1:36" ht="11.25" customHeight="1" x14ac:dyDescent="0.2">
      <c r="A438" s="27">
        <v>437</v>
      </c>
      <c r="B438" s="28"/>
      <c r="C438" s="26" t="str">
        <f t="shared" si="105"/>
        <v>Doctor Octopus - 4-Grid Character Card - IQ - R</v>
      </c>
      <c r="D438" s="26" t="str">
        <f>CONCATENATE(M438," ",G438," HERO - ",W438)</f>
        <v>Doctor Octopus IQ HERO - R</v>
      </c>
      <c r="E438" s="26">
        <f t="shared" si="106"/>
        <v>1</v>
      </c>
      <c r="F438" s="26" t="str">
        <f t="shared" si="122"/>
        <v>Doctor Octopus &lt;IQ&gt;</v>
      </c>
      <c r="G438" s="28" t="s">
        <v>1044</v>
      </c>
      <c r="H438" s="28" t="s">
        <v>2582</v>
      </c>
      <c r="I438" s="28"/>
      <c r="J438" s="28"/>
      <c r="K438" s="28"/>
      <c r="L438" s="26" t="s">
        <v>881</v>
      </c>
      <c r="M438" s="26" t="s">
        <v>881</v>
      </c>
      <c r="N438" s="28"/>
      <c r="O438" s="28"/>
      <c r="P438" s="26" t="s">
        <v>769</v>
      </c>
      <c r="Q438" s="28"/>
      <c r="R438" s="28"/>
      <c r="S438" s="54"/>
      <c r="T438" s="26" t="s">
        <v>881</v>
      </c>
      <c r="U438" s="26" t="s">
        <v>769</v>
      </c>
      <c r="V438" s="28"/>
      <c r="W438" s="28" t="s">
        <v>2313</v>
      </c>
      <c r="X438" s="29">
        <v>12</v>
      </c>
      <c r="Y438" s="29">
        <v>15</v>
      </c>
      <c r="Z438" s="29">
        <f t="shared" si="107"/>
        <v>180</v>
      </c>
      <c r="AA438" s="30">
        <v>2</v>
      </c>
      <c r="AB438" s="30">
        <v>5</v>
      </c>
      <c r="AC438" s="30">
        <v>6</v>
      </c>
      <c r="AD438" s="30">
        <v>7</v>
      </c>
      <c r="AE438" s="30">
        <f>SUM(AA438:AD438)</f>
        <v>20</v>
      </c>
      <c r="AF438" s="30">
        <v>20</v>
      </c>
      <c r="AG438" s="31">
        <f>AVERAGE(AA438:AD438)</f>
        <v>5</v>
      </c>
      <c r="AH438" s="32"/>
      <c r="AI438" s="32">
        <v>437</v>
      </c>
      <c r="AJ438" s="27">
        <v>437</v>
      </c>
    </row>
    <row r="439" spans="1:36" ht="11.25" customHeight="1" x14ac:dyDescent="0.2">
      <c r="A439" s="27">
        <v>438</v>
      </c>
      <c r="C439" s="33" t="str">
        <f t="shared" si="105"/>
        <v>Doctor Octopus - Big Plans - IQ - U</v>
      </c>
      <c r="D439" s="33" t="s">
        <v>6042</v>
      </c>
      <c r="E439" s="33">
        <f t="shared" si="106"/>
        <v>1</v>
      </c>
      <c r="F439" s="33" t="str">
        <f t="shared" ref="F439:F446" si="123">CONCATENATE(P439," - ",G439)</f>
        <v>Big Plans - IQ</v>
      </c>
      <c r="G439" s="34" t="s">
        <v>1044</v>
      </c>
      <c r="H439" s="34" t="s">
        <v>2590</v>
      </c>
      <c r="L439" s="33" t="s">
        <v>881</v>
      </c>
      <c r="M439" s="33" t="s">
        <v>881</v>
      </c>
      <c r="N439" s="34" t="s">
        <v>4883</v>
      </c>
      <c r="O439" s="34" t="s">
        <v>4883</v>
      </c>
      <c r="P439" s="33" t="s">
        <v>2416</v>
      </c>
      <c r="S439" s="50" t="s">
        <v>3851</v>
      </c>
      <c r="T439" s="33" t="s">
        <v>881</v>
      </c>
      <c r="U439" s="33" t="s">
        <v>2416</v>
      </c>
      <c r="W439" s="34" t="s">
        <v>2314</v>
      </c>
      <c r="X439" s="34">
        <v>12</v>
      </c>
      <c r="Y439" s="34">
        <v>10</v>
      </c>
      <c r="Z439" s="34">
        <f t="shared" si="107"/>
        <v>120</v>
      </c>
      <c r="AI439" s="25">
        <v>438</v>
      </c>
      <c r="AJ439" s="27">
        <v>438</v>
      </c>
    </row>
    <row r="440" spans="1:36" ht="11.25" customHeight="1" x14ac:dyDescent="0.2">
      <c r="A440" s="27">
        <v>439</v>
      </c>
      <c r="C440" s="33" t="str">
        <f t="shared" si="105"/>
        <v>Doctor Octopus - Criminal Mastermind - OP - C</v>
      </c>
      <c r="D440" s="33" t="s">
        <v>6043</v>
      </c>
      <c r="E440" s="33">
        <f t="shared" si="106"/>
        <v>1</v>
      </c>
      <c r="F440" s="33" t="str">
        <f t="shared" si="123"/>
        <v>Criminal Mastermind - OP</v>
      </c>
      <c r="G440" s="34" t="s">
        <v>123</v>
      </c>
      <c r="H440" s="34" t="s">
        <v>2590</v>
      </c>
      <c r="L440" s="33" t="s">
        <v>881</v>
      </c>
      <c r="M440" s="33" t="s">
        <v>881</v>
      </c>
      <c r="N440" s="34" t="s">
        <v>4901</v>
      </c>
      <c r="O440" s="34" t="s">
        <v>4901</v>
      </c>
      <c r="P440" s="33" t="s">
        <v>371</v>
      </c>
      <c r="S440" s="50" t="s">
        <v>775</v>
      </c>
      <c r="T440" s="33" t="s">
        <v>881</v>
      </c>
      <c r="U440" s="33" t="s">
        <v>371</v>
      </c>
      <c r="W440" s="34" t="s">
        <v>2103</v>
      </c>
      <c r="X440" s="34">
        <v>2</v>
      </c>
      <c r="Y440" s="34">
        <v>5</v>
      </c>
      <c r="Z440" s="34">
        <f t="shared" si="107"/>
        <v>10</v>
      </c>
      <c r="AI440" s="25">
        <v>439</v>
      </c>
      <c r="AJ440" s="27">
        <v>439</v>
      </c>
    </row>
    <row r="441" spans="1:36" ht="11.25" customHeight="1" x14ac:dyDescent="0.2">
      <c r="A441" s="27">
        <v>440</v>
      </c>
      <c r="C441" s="33" t="str">
        <f t="shared" si="105"/>
        <v>Doctor Octopus - Evasive Action - OP - U</v>
      </c>
      <c r="D441" s="33" t="s">
        <v>6044</v>
      </c>
      <c r="E441" s="33">
        <f t="shared" si="106"/>
        <v>1</v>
      </c>
      <c r="F441" s="33" t="str">
        <f t="shared" si="123"/>
        <v>Evasive Action - OP</v>
      </c>
      <c r="G441" s="34" t="s">
        <v>123</v>
      </c>
      <c r="H441" s="34" t="s">
        <v>2590</v>
      </c>
      <c r="L441" s="33" t="s">
        <v>881</v>
      </c>
      <c r="M441" s="33" t="s">
        <v>881</v>
      </c>
      <c r="N441" s="34" t="s">
        <v>4881</v>
      </c>
      <c r="O441" s="34" t="s">
        <v>4881</v>
      </c>
      <c r="P441" s="33" t="s">
        <v>2410</v>
      </c>
      <c r="S441" s="50" t="s">
        <v>3722</v>
      </c>
      <c r="T441" s="33" t="s">
        <v>881</v>
      </c>
      <c r="U441" s="33" t="s">
        <v>2410</v>
      </c>
      <c r="W441" s="34" t="s">
        <v>2314</v>
      </c>
      <c r="X441" s="34">
        <v>2</v>
      </c>
      <c r="Y441" s="34">
        <v>10</v>
      </c>
      <c r="Z441" s="34">
        <f t="shared" si="107"/>
        <v>20</v>
      </c>
      <c r="AI441" s="25">
        <v>440</v>
      </c>
      <c r="AJ441" s="27">
        <v>440</v>
      </c>
    </row>
    <row r="442" spans="1:36" ht="11.25" customHeight="1" x14ac:dyDescent="0.2">
      <c r="A442" s="27">
        <v>441</v>
      </c>
      <c r="C442" s="33" t="str">
        <f t="shared" si="105"/>
        <v>Doctor Octopus - Grasping Tentacles - OP - OPD - R</v>
      </c>
      <c r="D442" s="33" t="s">
        <v>6045</v>
      </c>
      <c r="E442" s="33">
        <f t="shared" si="106"/>
        <v>1</v>
      </c>
      <c r="F442" s="33" t="str">
        <f t="shared" si="123"/>
        <v>Grasping Tentacles - OP</v>
      </c>
      <c r="G442" s="34" t="s">
        <v>123</v>
      </c>
      <c r="H442" s="34" t="s">
        <v>2590</v>
      </c>
      <c r="L442" s="33" t="s">
        <v>881</v>
      </c>
      <c r="M442" s="33" t="s">
        <v>881</v>
      </c>
      <c r="N442" s="34" t="s">
        <v>4956</v>
      </c>
      <c r="O442" s="34" t="s">
        <v>4956</v>
      </c>
      <c r="P442" s="33" t="s">
        <v>3066</v>
      </c>
      <c r="R442" s="34" t="s">
        <v>2584</v>
      </c>
      <c r="S442" s="50" t="s">
        <v>3760</v>
      </c>
      <c r="T442" s="33" t="s">
        <v>881</v>
      </c>
      <c r="U442" s="33" t="s">
        <v>754</v>
      </c>
      <c r="W442" s="34" t="s">
        <v>2313</v>
      </c>
      <c r="X442" s="34">
        <v>2</v>
      </c>
      <c r="Y442" s="34">
        <v>15</v>
      </c>
      <c r="Z442" s="34">
        <f t="shared" si="107"/>
        <v>30</v>
      </c>
      <c r="AI442" s="25">
        <v>441</v>
      </c>
      <c r="AJ442" s="27">
        <v>441</v>
      </c>
    </row>
    <row r="443" spans="1:36" ht="11.25" customHeight="1" x14ac:dyDescent="0.2">
      <c r="A443" s="27">
        <v>442</v>
      </c>
      <c r="C443" s="33" t="str">
        <f t="shared" si="105"/>
        <v>Doctor Octopus - Killer Crush - HF - X</v>
      </c>
      <c r="D443" s="33" t="s">
        <v>6046</v>
      </c>
      <c r="E443" s="33">
        <f t="shared" si="106"/>
        <v>1</v>
      </c>
      <c r="F443" s="33" t="str">
        <f t="shared" si="123"/>
        <v>Killer Crush - HF</v>
      </c>
      <c r="G443" s="34" t="s">
        <v>2543</v>
      </c>
      <c r="H443" s="34" t="s">
        <v>2590</v>
      </c>
      <c r="L443" s="33" t="s">
        <v>881</v>
      </c>
      <c r="M443" s="33" t="s">
        <v>881</v>
      </c>
      <c r="N443" s="34" t="s">
        <v>4974</v>
      </c>
      <c r="O443" s="34" t="s">
        <v>4974</v>
      </c>
      <c r="P443" s="33" t="s">
        <v>2417</v>
      </c>
      <c r="S443" s="50" t="s">
        <v>3746</v>
      </c>
      <c r="T443" s="33" t="s">
        <v>881</v>
      </c>
      <c r="U443" s="33" t="s">
        <v>2417</v>
      </c>
      <c r="W443" s="34" t="s">
        <v>1146</v>
      </c>
      <c r="X443" s="34">
        <v>15</v>
      </c>
      <c r="Y443" s="34">
        <v>25</v>
      </c>
      <c r="Z443" s="34">
        <f t="shared" si="107"/>
        <v>375</v>
      </c>
      <c r="AI443" s="25">
        <v>442</v>
      </c>
      <c r="AJ443" s="27">
        <v>442</v>
      </c>
    </row>
    <row r="444" spans="1:36" ht="11.25" customHeight="1" x14ac:dyDescent="0.2">
      <c r="A444" s="27">
        <v>443</v>
      </c>
      <c r="C444" s="33" t="str">
        <f t="shared" si="105"/>
        <v>Doctor Octopus - Master Inventor - PS - OPD - VR</v>
      </c>
      <c r="D444" s="33" t="s">
        <v>6047</v>
      </c>
      <c r="E444" s="33">
        <f t="shared" si="106"/>
        <v>1</v>
      </c>
      <c r="F444" s="33" t="str">
        <f t="shared" si="123"/>
        <v>Master Inventor - PS</v>
      </c>
      <c r="G444" s="34" t="s">
        <v>124</v>
      </c>
      <c r="H444" s="34" t="s">
        <v>2590</v>
      </c>
      <c r="L444" s="33" t="s">
        <v>881</v>
      </c>
      <c r="M444" s="33" t="s">
        <v>881</v>
      </c>
      <c r="N444" s="34" t="s">
        <v>4966</v>
      </c>
      <c r="O444" s="34" t="s">
        <v>4966</v>
      </c>
      <c r="P444" s="33" t="s">
        <v>3067</v>
      </c>
      <c r="R444" s="34" t="s">
        <v>2584</v>
      </c>
      <c r="S444" s="50" t="s">
        <v>3852</v>
      </c>
      <c r="T444" s="33" t="s">
        <v>881</v>
      </c>
      <c r="U444" s="33" t="s">
        <v>755</v>
      </c>
      <c r="W444" s="34" t="s">
        <v>2361</v>
      </c>
      <c r="X444" s="34">
        <v>7</v>
      </c>
      <c r="Y444" s="34">
        <v>20</v>
      </c>
      <c r="Z444" s="34">
        <f t="shared" si="107"/>
        <v>140</v>
      </c>
      <c r="AI444" s="25">
        <v>443</v>
      </c>
      <c r="AJ444" s="27">
        <v>443</v>
      </c>
    </row>
    <row r="445" spans="1:36" ht="11.25" customHeight="1" x14ac:dyDescent="0.2">
      <c r="A445" s="27">
        <v>444</v>
      </c>
      <c r="C445" s="33" t="str">
        <f t="shared" si="105"/>
        <v>Doctor Octopus - Multi-Armed Menace - OP - C</v>
      </c>
      <c r="D445" s="33" t="s">
        <v>6048</v>
      </c>
      <c r="E445" s="33">
        <f t="shared" si="106"/>
        <v>1</v>
      </c>
      <c r="F445" s="33" t="str">
        <f t="shared" si="123"/>
        <v>Multi-Armed Menace - OP</v>
      </c>
      <c r="G445" s="34" t="s">
        <v>123</v>
      </c>
      <c r="H445" s="34" t="s">
        <v>2590</v>
      </c>
      <c r="L445" s="33" t="s">
        <v>881</v>
      </c>
      <c r="M445" s="33" t="s">
        <v>881</v>
      </c>
      <c r="N445" s="34" t="s">
        <v>4928</v>
      </c>
      <c r="O445" s="34" t="s">
        <v>4928</v>
      </c>
      <c r="P445" s="33" t="s">
        <v>910</v>
      </c>
      <c r="S445" s="50" t="s">
        <v>3853</v>
      </c>
      <c r="T445" s="33" t="s">
        <v>881</v>
      </c>
      <c r="U445" s="33" t="s">
        <v>910</v>
      </c>
      <c r="W445" s="34" t="s">
        <v>2103</v>
      </c>
      <c r="X445" s="34">
        <v>2</v>
      </c>
      <c r="Y445" s="34">
        <v>5</v>
      </c>
      <c r="Z445" s="34">
        <f t="shared" si="107"/>
        <v>10</v>
      </c>
      <c r="AI445" s="25">
        <v>444</v>
      </c>
      <c r="AJ445" s="27">
        <v>444</v>
      </c>
    </row>
    <row r="446" spans="1:36" ht="11.25" customHeight="1" x14ac:dyDescent="0.2">
      <c r="A446" s="27">
        <v>445</v>
      </c>
      <c r="C446" s="33" t="str">
        <f t="shared" si="105"/>
        <v>Doctor Octopus - Villainous Shield - OP - C</v>
      </c>
      <c r="D446" s="33" t="s">
        <v>6049</v>
      </c>
      <c r="E446" s="33">
        <f t="shared" si="106"/>
        <v>1</v>
      </c>
      <c r="F446" s="33" t="str">
        <f t="shared" si="123"/>
        <v>Villainous Shield - OP</v>
      </c>
      <c r="G446" s="34" t="s">
        <v>123</v>
      </c>
      <c r="H446" s="34" t="s">
        <v>2590</v>
      </c>
      <c r="L446" s="33" t="s">
        <v>881</v>
      </c>
      <c r="M446" s="33" t="s">
        <v>881</v>
      </c>
      <c r="N446" s="34" t="s">
        <v>4897</v>
      </c>
      <c r="O446" s="34" t="s">
        <v>4897</v>
      </c>
      <c r="P446" s="33" t="s">
        <v>909</v>
      </c>
      <c r="S446" s="50" t="s">
        <v>3854</v>
      </c>
      <c r="T446" s="33" t="s">
        <v>881</v>
      </c>
      <c r="U446" s="33" t="s">
        <v>909</v>
      </c>
      <c r="W446" s="34" t="s">
        <v>2103</v>
      </c>
      <c r="X446" s="34">
        <v>2</v>
      </c>
      <c r="Y446" s="34">
        <v>5</v>
      </c>
      <c r="Z446" s="34">
        <f t="shared" si="107"/>
        <v>10</v>
      </c>
      <c r="AI446" s="25">
        <v>445</v>
      </c>
      <c r="AJ446" s="27">
        <v>445</v>
      </c>
    </row>
    <row r="447" spans="1:36" ht="11.25" customHeight="1" x14ac:dyDescent="0.2">
      <c r="A447" s="27">
        <v>446</v>
      </c>
      <c r="B447" s="28"/>
      <c r="C447" s="26" t="str">
        <f t="shared" si="105"/>
        <v>Doctor Polaris - 4-Grid Character Card - JLA - C</v>
      </c>
      <c r="D447" s="26" t="str">
        <f>CONCATENATE(M447," ",G447," HERO - ",W447)</f>
        <v>Doctor Polaris JLA HERO - C</v>
      </c>
      <c r="E447" s="26">
        <f t="shared" si="106"/>
        <v>1</v>
      </c>
      <c r="F447" s="26" t="str">
        <f>CONCATENATE(M447,IF(V447&lt;&gt;"",CONCATENATE(" (",V447,")",),"")," &lt;",G447,"&gt;")</f>
        <v>Doctor Polaris (V) &lt;JLA&gt;</v>
      </c>
      <c r="G447" s="28" t="s">
        <v>3386</v>
      </c>
      <c r="H447" s="28" t="s">
        <v>2582</v>
      </c>
      <c r="I447" s="28"/>
      <c r="J447" s="28"/>
      <c r="K447" s="28"/>
      <c r="L447" s="26" t="s">
        <v>704</v>
      </c>
      <c r="M447" s="26" t="s">
        <v>704</v>
      </c>
      <c r="N447" s="28"/>
      <c r="O447" s="28"/>
      <c r="P447" s="26" t="s">
        <v>769</v>
      </c>
      <c r="Q447" s="28"/>
      <c r="R447" s="28"/>
      <c r="S447" s="54"/>
      <c r="T447" s="26" t="s">
        <v>704</v>
      </c>
      <c r="U447" s="26" t="s">
        <v>769</v>
      </c>
      <c r="V447" s="28" t="s">
        <v>1982</v>
      </c>
      <c r="W447" s="28" t="s">
        <v>2103</v>
      </c>
      <c r="X447" s="29">
        <v>6</v>
      </c>
      <c r="Y447" s="29">
        <v>5</v>
      </c>
      <c r="Z447" s="29">
        <f t="shared" si="107"/>
        <v>30</v>
      </c>
      <c r="AA447" s="30">
        <v>6</v>
      </c>
      <c r="AB447" s="30">
        <v>4</v>
      </c>
      <c r="AC447" s="30">
        <v>4</v>
      </c>
      <c r="AD447" s="30">
        <v>6</v>
      </c>
      <c r="AE447" s="30">
        <f>SUM(AA447:AD447)</f>
        <v>20</v>
      </c>
      <c r="AF447" s="30">
        <v>20</v>
      </c>
      <c r="AG447" s="31">
        <f>AVERAGE(AA447:AD447)</f>
        <v>5</v>
      </c>
      <c r="AH447" s="32" t="s">
        <v>4735</v>
      </c>
      <c r="AI447" s="32">
        <v>446</v>
      </c>
      <c r="AJ447" s="27">
        <v>446</v>
      </c>
    </row>
    <row r="448" spans="1:36" ht="11.25" customHeight="1" x14ac:dyDescent="0.2">
      <c r="A448" s="27">
        <v>447</v>
      </c>
      <c r="C448" s="33" t="str">
        <f t="shared" si="105"/>
        <v>Doctor Polaris - Black Hole Force Beam - JLA - OPD - VR</v>
      </c>
      <c r="D448" s="33" t="str">
        <f>CONCATENATE(M448," - ",P448," - ",G448," - ",IF(R448="","",CONCATENATE(R448," - ")),W448)</f>
        <v>Doctor Polaris - Black Hole Force Beam - JLA - OPD - VR</v>
      </c>
      <c r="E448" s="33">
        <f t="shared" si="106"/>
        <v>1</v>
      </c>
      <c r="F448" s="33" t="str">
        <f>CONCATENATE(P448," - ",G448)</f>
        <v>Black Hole Force Beam - JLA</v>
      </c>
      <c r="G448" s="34" t="s">
        <v>3386</v>
      </c>
      <c r="H448" s="34" t="s">
        <v>2590</v>
      </c>
      <c r="L448" s="33" t="s">
        <v>704</v>
      </c>
      <c r="M448" s="33" t="s">
        <v>704</v>
      </c>
      <c r="N448" s="34" t="s">
        <v>4942</v>
      </c>
      <c r="O448" s="34" t="s">
        <v>4942</v>
      </c>
      <c r="P448" s="33" t="s">
        <v>3068</v>
      </c>
      <c r="R448" s="34" t="s">
        <v>2584</v>
      </c>
      <c r="S448" s="50" t="s">
        <v>3855</v>
      </c>
      <c r="T448" s="33" t="s">
        <v>704</v>
      </c>
      <c r="U448" s="33" t="s">
        <v>756</v>
      </c>
      <c r="W448" s="34" t="s">
        <v>2361</v>
      </c>
      <c r="X448" s="34">
        <v>6</v>
      </c>
      <c r="Y448" s="34">
        <v>20</v>
      </c>
      <c r="Z448" s="34">
        <f t="shared" si="107"/>
        <v>120</v>
      </c>
      <c r="AI448" s="25">
        <v>447</v>
      </c>
      <c r="AJ448" s="27">
        <v>447</v>
      </c>
    </row>
    <row r="449" spans="1:36" ht="11.25" customHeight="1" x14ac:dyDescent="0.2">
      <c r="A449" s="27">
        <v>448</v>
      </c>
      <c r="C449" s="33" t="str">
        <f t="shared" si="105"/>
        <v>Doctor Polaris - Force of Nature - JLA - U</v>
      </c>
      <c r="D449" s="33" t="str">
        <f>CONCATENATE(M449," - ",P449," - ",G449," - ",IF(R449="","",CONCATENATE(R449," - ")),W449)</f>
        <v>Doctor Polaris - Force of Nature - JLA - U</v>
      </c>
      <c r="E449" s="33">
        <f t="shared" si="106"/>
        <v>1</v>
      </c>
      <c r="F449" s="33" t="str">
        <f>CONCATENATE(P449," - ",G449)</f>
        <v>Force of Nature - JLA</v>
      </c>
      <c r="G449" s="34" t="s">
        <v>3386</v>
      </c>
      <c r="H449" s="34" t="s">
        <v>2590</v>
      </c>
      <c r="L449" s="33" t="s">
        <v>704</v>
      </c>
      <c r="M449" s="33" t="s">
        <v>704</v>
      </c>
      <c r="N449" s="34" t="s">
        <v>5010</v>
      </c>
      <c r="O449" s="34" t="s">
        <v>5010</v>
      </c>
      <c r="P449" s="33" t="s">
        <v>2411</v>
      </c>
      <c r="S449" s="50" t="s">
        <v>3856</v>
      </c>
      <c r="T449" s="33" t="s">
        <v>704</v>
      </c>
      <c r="U449" s="33" t="s">
        <v>2411</v>
      </c>
      <c r="W449" s="34" t="s">
        <v>2314</v>
      </c>
      <c r="X449" s="34">
        <v>6</v>
      </c>
      <c r="Y449" s="34">
        <v>10</v>
      </c>
      <c r="Z449" s="34">
        <f t="shared" si="107"/>
        <v>60</v>
      </c>
      <c r="AI449" s="25">
        <v>448</v>
      </c>
      <c r="AJ449" s="27">
        <v>448</v>
      </c>
    </row>
    <row r="450" spans="1:36" ht="11.25" customHeight="1" x14ac:dyDescent="0.2">
      <c r="A450" s="27">
        <v>449</v>
      </c>
      <c r="C450" s="33" t="str">
        <f t="shared" ref="C450:C513" si="124">CONCATENATE(M450," - ",P450," - ",G450," - ",IF(R450="","",CONCATENATE(R450," - ")),W450)</f>
        <v>Doctor Polaris - Magnetic Energy Bolt - JLA - C</v>
      </c>
      <c r="D450" s="33" t="str">
        <f>CONCATENATE(M450," - ",P450," - ",G450," - ",IF(R450="","",CONCATENATE(R450," - ")),W450)</f>
        <v>Doctor Polaris - Magnetic Energy Bolt - JLA - C</v>
      </c>
      <c r="E450" s="33">
        <f t="shared" ref="E450:E513" si="125">COUNTIF(F:F,F450)</f>
        <v>1</v>
      </c>
      <c r="F450" s="33" t="str">
        <f>CONCATENATE(P450," - ",G450)</f>
        <v>Magnetic Energy Bolt - JLA</v>
      </c>
      <c r="G450" s="34" t="s">
        <v>3386</v>
      </c>
      <c r="H450" s="34" t="s">
        <v>2590</v>
      </c>
      <c r="L450" s="33" t="s">
        <v>704</v>
      </c>
      <c r="M450" s="33" t="s">
        <v>704</v>
      </c>
      <c r="N450" s="34" t="s">
        <v>2543</v>
      </c>
      <c r="O450" s="34" t="s">
        <v>2543</v>
      </c>
      <c r="P450" s="33" t="s">
        <v>908</v>
      </c>
      <c r="S450" s="50" t="s">
        <v>3857</v>
      </c>
      <c r="T450" s="33" t="s">
        <v>704</v>
      </c>
      <c r="U450" s="33" t="s">
        <v>908</v>
      </c>
      <c r="W450" s="34" t="s">
        <v>2103</v>
      </c>
      <c r="X450" s="34">
        <v>6</v>
      </c>
      <c r="Y450" s="34">
        <v>5</v>
      </c>
      <c r="Z450" s="34">
        <f t="shared" ref="Z450:Z513" si="126">SUMPRODUCT(X450,Y450)</f>
        <v>30</v>
      </c>
      <c r="AI450" s="25">
        <v>449</v>
      </c>
      <c r="AJ450" s="27">
        <v>449</v>
      </c>
    </row>
    <row r="451" spans="1:36" ht="11.25" customHeight="1" x14ac:dyDescent="0.2">
      <c r="A451" s="27">
        <v>450</v>
      </c>
      <c r="C451" s="33" t="str">
        <f t="shared" si="124"/>
        <v>Doctor Polaris - Magnetic Sphere - JLA - U</v>
      </c>
      <c r="D451" s="33" t="str">
        <f>CONCATENATE(M451," - ",P451," - ",G451," - ",IF(R451="","",CONCATENATE(R451," - ")),W451)</f>
        <v>Doctor Polaris - Magnetic Sphere - JLA - U</v>
      </c>
      <c r="E451" s="33">
        <f t="shared" si="125"/>
        <v>1</v>
      </c>
      <c r="F451" s="33" t="str">
        <f>CONCATENATE(P451," - ",G451)</f>
        <v>Magnetic Sphere - JLA</v>
      </c>
      <c r="G451" s="34" t="s">
        <v>3386</v>
      </c>
      <c r="H451" s="34" t="s">
        <v>2590</v>
      </c>
      <c r="L451" s="33" t="s">
        <v>704</v>
      </c>
      <c r="M451" s="33" t="s">
        <v>704</v>
      </c>
      <c r="N451" s="34" t="s">
        <v>4881</v>
      </c>
      <c r="O451" s="34" t="s">
        <v>4881</v>
      </c>
      <c r="P451" s="33" t="s">
        <v>2409</v>
      </c>
      <c r="S451" s="50" t="s">
        <v>3610</v>
      </c>
      <c r="T451" s="33" t="s">
        <v>704</v>
      </c>
      <c r="U451" s="33" t="s">
        <v>2409</v>
      </c>
      <c r="W451" s="34" t="s">
        <v>2314</v>
      </c>
      <c r="X451" s="34">
        <v>6</v>
      </c>
      <c r="Y451" s="34">
        <v>10</v>
      </c>
      <c r="Z451" s="34">
        <f t="shared" si="126"/>
        <v>60</v>
      </c>
      <c r="AI451" s="25">
        <v>450</v>
      </c>
      <c r="AJ451" s="27">
        <v>450</v>
      </c>
    </row>
    <row r="452" spans="1:36" ht="11.25" customHeight="1" x14ac:dyDescent="0.2">
      <c r="A452" s="27">
        <v>451</v>
      </c>
      <c r="C452" s="33" t="str">
        <f t="shared" si="124"/>
        <v>Doctor Polaris - Make the Blood Boil - JLA - OPD - VR</v>
      </c>
      <c r="D452" s="33" t="s">
        <v>6050</v>
      </c>
      <c r="E452" s="33">
        <f t="shared" si="125"/>
        <v>1</v>
      </c>
      <c r="F452" s="33" t="str">
        <f>CONCATENATE(P452," - ",G452)</f>
        <v>Make the Blood Boil - JLA</v>
      </c>
      <c r="G452" s="34" t="s">
        <v>3386</v>
      </c>
      <c r="H452" s="34" t="s">
        <v>2590</v>
      </c>
      <c r="L452" s="33" t="s">
        <v>704</v>
      </c>
      <c r="M452" s="33" t="s">
        <v>704</v>
      </c>
      <c r="N452" s="34" t="s">
        <v>5011</v>
      </c>
      <c r="O452" s="34" t="s">
        <v>5011</v>
      </c>
      <c r="P452" s="33" t="s">
        <v>3069</v>
      </c>
      <c r="R452" s="34" t="s">
        <v>2584</v>
      </c>
      <c r="S452" s="50" t="s">
        <v>3858</v>
      </c>
      <c r="T452" s="33" t="s">
        <v>704</v>
      </c>
      <c r="U452" s="33" t="s">
        <v>757</v>
      </c>
      <c r="W452" s="34" t="s">
        <v>2361</v>
      </c>
      <c r="X452" s="34">
        <v>6</v>
      </c>
      <c r="Y452" s="34">
        <v>20</v>
      </c>
      <c r="Z452" s="34">
        <f t="shared" si="126"/>
        <v>120</v>
      </c>
      <c r="AI452" s="25">
        <v>451</v>
      </c>
      <c r="AJ452" s="27">
        <v>451</v>
      </c>
    </row>
    <row r="453" spans="1:36" ht="11.25" customHeight="1" x14ac:dyDescent="0.2">
      <c r="A453" s="27">
        <v>452</v>
      </c>
      <c r="B453" s="39"/>
      <c r="C453" s="38" t="str">
        <f t="shared" si="124"/>
        <v>Doctor Strange - 3-Grid Character Card - PS - VR</v>
      </c>
      <c r="D453" s="38" t="s">
        <v>6051</v>
      </c>
      <c r="E453" s="38">
        <f t="shared" si="125"/>
        <v>1</v>
      </c>
      <c r="F453" s="38" t="str">
        <f t="shared" ref="F453:F454" si="127">CONCATENATE(M453,IF(V453&lt;&gt;"",CONCATENATE(" (",V453,")",),"")," &lt;",G453,"&gt;")</f>
        <v>Doctor Strange &lt;PS&gt;</v>
      </c>
      <c r="G453" s="39" t="s">
        <v>124</v>
      </c>
      <c r="H453" s="39" t="s">
        <v>2582</v>
      </c>
      <c r="I453" s="39"/>
      <c r="J453" s="39"/>
      <c r="K453" s="39"/>
      <c r="L453" s="38" t="s">
        <v>705</v>
      </c>
      <c r="M453" s="38" t="s">
        <v>705</v>
      </c>
      <c r="N453" s="39"/>
      <c r="O453" s="39"/>
      <c r="P453" s="38" t="s">
        <v>768</v>
      </c>
      <c r="Q453" s="39"/>
      <c r="R453" s="39"/>
      <c r="S453" s="55"/>
      <c r="T453" s="38" t="s">
        <v>705</v>
      </c>
      <c r="U453" s="38" t="s">
        <v>768</v>
      </c>
      <c r="V453" s="39"/>
      <c r="W453" s="39" t="s">
        <v>2361</v>
      </c>
      <c r="X453" s="40">
        <v>7</v>
      </c>
      <c r="Y453" s="40">
        <v>20</v>
      </c>
      <c r="Z453" s="40">
        <f t="shared" si="126"/>
        <v>140</v>
      </c>
      <c r="AA453" s="41">
        <v>8</v>
      </c>
      <c r="AB453" s="41">
        <v>2</v>
      </c>
      <c r="AC453" s="41">
        <v>3</v>
      </c>
      <c r="AD453" s="41"/>
      <c r="AE453" s="41">
        <f>SUM(AA453:AD453)</f>
        <v>13</v>
      </c>
      <c r="AF453" s="41">
        <v>13</v>
      </c>
      <c r="AG453" s="42">
        <f>AVERAGE(AA453:AD453)</f>
        <v>4.333333333333333</v>
      </c>
      <c r="AH453" s="43"/>
      <c r="AI453" s="43">
        <v>452</v>
      </c>
      <c r="AJ453" s="27">
        <v>452</v>
      </c>
    </row>
    <row r="454" spans="1:36" ht="11.25" customHeight="1" x14ac:dyDescent="0.2">
      <c r="A454" s="27">
        <v>453</v>
      </c>
      <c r="B454" s="28"/>
      <c r="C454" s="26" t="str">
        <f t="shared" si="124"/>
        <v>Doctor Strange - 4-Grid Character Card - IQ - R</v>
      </c>
      <c r="D454" s="26" t="s">
        <v>6052</v>
      </c>
      <c r="E454" s="26">
        <f t="shared" si="125"/>
        <v>1</v>
      </c>
      <c r="F454" s="26" t="str">
        <f t="shared" si="127"/>
        <v>Doctor Strange &lt;IQ&gt;</v>
      </c>
      <c r="G454" s="28" t="s">
        <v>1044</v>
      </c>
      <c r="H454" s="28" t="s">
        <v>2582</v>
      </c>
      <c r="I454" s="28"/>
      <c r="J454" s="28"/>
      <c r="K454" s="28"/>
      <c r="L454" s="26" t="s">
        <v>705</v>
      </c>
      <c r="M454" s="26" t="s">
        <v>705</v>
      </c>
      <c r="N454" s="28"/>
      <c r="O454" s="28"/>
      <c r="P454" s="26" t="s">
        <v>769</v>
      </c>
      <c r="Q454" s="28"/>
      <c r="R454" s="28"/>
      <c r="S454" s="54"/>
      <c r="T454" s="26" t="s">
        <v>705</v>
      </c>
      <c r="U454" s="26" t="s">
        <v>769</v>
      </c>
      <c r="V454" s="28"/>
      <c r="W454" s="28" t="s">
        <v>2313</v>
      </c>
      <c r="X454" s="29">
        <v>12</v>
      </c>
      <c r="Y454" s="29">
        <v>15</v>
      </c>
      <c r="Z454" s="29">
        <f t="shared" si="126"/>
        <v>180</v>
      </c>
      <c r="AA454" s="30">
        <v>8</v>
      </c>
      <c r="AB454" s="30">
        <v>3</v>
      </c>
      <c r="AC454" s="30">
        <v>2</v>
      </c>
      <c r="AD454" s="30">
        <v>6</v>
      </c>
      <c r="AE454" s="30">
        <f>SUM(AA454:AD454)</f>
        <v>19</v>
      </c>
      <c r="AF454" s="30">
        <v>19</v>
      </c>
      <c r="AG454" s="31">
        <f>AVERAGE(AA454:AD454)</f>
        <v>4.75</v>
      </c>
      <c r="AH454" s="32"/>
      <c r="AI454" s="32">
        <v>453</v>
      </c>
      <c r="AJ454" s="27">
        <v>453</v>
      </c>
    </row>
    <row r="455" spans="1:36" ht="11.25" customHeight="1" x14ac:dyDescent="0.2">
      <c r="A455" s="27">
        <v>454</v>
      </c>
      <c r="C455" s="33" t="str">
        <f t="shared" si="124"/>
        <v>Doctor Strange - Catastrophe Magic - IQ - U</v>
      </c>
      <c r="D455" s="33" t="s">
        <v>6053</v>
      </c>
      <c r="E455" s="33">
        <f t="shared" si="125"/>
        <v>1</v>
      </c>
      <c r="F455" s="33" t="str">
        <f t="shared" ref="F455:F462" si="128">CONCATENATE(P455," - ",G455)</f>
        <v>Catastrophe Magic - IQ</v>
      </c>
      <c r="G455" s="34" t="s">
        <v>1044</v>
      </c>
      <c r="H455" s="34" t="s">
        <v>2590</v>
      </c>
      <c r="L455" s="33" t="s">
        <v>705</v>
      </c>
      <c r="M455" s="33" t="s">
        <v>705</v>
      </c>
      <c r="N455" s="34" t="s">
        <v>5012</v>
      </c>
      <c r="O455" s="34" t="s">
        <v>5012</v>
      </c>
      <c r="P455" s="33" t="s">
        <v>2408</v>
      </c>
      <c r="S455" s="50" t="s">
        <v>3859</v>
      </c>
      <c r="T455" s="33" t="s">
        <v>705</v>
      </c>
      <c r="U455" s="33" t="s">
        <v>2408</v>
      </c>
      <c r="W455" s="34" t="s">
        <v>2314</v>
      </c>
      <c r="X455" s="34">
        <v>12</v>
      </c>
      <c r="Y455" s="34">
        <v>10</v>
      </c>
      <c r="Z455" s="34">
        <f t="shared" si="126"/>
        <v>120</v>
      </c>
      <c r="AI455" s="25">
        <v>454</v>
      </c>
      <c r="AJ455" s="27">
        <v>454</v>
      </c>
    </row>
    <row r="456" spans="1:36" ht="11.25" customHeight="1" x14ac:dyDescent="0.2">
      <c r="A456" s="27">
        <v>455</v>
      </c>
      <c r="C456" s="33" t="str">
        <f t="shared" si="124"/>
        <v>Doctor Strange - Crimson Bands of Cytorak - PS - OPD - VR</v>
      </c>
      <c r="D456" s="33" t="s">
        <v>6054</v>
      </c>
      <c r="E456" s="33">
        <f t="shared" si="125"/>
        <v>1</v>
      </c>
      <c r="F456" s="33" t="str">
        <f t="shared" si="128"/>
        <v>Crimson Bands of Cytorak - PS</v>
      </c>
      <c r="G456" s="34" t="s">
        <v>124</v>
      </c>
      <c r="H456" s="34" t="s">
        <v>2590</v>
      </c>
      <c r="L456" s="33" t="s">
        <v>705</v>
      </c>
      <c r="M456" s="33" t="s">
        <v>705</v>
      </c>
      <c r="N456" s="34" t="s">
        <v>4956</v>
      </c>
      <c r="O456" s="34" t="s">
        <v>4956</v>
      </c>
      <c r="P456" s="33" t="s">
        <v>3070</v>
      </c>
      <c r="R456" s="34" t="s">
        <v>2584</v>
      </c>
      <c r="S456" s="50" t="s">
        <v>3860</v>
      </c>
      <c r="T456" s="33" t="s">
        <v>705</v>
      </c>
      <c r="U456" s="33" t="s">
        <v>758</v>
      </c>
      <c r="W456" s="34" t="s">
        <v>2361</v>
      </c>
      <c r="X456" s="34">
        <v>7</v>
      </c>
      <c r="Y456" s="34">
        <v>20</v>
      </c>
      <c r="Z456" s="34">
        <f t="shared" si="126"/>
        <v>140</v>
      </c>
      <c r="AI456" s="25">
        <v>455</v>
      </c>
      <c r="AJ456" s="27">
        <v>455</v>
      </c>
    </row>
    <row r="457" spans="1:36" ht="11.25" customHeight="1" x14ac:dyDescent="0.2">
      <c r="A457" s="27">
        <v>456</v>
      </c>
      <c r="C457" s="33" t="str">
        <f t="shared" si="124"/>
        <v>Doctor Strange - Defender - IQ - OPD - VR</v>
      </c>
      <c r="D457" s="33" t="s">
        <v>6055</v>
      </c>
      <c r="E457" s="33">
        <f t="shared" si="125"/>
        <v>1</v>
      </c>
      <c r="F457" s="33" t="str">
        <f t="shared" si="128"/>
        <v>Defender - IQ</v>
      </c>
      <c r="G457" s="34" t="s">
        <v>1044</v>
      </c>
      <c r="H457" s="34" t="s">
        <v>2590</v>
      </c>
      <c r="L457" s="33" t="s">
        <v>705</v>
      </c>
      <c r="M457" s="33" t="s">
        <v>705</v>
      </c>
      <c r="N457" s="34" t="s">
        <v>5009</v>
      </c>
      <c r="O457" s="34" t="s">
        <v>5009</v>
      </c>
      <c r="P457" s="33" t="s">
        <v>3071</v>
      </c>
      <c r="R457" s="34" t="s">
        <v>2584</v>
      </c>
      <c r="S457" s="50" t="s">
        <v>3861</v>
      </c>
      <c r="T457" s="33" t="s">
        <v>705</v>
      </c>
      <c r="U457" s="33" t="s">
        <v>759</v>
      </c>
      <c r="W457" s="34" t="s">
        <v>2361</v>
      </c>
      <c r="X457" s="34">
        <v>12</v>
      </c>
      <c r="Y457" s="34">
        <v>20</v>
      </c>
      <c r="Z457" s="34">
        <f t="shared" si="126"/>
        <v>240</v>
      </c>
      <c r="AI457" s="25">
        <v>456</v>
      </c>
      <c r="AJ457" s="27">
        <v>456</v>
      </c>
    </row>
    <row r="458" spans="1:36" ht="11.25" customHeight="1" x14ac:dyDescent="0.2">
      <c r="A458" s="27">
        <v>457</v>
      </c>
      <c r="C458" s="33" t="str">
        <f t="shared" si="124"/>
        <v>Doctor Strange - Eldritch Blasts - PS - U</v>
      </c>
      <c r="D458" s="33" t="s">
        <v>6056</v>
      </c>
      <c r="E458" s="33">
        <f t="shared" si="125"/>
        <v>1</v>
      </c>
      <c r="F458" s="33" t="str">
        <f t="shared" si="128"/>
        <v>Eldritch Blasts - PS</v>
      </c>
      <c r="G458" s="34" t="s">
        <v>124</v>
      </c>
      <c r="H458" s="34" t="s">
        <v>2590</v>
      </c>
      <c r="L458" s="33" t="s">
        <v>705</v>
      </c>
      <c r="M458" s="33" t="s">
        <v>705</v>
      </c>
      <c r="N458" s="34" t="s">
        <v>4917</v>
      </c>
      <c r="O458" s="34" t="s">
        <v>4917</v>
      </c>
      <c r="P458" s="33" t="s">
        <v>2407</v>
      </c>
      <c r="S458" s="50" t="s">
        <v>3862</v>
      </c>
      <c r="T458" s="33" t="s">
        <v>705</v>
      </c>
      <c r="U458" s="33" t="s">
        <v>2407</v>
      </c>
      <c r="W458" s="34" t="s">
        <v>2314</v>
      </c>
      <c r="X458" s="34">
        <v>7</v>
      </c>
      <c r="Y458" s="34">
        <v>10</v>
      </c>
      <c r="Z458" s="34">
        <f t="shared" si="126"/>
        <v>70</v>
      </c>
      <c r="AI458" s="25">
        <v>457</v>
      </c>
      <c r="AJ458" s="27">
        <v>457</v>
      </c>
    </row>
    <row r="459" spans="1:36" ht="11.25" customHeight="1" x14ac:dyDescent="0.2">
      <c r="A459" s="27">
        <v>458</v>
      </c>
      <c r="C459" s="33" t="str">
        <f t="shared" si="124"/>
        <v>Doctor Strange - Eye of Agamotto - PS - VR</v>
      </c>
      <c r="D459" s="33" t="s">
        <v>6057</v>
      </c>
      <c r="E459" s="33">
        <f t="shared" si="125"/>
        <v>1</v>
      </c>
      <c r="F459" s="33" t="str">
        <f t="shared" si="128"/>
        <v>Eye of Agamotto - PS</v>
      </c>
      <c r="G459" s="34" t="s">
        <v>124</v>
      </c>
      <c r="H459" s="34" t="s">
        <v>2590</v>
      </c>
      <c r="L459" s="33" t="s">
        <v>705</v>
      </c>
      <c r="M459" s="33" t="s">
        <v>705</v>
      </c>
      <c r="N459" s="34" t="s">
        <v>4894</v>
      </c>
      <c r="O459" s="34" t="s">
        <v>4891</v>
      </c>
      <c r="P459" s="33" t="s">
        <v>2406</v>
      </c>
      <c r="S459" s="50" t="s">
        <v>3643</v>
      </c>
      <c r="T459" s="33" t="s">
        <v>705</v>
      </c>
      <c r="U459" s="33" t="s">
        <v>2406</v>
      </c>
      <c r="W459" s="34" t="s">
        <v>2361</v>
      </c>
      <c r="X459" s="34">
        <v>7</v>
      </c>
      <c r="Y459" s="34">
        <v>20</v>
      </c>
      <c r="Z459" s="34">
        <f t="shared" si="126"/>
        <v>140</v>
      </c>
      <c r="AI459" s="25">
        <v>458</v>
      </c>
      <c r="AJ459" s="27">
        <v>458</v>
      </c>
    </row>
    <row r="460" spans="1:36" ht="11.25" customHeight="1" x14ac:dyDescent="0.2">
      <c r="A460" s="27">
        <v>459</v>
      </c>
      <c r="C460" s="33" t="str">
        <f t="shared" si="124"/>
        <v>Doctor Strange - Mists of Morpheus - PS - R</v>
      </c>
      <c r="D460" s="33" t="s">
        <v>6058</v>
      </c>
      <c r="E460" s="33">
        <f t="shared" si="125"/>
        <v>1</v>
      </c>
      <c r="F460" s="33" t="str">
        <f t="shared" si="128"/>
        <v>Mists of Morpheus - PS</v>
      </c>
      <c r="G460" s="34" t="s">
        <v>124</v>
      </c>
      <c r="H460" s="34" t="s">
        <v>2590</v>
      </c>
      <c r="L460" s="33" t="s">
        <v>705</v>
      </c>
      <c r="M460" s="33" t="s">
        <v>705</v>
      </c>
      <c r="N460" s="34" t="s">
        <v>5013</v>
      </c>
      <c r="O460" s="34" t="s">
        <v>5013</v>
      </c>
      <c r="P460" s="33" t="s">
        <v>2419</v>
      </c>
      <c r="S460" s="50" t="s">
        <v>3863</v>
      </c>
      <c r="T460" s="33" t="s">
        <v>705</v>
      </c>
      <c r="U460" s="33" t="s">
        <v>2419</v>
      </c>
      <c r="W460" s="34" t="s">
        <v>2313</v>
      </c>
      <c r="X460" s="34">
        <v>7</v>
      </c>
      <c r="Y460" s="34">
        <v>15</v>
      </c>
      <c r="Z460" s="34">
        <f t="shared" si="126"/>
        <v>105</v>
      </c>
      <c r="AI460" s="25">
        <v>459</v>
      </c>
      <c r="AJ460" s="27">
        <v>459</v>
      </c>
    </row>
    <row r="461" spans="1:36" ht="11.25" customHeight="1" x14ac:dyDescent="0.2">
      <c r="A461" s="27">
        <v>460</v>
      </c>
      <c r="C461" s="33" t="str">
        <f t="shared" si="124"/>
        <v>Doctor Strange - Necromancy - PS - OPD - VR</v>
      </c>
      <c r="D461" s="33" t="s">
        <v>6059</v>
      </c>
      <c r="E461" s="33">
        <f t="shared" si="125"/>
        <v>1</v>
      </c>
      <c r="F461" s="33" t="str">
        <f t="shared" si="128"/>
        <v>Necromancy - PS</v>
      </c>
      <c r="G461" s="34" t="s">
        <v>124</v>
      </c>
      <c r="H461" s="34" t="s">
        <v>2590</v>
      </c>
      <c r="L461" s="33" t="s">
        <v>705</v>
      </c>
      <c r="M461" s="33" t="s">
        <v>705</v>
      </c>
      <c r="N461" s="34" t="s">
        <v>4885</v>
      </c>
      <c r="O461" s="34" t="s">
        <v>4885</v>
      </c>
      <c r="P461" s="33" t="s">
        <v>3072</v>
      </c>
      <c r="R461" s="34" t="s">
        <v>2584</v>
      </c>
      <c r="S461" s="50" t="s">
        <v>3864</v>
      </c>
      <c r="T461" s="33" t="s">
        <v>705</v>
      </c>
      <c r="U461" s="33" t="s">
        <v>760</v>
      </c>
      <c r="W461" s="34" t="s">
        <v>2361</v>
      </c>
      <c r="X461" s="34">
        <v>7</v>
      </c>
      <c r="Y461" s="34">
        <v>20</v>
      </c>
      <c r="Z461" s="34">
        <f t="shared" si="126"/>
        <v>140</v>
      </c>
      <c r="AI461" s="25">
        <v>460</v>
      </c>
      <c r="AJ461" s="27">
        <v>460</v>
      </c>
    </row>
    <row r="462" spans="1:36" ht="11.25" customHeight="1" x14ac:dyDescent="0.2">
      <c r="A462" s="27">
        <v>461</v>
      </c>
      <c r="C462" s="33" t="str">
        <f t="shared" si="124"/>
        <v>Doctor Strange - Sorcerer Supreme - PS - VR</v>
      </c>
      <c r="D462" s="33" t="s">
        <v>6060</v>
      </c>
      <c r="E462" s="33">
        <f t="shared" si="125"/>
        <v>1</v>
      </c>
      <c r="F462" s="33" t="str">
        <f t="shared" si="128"/>
        <v>Sorcerer Supreme - PS</v>
      </c>
      <c r="G462" s="34" t="s">
        <v>124</v>
      </c>
      <c r="H462" s="34" t="s">
        <v>2590</v>
      </c>
      <c r="L462" s="33" t="s">
        <v>705</v>
      </c>
      <c r="M462" s="33" t="s">
        <v>705</v>
      </c>
      <c r="N462" s="34" t="s">
        <v>4901</v>
      </c>
      <c r="O462" s="34" t="s">
        <v>4901</v>
      </c>
      <c r="P462" s="33" t="s">
        <v>2405</v>
      </c>
      <c r="S462" s="50" t="s">
        <v>3865</v>
      </c>
      <c r="T462" s="33" t="s">
        <v>705</v>
      </c>
      <c r="U462" s="33" t="s">
        <v>2405</v>
      </c>
      <c r="W462" s="34" t="s">
        <v>2361</v>
      </c>
      <c r="X462" s="34">
        <v>7</v>
      </c>
      <c r="Y462" s="34">
        <v>20</v>
      </c>
      <c r="Z462" s="34">
        <f t="shared" si="126"/>
        <v>140</v>
      </c>
      <c r="AI462" s="25">
        <v>461</v>
      </c>
      <c r="AJ462" s="27">
        <v>461</v>
      </c>
    </row>
    <row r="463" spans="1:36" ht="11.25" customHeight="1" x14ac:dyDescent="0.2">
      <c r="A463" s="27">
        <v>462</v>
      </c>
      <c r="B463" s="39"/>
      <c r="C463" s="38" t="str">
        <f t="shared" si="124"/>
        <v>Domino - 3-Grid Character Card - PS - VR</v>
      </c>
      <c r="D463" s="38" t="str">
        <f>CONCATENATE(M463," ",G463," HERO - ",W463)</f>
        <v>Domino PS HERO - VR</v>
      </c>
      <c r="E463" s="38">
        <f t="shared" si="125"/>
        <v>1</v>
      </c>
      <c r="F463" s="38" t="str">
        <f t="shared" ref="F463:F464" si="129">CONCATENATE(M463,IF(V463&lt;&gt;"",CONCATENATE(" (",V463,")",),"")," &lt;",G463,"&gt;")</f>
        <v>Domino &lt;PS&gt;</v>
      </c>
      <c r="G463" s="39" t="s">
        <v>124</v>
      </c>
      <c r="H463" s="39" t="s">
        <v>2582</v>
      </c>
      <c r="I463" s="39"/>
      <c r="J463" s="39"/>
      <c r="K463" s="39"/>
      <c r="L463" s="38" t="s">
        <v>2121</v>
      </c>
      <c r="M463" s="38" t="s">
        <v>2121</v>
      </c>
      <c r="N463" s="39"/>
      <c r="O463" s="39"/>
      <c r="P463" s="38" t="s">
        <v>768</v>
      </c>
      <c r="Q463" s="39"/>
      <c r="R463" s="39"/>
      <c r="S463" s="55"/>
      <c r="T463" s="38" t="s">
        <v>2121</v>
      </c>
      <c r="U463" s="38" t="s">
        <v>768</v>
      </c>
      <c r="V463" s="39"/>
      <c r="W463" s="39" t="s">
        <v>2361</v>
      </c>
      <c r="X463" s="40">
        <v>7</v>
      </c>
      <c r="Y463" s="40">
        <v>20</v>
      </c>
      <c r="Z463" s="40">
        <f t="shared" si="126"/>
        <v>140</v>
      </c>
      <c r="AA463" s="41">
        <v>3</v>
      </c>
      <c r="AB463" s="41">
        <v>8</v>
      </c>
      <c r="AC463" s="41">
        <v>3</v>
      </c>
      <c r="AD463" s="41"/>
      <c r="AE463" s="41">
        <f>SUM(AA463:AD463)</f>
        <v>14</v>
      </c>
      <c r="AF463" s="41">
        <v>14</v>
      </c>
      <c r="AG463" s="42">
        <f>AVERAGE(AA463:AD463)</f>
        <v>4.666666666666667</v>
      </c>
      <c r="AH463" s="43"/>
      <c r="AI463" s="43">
        <v>462</v>
      </c>
      <c r="AJ463" s="27">
        <v>462</v>
      </c>
    </row>
    <row r="464" spans="1:36" ht="11.25" customHeight="1" x14ac:dyDescent="0.2">
      <c r="A464" s="27">
        <v>463</v>
      </c>
      <c r="B464" s="28"/>
      <c r="C464" s="26" t="str">
        <f t="shared" si="124"/>
        <v>Domino - 4-Grid Character Card - IQ - R</v>
      </c>
      <c r="D464" s="26" t="str">
        <f>CONCATENATE(M464," ",G464," HERO - ",W464)</f>
        <v>Domino IQ HERO - R</v>
      </c>
      <c r="E464" s="26">
        <f t="shared" si="125"/>
        <v>1</v>
      </c>
      <c r="F464" s="26" t="str">
        <f t="shared" si="129"/>
        <v>Domino &lt;IQ&gt;</v>
      </c>
      <c r="G464" s="28" t="s">
        <v>1044</v>
      </c>
      <c r="H464" s="28" t="s">
        <v>2582</v>
      </c>
      <c r="I464" s="28"/>
      <c r="J464" s="28"/>
      <c r="K464" s="28"/>
      <c r="L464" s="26" t="s">
        <v>2121</v>
      </c>
      <c r="M464" s="26" t="s">
        <v>2121</v>
      </c>
      <c r="N464" s="28"/>
      <c r="O464" s="28"/>
      <c r="P464" s="26" t="s">
        <v>769</v>
      </c>
      <c r="Q464" s="28"/>
      <c r="R464" s="28"/>
      <c r="S464" s="54"/>
      <c r="T464" s="26" t="s">
        <v>2121</v>
      </c>
      <c r="U464" s="26" t="s">
        <v>769</v>
      </c>
      <c r="V464" s="28"/>
      <c r="W464" s="28" t="s">
        <v>2313</v>
      </c>
      <c r="X464" s="29">
        <v>12</v>
      </c>
      <c r="Y464" s="29">
        <v>15</v>
      </c>
      <c r="Z464" s="29">
        <f t="shared" si="126"/>
        <v>180</v>
      </c>
      <c r="AA464" s="30">
        <v>4</v>
      </c>
      <c r="AB464" s="30">
        <v>7</v>
      </c>
      <c r="AC464" s="30">
        <v>3</v>
      </c>
      <c r="AD464" s="30">
        <v>5</v>
      </c>
      <c r="AE464" s="30">
        <f>SUM(AA464:AD464)</f>
        <v>19</v>
      </c>
      <c r="AF464" s="30">
        <v>19</v>
      </c>
      <c r="AG464" s="31">
        <f>AVERAGE(AA464:AD464)</f>
        <v>4.75</v>
      </c>
      <c r="AH464" s="32" t="s">
        <v>4751</v>
      </c>
      <c r="AI464" s="32">
        <v>463</v>
      </c>
      <c r="AJ464" s="27">
        <v>463</v>
      </c>
    </row>
    <row r="465" spans="1:36" ht="11.25" customHeight="1" x14ac:dyDescent="0.2">
      <c r="A465" s="27">
        <v>464</v>
      </c>
      <c r="C465" s="33" t="str">
        <f t="shared" si="124"/>
        <v>Domino - Battle Medic - IQ - U</v>
      </c>
      <c r="D465" s="33" t="str">
        <f t="shared" ref="D465:D472" si="130">CONCATENATE(M465," - ",P465," - ",G465," - ",IF(R465="","",CONCATENATE(R465," - ")),W465)</f>
        <v>Domino - Battle Medic - IQ - U</v>
      </c>
      <c r="E465" s="33">
        <f t="shared" si="125"/>
        <v>1</v>
      </c>
      <c r="F465" s="33" t="str">
        <f t="shared" ref="F465:F472" si="131">CONCATENATE(P465," - ",G465)</f>
        <v>Battle Medic - IQ</v>
      </c>
      <c r="G465" s="34" t="s">
        <v>1044</v>
      </c>
      <c r="H465" s="34" t="s">
        <v>2590</v>
      </c>
      <c r="L465" s="33" t="s">
        <v>2121</v>
      </c>
      <c r="M465" s="33" t="s">
        <v>2121</v>
      </c>
      <c r="N465" s="34" t="s">
        <v>4985</v>
      </c>
      <c r="O465" s="34" t="s">
        <v>4985</v>
      </c>
      <c r="P465" s="33" t="s">
        <v>2415</v>
      </c>
      <c r="S465" s="50" t="s">
        <v>3866</v>
      </c>
      <c r="T465" s="33" t="s">
        <v>2121</v>
      </c>
      <c r="U465" s="33" t="s">
        <v>2415</v>
      </c>
      <c r="W465" s="34" t="s">
        <v>2314</v>
      </c>
      <c r="X465" s="34">
        <v>12</v>
      </c>
      <c r="Y465" s="34">
        <v>10</v>
      </c>
      <c r="Z465" s="34">
        <f t="shared" si="126"/>
        <v>120</v>
      </c>
      <c r="AI465" s="25">
        <v>464</v>
      </c>
      <c r="AJ465" s="27">
        <v>464</v>
      </c>
    </row>
    <row r="466" spans="1:36" ht="11.25" customHeight="1" x14ac:dyDescent="0.2">
      <c r="A466" s="27">
        <v>465</v>
      </c>
      <c r="C466" s="33" t="str">
        <f t="shared" si="124"/>
        <v>Domino - Double Down - PS - U</v>
      </c>
      <c r="D466" s="33" t="str">
        <f t="shared" si="130"/>
        <v>Domino - Double Down - PS - U</v>
      </c>
      <c r="E466" s="33">
        <f t="shared" si="125"/>
        <v>1</v>
      </c>
      <c r="F466" s="33" t="str">
        <f t="shared" si="131"/>
        <v>Double Down - PS</v>
      </c>
      <c r="G466" s="34" t="s">
        <v>124</v>
      </c>
      <c r="H466" s="34" t="s">
        <v>2590</v>
      </c>
      <c r="L466" s="33" t="s">
        <v>2121</v>
      </c>
      <c r="M466" s="33" t="s">
        <v>2121</v>
      </c>
      <c r="N466" s="34" t="s">
        <v>4928</v>
      </c>
      <c r="O466" s="34" t="s">
        <v>4928</v>
      </c>
      <c r="P466" s="33" t="s">
        <v>54</v>
      </c>
      <c r="S466" s="50" t="s">
        <v>3805</v>
      </c>
      <c r="T466" s="33" t="s">
        <v>2121</v>
      </c>
      <c r="U466" s="33" t="s">
        <v>54</v>
      </c>
      <c r="W466" s="34" t="s">
        <v>2314</v>
      </c>
      <c r="X466" s="34">
        <v>7</v>
      </c>
      <c r="Y466" s="34">
        <v>10</v>
      </c>
      <c r="Z466" s="34">
        <f t="shared" si="126"/>
        <v>70</v>
      </c>
      <c r="AI466" s="25">
        <v>465</v>
      </c>
      <c r="AJ466" s="27">
        <v>465</v>
      </c>
    </row>
    <row r="467" spans="1:36" ht="11.25" customHeight="1" x14ac:dyDescent="0.2">
      <c r="A467" s="27">
        <v>466</v>
      </c>
      <c r="C467" s="33" t="str">
        <f t="shared" si="124"/>
        <v>Domino - Dumb Luck - IQ - U</v>
      </c>
      <c r="D467" s="33" t="str">
        <f t="shared" si="130"/>
        <v>Domino - Dumb Luck - IQ - U</v>
      </c>
      <c r="E467" s="33">
        <f t="shared" si="125"/>
        <v>1</v>
      </c>
      <c r="F467" s="33" t="str">
        <f t="shared" si="131"/>
        <v>Dumb Luck - IQ</v>
      </c>
      <c r="G467" s="34" t="s">
        <v>1044</v>
      </c>
      <c r="H467" s="34" t="s">
        <v>2590</v>
      </c>
      <c r="L467" s="33" t="s">
        <v>2121</v>
      </c>
      <c r="M467" s="33" t="s">
        <v>2121</v>
      </c>
      <c r="N467" s="34" t="s">
        <v>4974</v>
      </c>
      <c r="O467" s="34" t="s">
        <v>4974</v>
      </c>
      <c r="P467" s="33" t="s">
        <v>2206</v>
      </c>
      <c r="S467" s="50" t="s">
        <v>3867</v>
      </c>
      <c r="T467" s="33" t="s">
        <v>2121</v>
      </c>
      <c r="U467" s="33" t="s">
        <v>2206</v>
      </c>
      <c r="W467" s="34" t="s">
        <v>2314</v>
      </c>
      <c r="X467" s="34">
        <v>12</v>
      </c>
      <c r="Y467" s="34">
        <v>10</v>
      </c>
      <c r="Z467" s="34">
        <f t="shared" si="126"/>
        <v>120</v>
      </c>
      <c r="AI467" s="25">
        <v>466</v>
      </c>
      <c r="AJ467" s="27">
        <v>466</v>
      </c>
    </row>
    <row r="468" spans="1:36" ht="11.25" customHeight="1" x14ac:dyDescent="0.2">
      <c r="A468" s="27">
        <v>467</v>
      </c>
      <c r="C468" s="33" t="str">
        <f t="shared" si="124"/>
        <v>Domino - Fall Into Place - PS - R</v>
      </c>
      <c r="D468" s="33" t="str">
        <f t="shared" si="130"/>
        <v>Domino - Fall Into Place - PS - R</v>
      </c>
      <c r="E468" s="33">
        <f t="shared" si="125"/>
        <v>1</v>
      </c>
      <c r="F468" s="33" t="str">
        <f t="shared" si="131"/>
        <v>Fall Into Place - PS</v>
      </c>
      <c r="G468" s="34" t="s">
        <v>124</v>
      </c>
      <c r="H468" s="34" t="s">
        <v>2590</v>
      </c>
      <c r="L468" s="33" t="s">
        <v>2121</v>
      </c>
      <c r="M468" s="33" t="s">
        <v>2121</v>
      </c>
      <c r="N468" s="34" t="s">
        <v>4904</v>
      </c>
      <c r="O468" s="34" t="s">
        <v>4904</v>
      </c>
      <c r="P468" s="33" t="s">
        <v>916</v>
      </c>
      <c r="S468" s="50" t="s">
        <v>3868</v>
      </c>
      <c r="T468" s="33" t="s">
        <v>2121</v>
      </c>
      <c r="U468" s="33" t="s">
        <v>916</v>
      </c>
      <c r="W468" s="34" t="s">
        <v>2313</v>
      </c>
      <c r="X468" s="34">
        <v>7</v>
      </c>
      <c r="Y468" s="34">
        <v>15</v>
      </c>
      <c r="Z468" s="34">
        <f t="shared" si="126"/>
        <v>105</v>
      </c>
      <c r="AI468" s="25">
        <v>467</v>
      </c>
      <c r="AJ468" s="27">
        <v>467</v>
      </c>
    </row>
    <row r="469" spans="1:36" ht="11.25" customHeight="1" x14ac:dyDescent="0.2">
      <c r="A469" s="27">
        <v>468</v>
      </c>
      <c r="C469" s="33" t="str">
        <f t="shared" si="124"/>
        <v>Domino - Lady Luck - PS - VR</v>
      </c>
      <c r="D469" s="33" t="str">
        <f t="shared" si="130"/>
        <v>Domino - Lady Luck - PS - VR</v>
      </c>
      <c r="E469" s="33">
        <f t="shared" si="125"/>
        <v>1</v>
      </c>
      <c r="F469" s="33" t="str">
        <f t="shared" si="131"/>
        <v>Lady Luck - PS</v>
      </c>
      <c r="G469" s="34" t="s">
        <v>124</v>
      </c>
      <c r="H469" s="34" t="s">
        <v>2590</v>
      </c>
      <c r="L469" s="33" t="s">
        <v>2121</v>
      </c>
      <c r="M469" s="33" t="s">
        <v>2121</v>
      </c>
      <c r="N469" s="34" t="s">
        <v>4881</v>
      </c>
      <c r="O469" s="34" t="s">
        <v>4881</v>
      </c>
      <c r="P469" s="33" t="s">
        <v>55</v>
      </c>
      <c r="S469" s="50" t="s">
        <v>3610</v>
      </c>
      <c r="T469" s="33" t="s">
        <v>2121</v>
      </c>
      <c r="U469" s="33" t="s">
        <v>55</v>
      </c>
      <c r="W469" s="34" t="s">
        <v>2361</v>
      </c>
      <c r="X469" s="34">
        <v>7</v>
      </c>
      <c r="Y469" s="34">
        <v>20</v>
      </c>
      <c r="Z469" s="34">
        <f t="shared" si="126"/>
        <v>140</v>
      </c>
      <c r="AI469" s="25">
        <v>468</v>
      </c>
      <c r="AJ469" s="27">
        <v>468</v>
      </c>
    </row>
    <row r="470" spans="1:36" ht="11.25" customHeight="1" x14ac:dyDescent="0.2">
      <c r="A470" s="27">
        <v>469</v>
      </c>
      <c r="C470" s="33" t="str">
        <f t="shared" si="124"/>
        <v>Domino - Shrapnel Bomb - PS - OPD - VR</v>
      </c>
      <c r="D470" s="33" t="str">
        <f t="shared" si="130"/>
        <v>Domino - Shrapnel Bomb - PS - OPD - VR</v>
      </c>
      <c r="E470" s="33">
        <f t="shared" si="125"/>
        <v>1</v>
      </c>
      <c r="F470" s="33" t="str">
        <f t="shared" si="131"/>
        <v>Shrapnel Bomb - PS</v>
      </c>
      <c r="G470" s="34" t="s">
        <v>124</v>
      </c>
      <c r="H470" s="34" t="s">
        <v>2590</v>
      </c>
      <c r="L470" s="33" t="s">
        <v>2121</v>
      </c>
      <c r="M470" s="33" t="s">
        <v>2121</v>
      </c>
      <c r="N470" s="34" t="s">
        <v>5014</v>
      </c>
      <c r="O470" s="34" t="s">
        <v>5014</v>
      </c>
      <c r="P470" s="33" t="s">
        <v>3073</v>
      </c>
      <c r="R470" s="34" t="s">
        <v>2584</v>
      </c>
      <c r="S470" s="50" t="s">
        <v>3869</v>
      </c>
      <c r="T470" s="33" t="s">
        <v>2121</v>
      </c>
      <c r="U470" s="33" t="s">
        <v>761</v>
      </c>
      <c r="W470" s="34" t="s">
        <v>2361</v>
      </c>
      <c r="X470" s="34">
        <v>7</v>
      </c>
      <c r="Y470" s="34">
        <v>20</v>
      </c>
      <c r="Z470" s="34">
        <f t="shared" si="126"/>
        <v>140</v>
      </c>
      <c r="AI470" s="25">
        <v>469</v>
      </c>
      <c r="AJ470" s="27">
        <v>469</v>
      </c>
    </row>
    <row r="471" spans="1:36" ht="11.25" customHeight="1" x14ac:dyDescent="0.2">
      <c r="A471" s="27">
        <v>470</v>
      </c>
      <c r="C471" s="33" t="str">
        <f t="shared" si="124"/>
        <v>Domino - Six Pack Attack - PS - U</v>
      </c>
      <c r="D471" s="33" t="str">
        <f t="shared" si="130"/>
        <v>Domino - Six Pack Attack - PS - U</v>
      </c>
      <c r="E471" s="33">
        <f t="shared" si="125"/>
        <v>1</v>
      </c>
      <c r="F471" s="33" t="str">
        <f t="shared" si="131"/>
        <v>Six Pack Attack - PS</v>
      </c>
      <c r="G471" s="34" t="s">
        <v>124</v>
      </c>
      <c r="H471" s="34" t="s">
        <v>2590</v>
      </c>
      <c r="L471" s="33" t="s">
        <v>2121</v>
      </c>
      <c r="M471" s="33" t="s">
        <v>2121</v>
      </c>
      <c r="N471" s="34" t="s">
        <v>4912</v>
      </c>
      <c r="O471" s="34" t="s">
        <v>4912</v>
      </c>
      <c r="P471" s="33" t="s">
        <v>3532</v>
      </c>
      <c r="S471" s="50" t="s">
        <v>3612</v>
      </c>
      <c r="T471" s="33" t="s">
        <v>2121</v>
      </c>
      <c r="U471" s="33" t="s">
        <v>917</v>
      </c>
      <c r="W471" s="34" t="s">
        <v>2314</v>
      </c>
      <c r="X471" s="34">
        <v>7</v>
      </c>
      <c r="Y471" s="34">
        <v>10</v>
      </c>
      <c r="Z471" s="34">
        <f t="shared" si="126"/>
        <v>70</v>
      </c>
      <c r="AI471" s="25">
        <v>470</v>
      </c>
      <c r="AJ471" s="27">
        <v>470</v>
      </c>
    </row>
    <row r="472" spans="1:36" ht="11.25" customHeight="1" x14ac:dyDescent="0.2">
      <c r="A472" s="27">
        <v>471</v>
      </c>
      <c r="C472" s="33" t="str">
        <f t="shared" si="124"/>
        <v>Domino - Tripwire - PS - OPD - VR</v>
      </c>
      <c r="D472" s="33" t="str">
        <f t="shared" si="130"/>
        <v>Domino - Tripwire - PS - OPD - VR</v>
      </c>
      <c r="E472" s="33">
        <f t="shared" si="125"/>
        <v>1</v>
      </c>
      <c r="F472" s="33" t="str">
        <f t="shared" si="131"/>
        <v>Tripwire - PS</v>
      </c>
      <c r="G472" s="34" t="s">
        <v>124</v>
      </c>
      <c r="H472" s="34" t="s">
        <v>2590</v>
      </c>
      <c r="L472" s="33" t="s">
        <v>2121</v>
      </c>
      <c r="M472" s="33" t="s">
        <v>2121</v>
      </c>
      <c r="N472" s="34" t="s">
        <v>4980</v>
      </c>
      <c r="O472" s="34" t="s">
        <v>4980</v>
      </c>
      <c r="P472" s="33" t="s">
        <v>3074</v>
      </c>
      <c r="R472" s="34" t="s">
        <v>2584</v>
      </c>
      <c r="S472" s="50" t="s">
        <v>3870</v>
      </c>
      <c r="T472" s="33" t="s">
        <v>2121</v>
      </c>
      <c r="U472" s="33" t="s">
        <v>762</v>
      </c>
      <c r="W472" s="34" t="s">
        <v>2361</v>
      </c>
      <c r="X472" s="34">
        <v>7</v>
      </c>
      <c r="Y472" s="34">
        <v>20</v>
      </c>
      <c r="Z472" s="34">
        <f t="shared" si="126"/>
        <v>140</v>
      </c>
      <c r="AI472" s="25">
        <v>471</v>
      </c>
      <c r="AJ472" s="27">
        <v>471</v>
      </c>
    </row>
    <row r="473" spans="1:36" ht="11.25" customHeight="1" x14ac:dyDescent="0.2">
      <c r="A473" s="27">
        <v>472</v>
      </c>
      <c r="B473" s="28"/>
      <c r="C473" s="26" t="str">
        <f t="shared" si="124"/>
        <v>Donald Pierce - 4-Grid Character Card - XM - C</v>
      </c>
      <c r="D473" s="26" t="s">
        <v>6205</v>
      </c>
      <c r="E473" s="26">
        <f t="shared" si="125"/>
        <v>1</v>
      </c>
      <c r="F473" s="26" t="str">
        <f t="shared" ref="F473:F474" si="132">CONCATENATE(M473,IF(V473&lt;&gt;"",CONCATENATE(" (",V473,")",),"")," &lt;",G473,"&gt;")</f>
        <v>Donald Pierce &lt;XM&gt;</v>
      </c>
      <c r="G473" s="28" t="s">
        <v>3387</v>
      </c>
      <c r="H473" s="28" t="s">
        <v>2582</v>
      </c>
      <c r="I473" s="28"/>
      <c r="J473" s="28"/>
      <c r="K473" s="28"/>
      <c r="L473" s="26" t="s">
        <v>1301</v>
      </c>
      <c r="M473" s="26" t="s">
        <v>1301</v>
      </c>
      <c r="N473" s="28"/>
      <c r="O473" s="28"/>
      <c r="P473" s="26" t="s">
        <v>769</v>
      </c>
      <c r="Q473" s="28"/>
      <c r="R473" s="28"/>
      <c r="S473" s="54"/>
      <c r="T473" s="26" t="s">
        <v>1410</v>
      </c>
      <c r="U473" s="26" t="s">
        <v>769</v>
      </c>
      <c r="V473" s="28"/>
      <c r="W473" s="28" t="s">
        <v>2103</v>
      </c>
      <c r="X473" s="29">
        <v>5</v>
      </c>
      <c r="Y473" s="29">
        <v>5</v>
      </c>
      <c r="Z473" s="29">
        <f t="shared" si="126"/>
        <v>25</v>
      </c>
      <c r="AA473" s="30">
        <v>4</v>
      </c>
      <c r="AB473" s="30">
        <v>2</v>
      </c>
      <c r="AC473" s="30">
        <v>6</v>
      </c>
      <c r="AD473" s="30">
        <v>7</v>
      </c>
      <c r="AE473" s="30">
        <f>SUM(AA473:AD473)</f>
        <v>19</v>
      </c>
      <c r="AF473" s="30">
        <v>19</v>
      </c>
      <c r="AG473" s="31">
        <f>AVERAGE(AA473:AD473)</f>
        <v>4.75</v>
      </c>
      <c r="AH473" s="32" t="s">
        <v>4752</v>
      </c>
      <c r="AI473" s="32">
        <v>472</v>
      </c>
      <c r="AJ473" s="27">
        <v>472</v>
      </c>
    </row>
    <row r="474" spans="1:36" ht="11.25" customHeight="1" x14ac:dyDescent="0.2">
      <c r="A474" s="27">
        <v>473</v>
      </c>
      <c r="B474" s="28"/>
      <c r="C474" s="26" t="str">
        <f t="shared" si="124"/>
        <v>Doomsday - 4-Grid Character Card - DC - VR</v>
      </c>
      <c r="D474" s="26" t="str">
        <f>CONCATENATE(M474," ",G474," HERO - ",W474)</f>
        <v>Doomsday DC HERO - VR</v>
      </c>
      <c r="E474" s="26">
        <f t="shared" si="125"/>
        <v>1</v>
      </c>
      <c r="F474" s="26" t="str">
        <f t="shared" si="132"/>
        <v>Doomsday (V) &lt;DC&gt;</v>
      </c>
      <c r="G474" s="28" t="s">
        <v>3385</v>
      </c>
      <c r="H474" s="28" t="s">
        <v>2582</v>
      </c>
      <c r="I474" s="28"/>
      <c r="J474" s="28"/>
      <c r="K474" s="28"/>
      <c r="L474" s="26" t="s">
        <v>2122</v>
      </c>
      <c r="M474" s="26" t="s">
        <v>2122</v>
      </c>
      <c r="N474" s="28"/>
      <c r="O474" s="28"/>
      <c r="P474" s="26" t="s">
        <v>769</v>
      </c>
      <c r="Q474" s="28"/>
      <c r="R474" s="28"/>
      <c r="S474" s="54"/>
      <c r="T474" s="26" t="s">
        <v>2122</v>
      </c>
      <c r="U474" s="26" t="s">
        <v>769</v>
      </c>
      <c r="V474" s="28" t="s">
        <v>1982</v>
      </c>
      <c r="W474" s="28" t="s">
        <v>2361</v>
      </c>
      <c r="X474" s="29">
        <v>3</v>
      </c>
      <c r="Y474" s="29">
        <v>20</v>
      </c>
      <c r="Z474" s="29">
        <f t="shared" si="126"/>
        <v>60</v>
      </c>
      <c r="AA474" s="30">
        <v>4</v>
      </c>
      <c r="AB474" s="30">
        <v>6</v>
      </c>
      <c r="AC474" s="30">
        <v>8</v>
      </c>
      <c r="AD474" s="30">
        <v>1</v>
      </c>
      <c r="AE474" s="30">
        <f>SUM(AA474:AD474)</f>
        <v>19</v>
      </c>
      <c r="AF474" s="30">
        <v>19</v>
      </c>
      <c r="AG474" s="31">
        <f>AVERAGE(AA474:AD474)</f>
        <v>4.75</v>
      </c>
      <c r="AH474" s="32"/>
      <c r="AI474" s="32">
        <v>473</v>
      </c>
      <c r="AJ474" s="27">
        <v>473</v>
      </c>
    </row>
    <row r="475" spans="1:36" ht="11.25" customHeight="1" x14ac:dyDescent="0.2">
      <c r="A475" s="27">
        <v>474</v>
      </c>
      <c r="C475" s="33" t="str">
        <f t="shared" si="124"/>
        <v>Doomsday - Bony Protrusions - DC - R</v>
      </c>
      <c r="D475" s="33" t="s">
        <v>6061</v>
      </c>
      <c r="E475" s="33">
        <f t="shared" si="125"/>
        <v>1</v>
      </c>
      <c r="F475" s="33" t="str">
        <f t="shared" ref="F475:F480" si="133">CONCATENATE(P475," - ",G475)</f>
        <v>Bony Protrusions - DC</v>
      </c>
      <c r="G475" s="34" t="s">
        <v>3385</v>
      </c>
      <c r="H475" s="34" t="s">
        <v>2590</v>
      </c>
      <c r="L475" s="33" t="s">
        <v>2122</v>
      </c>
      <c r="M475" s="33" t="s">
        <v>2122</v>
      </c>
      <c r="N475" s="34" t="s">
        <v>4974</v>
      </c>
      <c r="O475" s="34" t="s">
        <v>4974</v>
      </c>
      <c r="P475" s="33" t="s">
        <v>918</v>
      </c>
      <c r="S475" s="50" t="s">
        <v>3871</v>
      </c>
      <c r="T475" s="33" t="s">
        <v>2122</v>
      </c>
      <c r="U475" s="33" t="s">
        <v>918</v>
      </c>
      <c r="W475" s="34" t="s">
        <v>2313</v>
      </c>
      <c r="X475" s="34">
        <v>3</v>
      </c>
      <c r="Y475" s="34">
        <v>15</v>
      </c>
      <c r="Z475" s="34">
        <f t="shared" si="126"/>
        <v>45</v>
      </c>
      <c r="AI475" s="25">
        <v>474</v>
      </c>
      <c r="AJ475" s="27">
        <v>474</v>
      </c>
    </row>
    <row r="476" spans="1:36" ht="11.25" customHeight="1" x14ac:dyDescent="0.2">
      <c r="A476" s="27">
        <v>475</v>
      </c>
      <c r="C476" s="33" t="str">
        <f t="shared" si="124"/>
        <v>Doomsday - Engine of Destruction - JLA - OPD - R</v>
      </c>
      <c r="D476" s="33" t="str">
        <f t="shared" ref="D476:D480" si="134">CONCATENATE(M476," - ",P476," - ",G476," - ",IF(R476="","",CONCATENATE(R476," - ")),W476)</f>
        <v>Doomsday - Engine of Destruction - JLA - OPD - R</v>
      </c>
      <c r="E476" s="33">
        <f t="shared" si="125"/>
        <v>1</v>
      </c>
      <c r="F476" s="33" t="str">
        <f t="shared" si="133"/>
        <v>Engine of Destruction - JLA</v>
      </c>
      <c r="G476" s="34" t="s">
        <v>3386</v>
      </c>
      <c r="H476" s="34" t="s">
        <v>2590</v>
      </c>
      <c r="L476" s="33" t="s">
        <v>2122</v>
      </c>
      <c r="M476" s="33" t="s">
        <v>2122</v>
      </c>
      <c r="N476" s="34" t="s">
        <v>5015</v>
      </c>
      <c r="O476" s="34" t="s">
        <v>5015</v>
      </c>
      <c r="P476" s="33" t="s">
        <v>3075</v>
      </c>
      <c r="R476" s="34" t="s">
        <v>2584</v>
      </c>
      <c r="S476" s="50" t="s">
        <v>3872</v>
      </c>
      <c r="T476" s="33" t="s">
        <v>2122</v>
      </c>
      <c r="U476" s="33" t="s">
        <v>763</v>
      </c>
      <c r="W476" s="34" t="s">
        <v>2313</v>
      </c>
      <c r="X476" s="34">
        <v>6</v>
      </c>
      <c r="Y476" s="34">
        <v>15</v>
      </c>
      <c r="Z476" s="34">
        <f t="shared" si="126"/>
        <v>90</v>
      </c>
      <c r="AI476" s="25">
        <v>475</v>
      </c>
      <c r="AJ476" s="27">
        <v>475</v>
      </c>
    </row>
    <row r="477" spans="1:36" ht="11.25" customHeight="1" x14ac:dyDescent="0.2">
      <c r="A477" s="27">
        <v>476</v>
      </c>
      <c r="C477" s="33" t="str">
        <f t="shared" si="124"/>
        <v>Doomsday - Irresistible Force - DC - R</v>
      </c>
      <c r="D477" s="33" t="str">
        <f t="shared" si="134"/>
        <v>Doomsday - Irresistible Force - DC - R</v>
      </c>
      <c r="E477" s="33">
        <f t="shared" si="125"/>
        <v>1</v>
      </c>
      <c r="F477" s="33" t="str">
        <f t="shared" si="133"/>
        <v>Irresistible Force - DC</v>
      </c>
      <c r="G477" s="34" t="s">
        <v>3385</v>
      </c>
      <c r="H477" s="34" t="s">
        <v>2590</v>
      </c>
      <c r="L477" s="33" t="s">
        <v>2122</v>
      </c>
      <c r="M477" s="33" t="s">
        <v>2122</v>
      </c>
      <c r="N477" s="34" t="s">
        <v>4926</v>
      </c>
      <c r="O477" s="34" t="s">
        <v>4926</v>
      </c>
      <c r="P477" s="33" t="s">
        <v>915</v>
      </c>
      <c r="S477" s="50" t="s">
        <v>3873</v>
      </c>
      <c r="T477" s="33" t="s">
        <v>2122</v>
      </c>
      <c r="U477" s="33" t="s">
        <v>915</v>
      </c>
      <c r="W477" s="34" t="s">
        <v>2313</v>
      </c>
      <c r="X477" s="34">
        <v>3</v>
      </c>
      <c r="Y477" s="34">
        <v>15</v>
      </c>
      <c r="Z477" s="34">
        <f t="shared" si="126"/>
        <v>45</v>
      </c>
      <c r="AI477" s="25">
        <v>476</v>
      </c>
      <c r="AJ477" s="27">
        <v>476</v>
      </c>
    </row>
    <row r="478" spans="1:36" ht="11.25" customHeight="1" x14ac:dyDescent="0.2">
      <c r="A478" s="27">
        <v>477</v>
      </c>
      <c r="C478" s="33" t="str">
        <f t="shared" si="124"/>
        <v>Doomsday - Out For Blood - DC - U</v>
      </c>
      <c r="D478" s="33" t="str">
        <f t="shared" si="134"/>
        <v>Doomsday - Out For Blood - DC - U</v>
      </c>
      <c r="E478" s="33">
        <f t="shared" si="125"/>
        <v>1</v>
      </c>
      <c r="F478" s="33" t="str">
        <f t="shared" si="133"/>
        <v>Out For Blood - DC</v>
      </c>
      <c r="G478" s="34" t="s">
        <v>3385</v>
      </c>
      <c r="H478" s="34" t="s">
        <v>2590</v>
      </c>
      <c r="L478" s="33" t="s">
        <v>2122</v>
      </c>
      <c r="M478" s="33" t="s">
        <v>2122</v>
      </c>
      <c r="N478" s="34" t="s">
        <v>5016</v>
      </c>
      <c r="O478" s="34" t="s">
        <v>5016</v>
      </c>
      <c r="P478" s="33" t="s">
        <v>911</v>
      </c>
      <c r="S478" s="50" t="s">
        <v>3874</v>
      </c>
      <c r="T478" s="33" t="s">
        <v>2122</v>
      </c>
      <c r="U478" s="33" t="s">
        <v>911</v>
      </c>
      <c r="W478" s="34" t="s">
        <v>2314</v>
      </c>
      <c r="X478" s="34">
        <v>3</v>
      </c>
      <c r="Y478" s="34">
        <v>10</v>
      </c>
      <c r="Z478" s="34">
        <f t="shared" si="126"/>
        <v>30</v>
      </c>
      <c r="AI478" s="25">
        <v>477</v>
      </c>
      <c r="AJ478" s="27">
        <v>477</v>
      </c>
    </row>
    <row r="479" spans="1:36" ht="11.25" customHeight="1" x14ac:dyDescent="0.2">
      <c r="A479" s="27">
        <v>478</v>
      </c>
      <c r="C479" s="33" t="str">
        <f t="shared" si="124"/>
        <v>Doomsday - Tough Hide - DC - C</v>
      </c>
      <c r="D479" s="33" t="str">
        <f t="shared" si="134"/>
        <v>Doomsday - Tough Hide - DC - C</v>
      </c>
      <c r="E479" s="33">
        <f t="shared" si="125"/>
        <v>1</v>
      </c>
      <c r="F479" s="33" t="str">
        <f t="shared" si="133"/>
        <v>Tough Hide - DC</v>
      </c>
      <c r="G479" s="34" t="s">
        <v>3385</v>
      </c>
      <c r="H479" s="34" t="s">
        <v>2590</v>
      </c>
      <c r="L479" s="33" t="s">
        <v>2122</v>
      </c>
      <c r="M479" s="33" t="s">
        <v>2122</v>
      </c>
      <c r="N479" s="34" t="s">
        <v>4876</v>
      </c>
      <c r="O479" s="34" t="s">
        <v>4876</v>
      </c>
      <c r="P479" s="33" t="s">
        <v>2138</v>
      </c>
      <c r="S479" s="50" t="s">
        <v>3875</v>
      </c>
      <c r="T479" s="33" t="s">
        <v>2122</v>
      </c>
      <c r="U479" s="33" t="s">
        <v>2138</v>
      </c>
      <c r="W479" s="34" t="s">
        <v>2103</v>
      </c>
      <c r="X479" s="34">
        <v>3</v>
      </c>
      <c r="Y479" s="34">
        <v>5</v>
      </c>
      <c r="Z479" s="34">
        <f t="shared" si="126"/>
        <v>15</v>
      </c>
      <c r="AI479" s="25">
        <v>478</v>
      </c>
      <c r="AJ479" s="27">
        <v>478</v>
      </c>
    </row>
    <row r="480" spans="1:36" ht="11.25" customHeight="1" x14ac:dyDescent="0.2">
      <c r="A480" s="27">
        <v>479</v>
      </c>
      <c r="C480" s="33" t="str">
        <f t="shared" si="124"/>
        <v>Doomsday - Unearthly Strength - DC - OPD - VR</v>
      </c>
      <c r="D480" s="33" t="str">
        <f t="shared" si="134"/>
        <v>Doomsday - Unearthly Strength - DC - OPD - VR</v>
      </c>
      <c r="E480" s="33">
        <f t="shared" si="125"/>
        <v>1</v>
      </c>
      <c r="F480" s="33" t="str">
        <f t="shared" si="133"/>
        <v>Unearthly Strength - DC</v>
      </c>
      <c r="G480" s="34" t="s">
        <v>3385</v>
      </c>
      <c r="H480" s="34" t="s">
        <v>2590</v>
      </c>
      <c r="L480" s="33" t="s">
        <v>2122</v>
      </c>
      <c r="M480" s="33" t="s">
        <v>2122</v>
      </c>
      <c r="N480" s="34" t="s">
        <v>5014</v>
      </c>
      <c r="O480" s="34" t="s">
        <v>5014</v>
      </c>
      <c r="P480" s="33" t="s">
        <v>3076</v>
      </c>
      <c r="R480" s="34" t="s">
        <v>2584</v>
      </c>
      <c r="S480" s="50" t="s">
        <v>3876</v>
      </c>
      <c r="T480" s="33" t="s">
        <v>2122</v>
      </c>
      <c r="U480" s="33" t="s">
        <v>764</v>
      </c>
      <c r="W480" s="34" t="s">
        <v>2361</v>
      </c>
      <c r="X480" s="34">
        <v>3</v>
      </c>
      <c r="Y480" s="34">
        <v>20</v>
      </c>
      <c r="Z480" s="34">
        <f t="shared" si="126"/>
        <v>60</v>
      </c>
      <c r="AI480" s="25">
        <v>479</v>
      </c>
      <c r="AJ480" s="27">
        <v>479</v>
      </c>
    </row>
    <row r="481" spans="1:36" ht="11.25" customHeight="1" x14ac:dyDescent="0.2">
      <c r="A481" s="27">
        <v>480</v>
      </c>
      <c r="B481" s="39"/>
      <c r="C481" s="38" t="str">
        <f t="shared" si="124"/>
        <v>Doppelganger - 3-Grid Character Card - HF - X</v>
      </c>
      <c r="D481" s="38" t="s">
        <v>6251</v>
      </c>
      <c r="E481" s="38">
        <f t="shared" si="125"/>
        <v>1</v>
      </c>
      <c r="F481" s="38" t="str">
        <f t="shared" ref="F481:F483" si="135">CONCATENATE(M481,IF(V481&lt;&gt;"",CONCATENATE(" (",V481,")",),"")," &lt;",G481,"&gt;")</f>
        <v>Doppelganger &lt;HF&gt;</v>
      </c>
      <c r="G481" s="39" t="s">
        <v>2543</v>
      </c>
      <c r="H481" s="39" t="s">
        <v>2582</v>
      </c>
      <c r="I481" s="39"/>
      <c r="J481" s="39"/>
      <c r="K481" s="39"/>
      <c r="L481" s="38" t="s">
        <v>2123</v>
      </c>
      <c r="M481" s="38" t="s">
        <v>2123</v>
      </c>
      <c r="N481" s="39"/>
      <c r="O481" s="39"/>
      <c r="P481" s="38" t="s">
        <v>768</v>
      </c>
      <c r="Q481" s="39"/>
      <c r="R481" s="39"/>
      <c r="S481" s="55"/>
      <c r="T481" s="38" t="s">
        <v>2123</v>
      </c>
      <c r="U481" s="38" t="s">
        <v>768</v>
      </c>
      <c r="V481" s="39"/>
      <c r="W481" s="39" t="s">
        <v>1146</v>
      </c>
      <c r="X481" s="40">
        <v>15</v>
      </c>
      <c r="Y481" s="40">
        <v>25</v>
      </c>
      <c r="Z481" s="40">
        <f t="shared" si="126"/>
        <v>375</v>
      </c>
      <c r="AA481" s="41">
        <v>1</v>
      </c>
      <c r="AB481" s="41">
        <v>3</v>
      </c>
      <c r="AC481" s="41">
        <v>6</v>
      </c>
      <c r="AD481" s="41"/>
      <c r="AE481" s="41">
        <f>SUM(AA481:AD481)</f>
        <v>10</v>
      </c>
      <c r="AF481" s="41">
        <v>10</v>
      </c>
      <c r="AG481" s="42">
        <f>AVERAGE(AA481:AD481)</f>
        <v>3.3333333333333335</v>
      </c>
      <c r="AH481" s="43" t="s">
        <v>4753</v>
      </c>
      <c r="AI481" s="43">
        <v>480</v>
      </c>
      <c r="AJ481" s="27">
        <v>480</v>
      </c>
    </row>
    <row r="482" spans="1:36" ht="11.25" customHeight="1" x14ac:dyDescent="0.2">
      <c r="A482" s="27">
        <v>481</v>
      </c>
      <c r="B482" s="28"/>
      <c r="C482" s="26" t="str">
        <f t="shared" si="124"/>
        <v>Doppelganger - 4-Grid Character Card - MN - VR</v>
      </c>
      <c r="D482" s="26" t="s">
        <v>6252</v>
      </c>
      <c r="E482" s="26">
        <f t="shared" si="125"/>
        <v>1</v>
      </c>
      <c r="F482" s="26" t="str">
        <f t="shared" si="135"/>
        <v>Doppelganger &lt;MN&gt;</v>
      </c>
      <c r="G482" s="28" t="s">
        <v>1677</v>
      </c>
      <c r="H482" s="28" t="s">
        <v>2582</v>
      </c>
      <c r="I482" s="28"/>
      <c r="J482" s="28"/>
      <c r="K482" s="28"/>
      <c r="L482" s="26" t="s">
        <v>2123</v>
      </c>
      <c r="M482" s="26" t="s">
        <v>2123</v>
      </c>
      <c r="N482" s="28"/>
      <c r="O482" s="28"/>
      <c r="P482" s="26" t="s">
        <v>769</v>
      </c>
      <c r="Q482" s="28"/>
      <c r="R482" s="28"/>
      <c r="S482" s="54"/>
      <c r="T482" s="26" t="s">
        <v>2123</v>
      </c>
      <c r="U482" s="26" t="s">
        <v>769</v>
      </c>
      <c r="V482" s="28"/>
      <c r="W482" s="28" t="s">
        <v>2361</v>
      </c>
      <c r="X482" s="29">
        <v>4</v>
      </c>
      <c r="Y482" s="29">
        <v>20</v>
      </c>
      <c r="Z482" s="29">
        <f t="shared" si="126"/>
        <v>80</v>
      </c>
      <c r="AA482" s="30">
        <v>3</v>
      </c>
      <c r="AB482" s="30">
        <v>6</v>
      </c>
      <c r="AC482" s="30">
        <v>6</v>
      </c>
      <c r="AD482" s="30">
        <v>1</v>
      </c>
      <c r="AE482" s="30">
        <f>SUM(AA482:AD482)</f>
        <v>16</v>
      </c>
      <c r="AF482" s="30">
        <v>16</v>
      </c>
      <c r="AG482" s="31">
        <f>AVERAGE(AA482:AD482)</f>
        <v>4</v>
      </c>
      <c r="AH482" s="32" t="s">
        <v>4754</v>
      </c>
      <c r="AI482" s="32">
        <v>481</v>
      </c>
      <c r="AJ482" s="27">
        <v>481</v>
      </c>
    </row>
    <row r="483" spans="1:36" ht="11.25" customHeight="1" x14ac:dyDescent="0.2">
      <c r="A483" s="27">
        <v>482</v>
      </c>
      <c r="B483" s="28"/>
      <c r="C483" s="26" t="str">
        <f t="shared" si="124"/>
        <v>Dracula - 4-Grid Character Card - CL - R</v>
      </c>
      <c r="D483" s="26" t="str">
        <f>CONCATENATE(M483," ",G483," HERO - ",W483)</f>
        <v>Dracula CL HERO - R</v>
      </c>
      <c r="E483" s="26">
        <f t="shared" si="125"/>
        <v>1</v>
      </c>
      <c r="F483" s="26" t="str">
        <f t="shared" si="135"/>
        <v>Dracula &lt;CL&gt;</v>
      </c>
      <c r="G483" s="28" t="s">
        <v>1676</v>
      </c>
      <c r="H483" s="28" t="s">
        <v>2582</v>
      </c>
      <c r="I483" s="28"/>
      <c r="J483" s="28"/>
      <c r="K483" s="28"/>
      <c r="L483" s="26" t="s">
        <v>2124</v>
      </c>
      <c r="M483" s="26" t="s">
        <v>2124</v>
      </c>
      <c r="N483" s="28"/>
      <c r="O483" s="28"/>
      <c r="P483" s="26" t="s">
        <v>769</v>
      </c>
      <c r="Q483" s="28"/>
      <c r="R483" s="28"/>
      <c r="S483" s="54"/>
      <c r="T483" s="26" t="s">
        <v>2124</v>
      </c>
      <c r="U483" s="26" t="s">
        <v>769</v>
      </c>
      <c r="V483" s="28"/>
      <c r="W483" s="28" t="s">
        <v>2313</v>
      </c>
      <c r="X483" s="29">
        <v>13</v>
      </c>
      <c r="Y483" s="29">
        <v>15</v>
      </c>
      <c r="Z483" s="29">
        <f t="shared" si="126"/>
        <v>195</v>
      </c>
      <c r="AA483" s="30">
        <v>3</v>
      </c>
      <c r="AB483" s="30">
        <v>5</v>
      </c>
      <c r="AC483" s="30">
        <v>6</v>
      </c>
      <c r="AD483" s="30">
        <v>8</v>
      </c>
      <c r="AE483" s="30">
        <f>SUM(AA483:AD483)</f>
        <v>22</v>
      </c>
      <c r="AF483" s="30">
        <v>22</v>
      </c>
      <c r="AG483" s="31">
        <f>AVERAGE(AA483:AD483)</f>
        <v>5.5</v>
      </c>
      <c r="AH483" s="32"/>
      <c r="AI483" s="32">
        <v>482</v>
      </c>
      <c r="AJ483" s="27">
        <v>482</v>
      </c>
    </row>
    <row r="484" spans="1:36" ht="11.25" customHeight="1" x14ac:dyDescent="0.2">
      <c r="A484" s="27">
        <v>483</v>
      </c>
      <c r="C484" s="33" t="str">
        <f t="shared" si="124"/>
        <v>Dracula - Children of the Night - CL - C</v>
      </c>
      <c r="D484" s="33" t="str">
        <f t="shared" ref="D484:D489" si="136">CONCATENATE(M484," - ",P484," - ",G484," - ",IF(R484="","",CONCATENATE(R484," - ")),W484)</f>
        <v>Dracula - Children of the Night - CL - C</v>
      </c>
      <c r="E484" s="33">
        <f t="shared" si="125"/>
        <v>1</v>
      </c>
      <c r="F484" s="33" t="str">
        <f t="shared" ref="F484:F489" si="137">CONCATENATE(P484," - ",G484)</f>
        <v>Children of the Night - CL</v>
      </c>
      <c r="G484" s="34" t="s">
        <v>1676</v>
      </c>
      <c r="H484" s="34" t="s">
        <v>2590</v>
      </c>
      <c r="L484" s="33" t="s">
        <v>2124</v>
      </c>
      <c r="M484" s="33" t="s">
        <v>2124</v>
      </c>
      <c r="N484" s="34" t="s">
        <v>5017</v>
      </c>
      <c r="O484" s="34" t="s">
        <v>5017</v>
      </c>
      <c r="P484" s="33" t="s">
        <v>2418</v>
      </c>
      <c r="S484" s="50" t="s">
        <v>3877</v>
      </c>
      <c r="T484" s="33" t="s">
        <v>2124</v>
      </c>
      <c r="U484" s="33" t="s">
        <v>2418</v>
      </c>
      <c r="W484" s="34" t="s">
        <v>2103</v>
      </c>
      <c r="X484" s="34">
        <v>13</v>
      </c>
      <c r="Y484" s="34">
        <v>5</v>
      </c>
      <c r="Z484" s="34">
        <f t="shared" si="126"/>
        <v>65</v>
      </c>
      <c r="AI484" s="25">
        <v>483</v>
      </c>
      <c r="AJ484" s="27">
        <v>483</v>
      </c>
    </row>
    <row r="485" spans="1:36" ht="11.25" customHeight="1" x14ac:dyDescent="0.2">
      <c r="A485" s="27">
        <v>484</v>
      </c>
      <c r="C485" s="33" t="str">
        <f t="shared" si="124"/>
        <v>Dracula - Deny Victory - CL - C</v>
      </c>
      <c r="D485" s="33" t="str">
        <f t="shared" si="136"/>
        <v>Dracula - Deny Victory - CL - C</v>
      </c>
      <c r="E485" s="33">
        <f t="shared" si="125"/>
        <v>1</v>
      </c>
      <c r="F485" s="33" t="str">
        <f t="shared" si="137"/>
        <v>Deny Victory - CL</v>
      </c>
      <c r="G485" s="34" t="s">
        <v>1676</v>
      </c>
      <c r="H485" s="34" t="s">
        <v>2590</v>
      </c>
      <c r="L485" s="33" t="s">
        <v>2124</v>
      </c>
      <c r="M485" s="33" t="s">
        <v>2124</v>
      </c>
      <c r="N485" s="34" t="s">
        <v>4914</v>
      </c>
      <c r="O485" s="34" t="s">
        <v>4914</v>
      </c>
      <c r="P485" s="33" t="s">
        <v>2404</v>
      </c>
      <c r="S485" s="50" t="s">
        <v>3878</v>
      </c>
      <c r="T485" s="33" t="s">
        <v>2124</v>
      </c>
      <c r="U485" s="33" t="s">
        <v>2404</v>
      </c>
      <c r="W485" s="34" t="s">
        <v>2103</v>
      </c>
      <c r="X485" s="34">
        <v>13</v>
      </c>
      <c r="Y485" s="34">
        <v>5</v>
      </c>
      <c r="Z485" s="34">
        <f t="shared" si="126"/>
        <v>65</v>
      </c>
      <c r="AI485" s="25">
        <v>484</v>
      </c>
      <c r="AJ485" s="27">
        <v>484</v>
      </c>
    </row>
    <row r="486" spans="1:36" ht="11.25" customHeight="1" x14ac:dyDescent="0.2">
      <c r="A486" s="27">
        <v>485</v>
      </c>
      <c r="C486" s="33" t="str">
        <f t="shared" si="124"/>
        <v>Dracula - Lifeblood - CL - U</v>
      </c>
      <c r="D486" s="33" t="str">
        <f t="shared" si="136"/>
        <v>Dracula - Lifeblood - CL - U</v>
      </c>
      <c r="E486" s="33">
        <f t="shared" si="125"/>
        <v>1</v>
      </c>
      <c r="F486" s="33" t="str">
        <f t="shared" si="137"/>
        <v>Lifeblood - CL</v>
      </c>
      <c r="G486" s="34" t="s">
        <v>1676</v>
      </c>
      <c r="H486" s="34" t="s">
        <v>2590</v>
      </c>
      <c r="L486" s="33" t="s">
        <v>2124</v>
      </c>
      <c r="M486" s="33" t="s">
        <v>2124</v>
      </c>
      <c r="N486" s="34" t="s">
        <v>5018</v>
      </c>
      <c r="O486" s="34" t="s">
        <v>5018</v>
      </c>
      <c r="P486" s="33" t="s">
        <v>1622</v>
      </c>
      <c r="S486" s="50" t="s">
        <v>3879</v>
      </c>
      <c r="T486" s="33" t="s">
        <v>2124</v>
      </c>
      <c r="U486" s="33" t="s">
        <v>1622</v>
      </c>
      <c r="W486" s="34" t="s">
        <v>2314</v>
      </c>
      <c r="X486" s="34">
        <v>13</v>
      </c>
      <c r="Y486" s="34">
        <v>10</v>
      </c>
      <c r="Z486" s="34">
        <f t="shared" si="126"/>
        <v>130</v>
      </c>
      <c r="AI486" s="25">
        <v>485</v>
      </c>
      <c r="AJ486" s="27">
        <v>485</v>
      </c>
    </row>
    <row r="487" spans="1:36" ht="11.25" customHeight="1" x14ac:dyDescent="0.2">
      <c r="A487" s="27">
        <v>486</v>
      </c>
      <c r="C487" s="33" t="str">
        <f t="shared" si="124"/>
        <v>Dracula - Lord of the Vampires - CL - OPD - R</v>
      </c>
      <c r="D487" s="33" t="str">
        <f t="shared" si="136"/>
        <v>Dracula - Lord of the Vampires - CL - OPD - R</v>
      </c>
      <c r="E487" s="33">
        <f t="shared" si="125"/>
        <v>1</v>
      </c>
      <c r="F487" s="33" t="str">
        <f t="shared" si="137"/>
        <v>Lord of the Vampires - CL</v>
      </c>
      <c r="G487" s="34" t="s">
        <v>1676</v>
      </c>
      <c r="H487" s="34" t="s">
        <v>2590</v>
      </c>
      <c r="L487" s="33" t="s">
        <v>2124</v>
      </c>
      <c r="M487" s="33" t="s">
        <v>2124</v>
      </c>
      <c r="N487" s="34" t="s">
        <v>5019</v>
      </c>
      <c r="O487" s="34" t="s">
        <v>5019</v>
      </c>
      <c r="P487" s="33" t="s">
        <v>3077</v>
      </c>
      <c r="R487" s="34" t="s">
        <v>2584</v>
      </c>
      <c r="S487" s="50" t="s">
        <v>3880</v>
      </c>
      <c r="T487" s="33" t="s">
        <v>2124</v>
      </c>
      <c r="U487" s="33" t="s">
        <v>765</v>
      </c>
      <c r="W487" s="34" t="s">
        <v>2313</v>
      </c>
      <c r="X487" s="34">
        <v>13</v>
      </c>
      <c r="Y487" s="34">
        <v>15</v>
      </c>
      <c r="Z487" s="34">
        <f t="shared" si="126"/>
        <v>195</v>
      </c>
      <c r="AI487" s="25">
        <v>486</v>
      </c>
      <c r="AJ487" s="27">
        <v>486</v>
      </c>
    </row>
    <row r="488" spans="1:36" ht="11.25" customHeight="1" x14ac:dyDescent="0.2">
      <c r="A488" s="27">
        <v>487</v>
      </c>
      <c r="C488" s="33" t="str">
        <f t="shared" si="124"/>
        <v>Dracula - Mesmerize - CL - C</v>
      </c>
      <c r="D488" s="33" t="str">
        <f t="shared" si="136"/>
        <v>Dracula - Mesmerize - CL - C</v>
      </c>
      <c r="E488" s="33">
        <f t="shared" si="125"/>
        <v>1</v>
      </c>
      <c r="F488" s="33" t="str">
        <f t="shared" si="137"/>
        <v>Mesmerize - CL</v>
      </c>
      <c r="G488" s="34" t="s">
        <v>1676</v>
      </c>
      <c r="H488" s="34" t="s">
        <v>2590</v>
      </c>
      <c r="L488" s="33" t="s">
        <v>2124</v>
      </c>
      <c r="M488" s="33" t="s">
        <v>2124</v>
      </c>
      <c r="N488" s="34" t="s">
        <v>4866</v>
      </c>
      <c r="O488" s="34" t="s">
        <v>4866</v>
      </c>
      <c r="P488" s="33" t="s">
        <v>2140</v>
      </c>
      <c r="S488" s="50" t="s">
        <v>3881</v>
      </c>
      <c r="T488" s="33" t="s">
        <v>2124</v>
      </c>
      <c r="U488" s="33" t="s">
        <v>2140</v>
      </c>
      <c r="W488" s="34" t="s">
        <v>2103</v>
      </c>
      <c r="X488" s="34">
        <v>13</v>
      </c>
      <c r="Y488" s="34">
        <v>5</v>
      </c>
      <c r="Z488" s="34">
        <f t="shared" si="126"/>
        <v>65</v>
      </c>
      <c r="AI488" s="25">
        <v>487</v>
      </c>
      <c r="AJ488" s="27">
        <v>487</v>
      </c>
    </row>
    <row r="489" spans="1:36" ht="11.25" customHeight="1" x14ac:dyDescent="0.2">
      <c r="A489" s="27">
        <v>488</v>
      </c>
      <c r="C489" s="33" t="str">
        <f t="shared" si="124"/>
        <v>Dracula - Summon Thunder - CL - U</v>
      </c>
      <c r="D489" s="33" t="str">
        <f t="shared" si="136"/>
        <v>Dracula - Summon Thunder - CL - U</v>
      </c>
      <c r="E489" s="33">
        <f t="shared" si="125"/>
        <v>1</v>
      </c>
      <c r="F489" s="33" t="str">
        <f t="shared" si="137"/>
        <v>Summon Thunder - CL</v>
      </c>
      <c r="G489" s="34" t="s">
        <v>1676</v>
      </c>
      <c r="H489" s="34" t="s">
        <v>2590</v>
      </c>
      <c r="L489" s="33" t="s">
        <v>2124</v>
      </c>
      <c r="M489" s="33" t="s">
        <v>2124</v>
      </c>
      <c r="N489" s="34" t="s">
        <v>4964</v>
      </c>
      <c r="O489" s="34" t="s">
        <v>4964</v>
      </c>
      <c r="P489" s="33" t="s">
        <v>2142</v>
      </c>
      <c r="S489" s="50" t="s">
        <v>3882</v>
      </c>
      <c r="T489" s="33" t="s">
        <v>2124</v>
      </c>
      <c r="U489" s="33" t="s">
        <v>2142</v>
      </c>
      <c r="W489" s="34" t="s">
        <v>2314</v>
      </c>
      <c r="X489" s="34">
        <v>13</v>
      </c>
      <c r="Y489" s="34">
        <v>10</v>
      </c>
      <c r="Z489" s="34">
        <f t="shared" si="126"/>
        <v>130</v>
      </c>
      <c r="AI489" s="25">
        <v>488</v>
      </c>
      <c r="AJ489" s="27">
        <v>488</v>
      </c>
    </row>
    <row r="490" spans="1:36" ht="11.25" customHeight="1" x14ac:dyDescent="0.2">
      <c r="A490" s="27">
        <v>489</v>
      </c>
      <c r="B490" s="39"/>
      <c r="C490" s="38" t="str">
        <f t="shared" si="124"/>
        <v>Elektra - 3-Grid Character Card - OP - R</v>
      </c>
      <c r="D490" s="38" t="str">
        <f>CONCATENATE(M490," ",G490," HERO - ",W490)</f>
        <v>Elektra OP HERO - R</v>
      </c>
      <c r="E490" s="38">
        <f t="shared" si="125"/>
        <v>1</v>
      </c>
      <c r="F490" s="38" t="str">
        <f t="shared" ref="F490:F491" si="138">CONCATENATE(M490,IF(V490&lt;&gt;"",CONCATENATE(" (",V490,")",),"")," &lt;",G490,"&gt;")</f>
        <v>Elektra &lt;OP&gt;</v>
      </c>
      <c r="G490" s="39" t="s">
        <v>123</v>
      </c>
      <c r="H490" s="39" t="s">
        <v>2582</v>
      </c>
      <c r="I490" s="39"/>
      <c r="J490" s="39"/>
      <c r="K490" s="39"/>
      <c r="L490" s="38" t="s">
        <v>2125</v>
      </c>
      <c r="M490" s="38" t="s">
        <v>2125</v>
      </c>
      <c r="N490" s="39"/>
      <c r="O490" s="39"/>
      <c r="P490" s="38" t="s">
        <v>768</v>
      </c>
      <c r="Q490" s="39"/>
      <c r="R490" s="39"/>
      <c r="S490" s="55"/>
      <c r="T490" s="38" t="s">
        <v>2125</v>
      </c>
      <c r="U490" s="38" t="s">
        <v>768</v>
      </c>
      <c r="V490" s="39"/>
      <c r="W490" s="39" t="s">
        <v>2313</v>
      </c>
      <c r="X490" s="40">
        <v>2</v>
      </c>
      <c r="Y490" s="40">
        <v>15</v>
      </c>
      <c r="Z490" s="40">
        <f t="shared" si="126"/>
        <v>30</v>
      </c>
      <c r="AA490" s="41">
        <v>2</v>
      </c>
      <c r="AB490" s="41">
        <v>6</v>
      </c>
      <c r="AC490" s="41">
        <v>5</v>
      </c>
      <c r="AD490" s="41"/>
      <c r="AE490" s="41">
        <f>SUM(AA490:AD490)</f>
        <v>13</v>
      </c>
      <c r="AF490" s="41">
        <v>13</v>
      </c>
      <c r="AG490" s="42">
        <f>AVERAGE(AA490:AD490)</f>
        <v>4.333333333333333</v>
      </c>
      <c r="AH490" s="43"/>
      <c r="AI490" s="43">
        <v>489</v>
      </c>
      <c r="AJ490" s="27">
        <v>489</v>
      </c>
    </row>
    <row r="491" spans="1:36" ht="11.25" customHeight="1" x14ac:dyDescent="0.2">
      <c r="A491" s="27">
        <v>490</v>
      </c>
      <c r="B491" s="28"/>
      <c r="C491" s="26" t="str">
        <f t="shared" si="124"/>
        <v>Elektra - 4-Grid Character Card - IQ - R</v>
      </c>
      <c r="D491" s="26" t="str">
        <f>CONCATENATE(M491," ",G491," HERO - ",W491)</f>
        <v>Elektra IQ HERO - R</v>
      </c>
      <c r="E491" s="26">
        <f t="shared" si="125"/>
        <v>1</v>
      </c>
      <c r="F491" s="26" t="str">
        <f t="shared" si="138"/>
        <v>Elektra &lt;IQ&gt;</v>
      </c>
      <c r="G491" s="28" t="s">
        <v>1044</v>
      </c>
      <c r="H491" s="28" t="s">
        <v>2582</v>
      </c>
      <c r="I491" s="28"/>
      <c r="J491" s="28"/>
      <c r="K491" s="28"/>
      <c r="L491" s="26" t="s">
        <v>2125</v>
      </c>
      <c r="M491" s="26" t="s">
        <v>2125</v>
      </c>
      <c r="N491" s="28"/>
      <c r="O491" s="28"/>
      <c r="P491" s="26" t="s">
        <v>769</v>
      </c>
      <c r="Q491" s="28"/>
      <c r="R491" s="28"/>
      <c r="S491" s="54"/>
      <c r="T491" s="26" t="s">
        <v>2125</v>
      </c>
      <c r="U491" s="26" t="s">
        <v>769</v>
      </c>
      <c r="V491" s="28"/>
      <c r="W491" s="28" t="s">
        <v>2313</v>
      </c>
      <c r="X491" s="29">
        <v>12</v>
      </c>
      <c r="Y491" s="29">
        <v>15</v>
      </c>
      <c r="Z491" s="29">
        <f t="shared" si="126"/>
        <v>180</v>
      </c>
      <c r="AA491" s="30">
        <v>2</v>
      </c>
      <c r="AB491" s="30">
        <v>7</v>
      </c>
      <c r="AC491" s="30">
        <v>4</v>
      </c>
      <c r="AD491" s="30">
        <v>4</v>
      </c>
      <c r="AE491" s="30">
        <f>SUM(AA491:AD491)</f>
        <v>17</v>
      </c>
      <c r="AF491" s="30">
        <v>17</v>
      </c>
      <c r="AG491" s="31">
        <f>AVERAGE(AA491:AD491)</f>
        <v>4.25</v>
      </c>
      <c r="AH491" s="32" t="s">
        <v>4755</v>
      </c>
      <c r="AI491" s="32">
        <v>490</v>
      </c>
      <c r="AJ491" s="27">
        <v>490</v>
      </c>
    </row>
    <row r="492" spans="1:36" ht="11.25" customHeight="1" x14ac:dyDescent="0.2">
      <c r="A492" s="27">
        <v>491</v>
      </c>
      <c r="C492" s="33" t="str">
        <f t="shared" si="124"/>
        <v>Elektra - Anticipate - OP - U</v>
      </c>
      <c r="D492" s="33" t="str">
        <f t="shared" ref="D492:D499" si="139">CONCATENATE(M492," - ",P492," - ",G492," - ",IF(R492="","",CONCATENATE(R492," - ")),W492)</f>
        <v>Elektra - Anticipate - OP - U</v>
      </c>
      <c r="E492" s="33">
        <f t="shared" si="125"/>
        <v>1</v>
      </c>
      <c r="F492" s="33" t="str">
        <f t="shared" ref="F492:F499" si="140">CONCATENATE(P492," - ",G492)</f>
        <v>Anticipate - OP</v>
      </c>
      <c r="G492" s="34" t="s">
        <v>123</v>
      </c>
      <c r="H492" s="34" t="s">
        <v>2590</v>
      </c>
      <c r="L492" s="33" t="s">
        <v>2125</v>
      </c>
      <c r="M492" s="33" t="s">
        <v>2125</v>
      </c>
      <c r="N492" s="34" t="s">
        <v>4881</v>
      </c>
      <c r="O492" s="34" t="s">
        <v>4881</v>
      </c>
      <c r="P492" s="33" t="s">
        <v>2141</v>
      </c>
      <c r="S492" s="50" t="s">
        <v>3722</v>
      </c>
      <c r="T492" s="33" t="s">
        <v>2125</v>
      </c>
      <c r="U492" s="33" t="s">
        <v>2141</v>
      </c>
      <c r="W492" s="34" t="s">
        <v>2314</v>
      </c>
      <c r="X492" s="34">
        <v>2</v>
      </c>
      <c r="Y492" s="34">
        <v>10</v>
      </c>
      <c r="Z492" s="34">
        <f t="shared" si="126"/>
        <v>20</v>
      </c>
      <c r="AI492" s="25">
        <v>491</v>
      </c>
      <c r="AJ492" s="27">
        <v>491</v>
      </c>
    </row>
    <row r="493" spans="1:36" ht="11.25" customHeight="1" x14ac:dyDescent="0.2">
      <c r="A493" s="27">
        <v>492</v>
      </c>
      <c r="C493" s="33" t="str">
        <f t="shared" si="124"/>
        <v>Elektra - Infiltration - IQ - U</v>
      </c>
      <c r="D493" s="33" t="str">
        <f t="shared" si="139"/>
        <v>Elektra - Infiltration - IQ - U</v>
      </c>
      <c r="E493" s="33">
        <f t="shared" si="125"/>
        <v>1</v>
      </c>
      <c r="F493" s="33" t="str">
        <f t="shared" si="140"/>
        <v>Infiltration - IQ</v>
      </c>
      <c r="G493" s="34" t="s">
        <v>1044</v>
      </c>
      <c r="H493" s="34" t="s">
        <v>2590</v>
      </c>
      <c r="L493" s="33" t="s">
        <v>2125</v>
      </c>
      <c r="M493" s="33" t="s">
        <v>2125</v>
      </c>
      <c r="N493" s="34" t="s">
        <v>4892</v>
      </c>
      <c r="O493" s="34" t="s">
        <v>4892</v>
      </c>
      <c r="P493" s="33" t="s">
        <v>1610</v>
      </c>
      <c r="S493" s="50" t="s">
        <v>3883</v>
      </c>
      <c r="T493" s="33" t="s">
        <v>2125</v>
      </c>
      <c r="U493" s="33" t="s">
        <v>1610</v>
      </c>
      <c r="W493" s="34" t="s">
        <v>2314</v>
      </c>
      <c r="X493" s="34">
        <v>12</v>
      </c>
      <c r="Y493" s="34">
        <v>10</v>
      </c>
      <c r="Z493" s="34">
        <f t="shared" si="126"/>
        <v>120</v>
      </c>
      <c r="AI493" s="25">
        <v>492</v>
      </c>
      <c r="AJ493" s="27">
        <v>492</v>
      </c>
    </row>
    <row r="494" spans="1:36" ht="11.25" customHeight="1" x14ac:dyDescent="0.2">
      <c r="A494" s="27">
        <v>493</v>
      </c>
      <c r="C494" s="33" t="str">
        <f t="shared" si="124"/>
        <v>Elektra - Martial Artist - OP - OPD - R</v>
      </c>
      <c r="D494" s="33" t="str">
        <f t="shared" si="139"/>
        <v>Elektra - Martial Artist - OP - OPD - R</v>
      </c>
      <c r="E494" s="33">
        <f t="shared" si="125"/>
        <v>1</v>
      </c>
      <c r="F494" s="33" t="str">
        <f t="shared" si="140"/>
        <v>Martial Artist - OP</v>
      </c>
      <c r="G494" s="34" t="s">
        <v>123</v>
      </c>
      <c r="H494" s="34" t="s">
        <v>2590</v>
      </c>
      <c r="L494" s="33" t="s">
        <v>2125</v>
      </c>
      <c r="M494" s="33" t="s">
        <v>2125</v>
      </c>
      <c r="N494" s="34" t="s">
        <v>5020</v>
      </c>
      <c r="O494" s="34" t="s">
        <v>5020</v>
      </c>
      <c r="P494" s="33" t="s">
        <v>3078</v>
      </c>
      <c r="R494" s="34" t="s">
        <v>2584</v>
      </c>
      <c r="S494" s="50" t="s">
        <v>3884</v>
      </c>
      <c r="T494" s="33" t="s">
        <v>2125</v>
      </c>
      <c r="U494" s="33" t="s">
        <v>1561</v>
      </c>
      <c r="W494" s="34" t="s">
        <v>2313</v>
      </c>
      <c r="X494" s="34">
        <v>2</v>
      </c>
      <c r="Y494" s="34">
        <v>15</v>
      </c>
      <c r="Z494" s="34">
        <f t="shared" si="126"/>
        <v>30</v>
      </c>
      <c r="AI494" s="25">
        <v>493</v>
      </c>
      <c r="AJ494" s="27">
        <v>493</v>
      </c>
    </row>
    <row r="495" spans="1:36" ht="11.25" customHeight="1" x14ac:dyDescent="0.2">
      <c r="A495" s="27">
        <v>494</v>
      </c>
      <c r="C495" s="33" t="str">
        <f t="shared" si="124"/>
        <v>Elektra - Ninja Master - OP - U</v>
      </c>
      <c r="D495" s="33" t="str">
        <f t="shared" si="139"/>
        <v>Elektra - Ninja Master - OP - U</v>
      </c>
      <c r="E495" s="33">
        <f t="shared" si="125"/>
        <v>1</v>
      </c>
      <c r="F495" s="33" t="str">
        <f t="shared" si="140"/>
        <v>Ninja Master - OP</v>
      </c>
      <c r="G495" s="34" t="s">
        <v>123</v>
      </c>
      <c r="H495" s="34" t="s">
        <v>2590</v>
      </c>
      <c r="L495" s="33" t="s">
        <v>2125</v>
      </c>
      <c r="M495" s="33" t="s">
        <v>2125</v>
      </c>
      <c r="N495" s="34" t="s">
        <v>4928</v>
      </c>
      <c r="O495" s="34" t="s">
        <v>4928</v>
      </c>
      <c r="P495" s="33" t="s">
        <v>2146</v>
      </c>
      <c r="S495" s="50" t="s">
        <v>3728</v>
      </c>
      <c r="T495" s="33" t="s">
        <v>2125</v>
      </c>
      <c r="U495" s="33" t="s">
        <v>2146</v>
      </c>
      <c r="W495" s="34" t="s">
        <v>2314</v>
      </c>
      <c r="X495" s="34">
        <v>2</v>
      </c>
      <c r="Y495" s="34">
        <v>10</v>
      </c>
      <c r="Z495" s="34">
        <f t="shared" si="126"/>
        <v>20</v>
      </c>
      <c r="AI495" s="25">
        <v>494</v>
      </c>
      <c r="AJ495" s="27">
        <v>494</v>
      </c>
    </row>
    <row r="496" spans="1:36" ht="11.25" customHeight="1" x14ac:dyDescent="0.2">
      <c r="A496" s="27">
        <v>495</v>
      </c>
      <c r="C496" s="33" t="str">
        <f t="shared" si="124"/>
        <v>Elektra - Ninja Trap - IQ - OPD - VR</v>
      </c>
      <c r="D496" s="33" t="str">
        <f t="shared" si="139"/>
        <v>Elektra - Ninja Trap - IQ - OPD - VR</v>
      </c>
      <c r="E496" s="33">
        <f t="shared" si="125"/>
        <v>1</v>
      </c>
      <c r="F496" s="33" t="str">
        <f t="shared" si="140"/>
        <v>Ninja Trap - IQ</v>
      </c>
      <c r="G496" s="34" t="s">
        <v>1044</v>
      </c>
      <c r="H496" s="34" t="s">
        <v>2590</v>
      </c>
      <c r="L496" s="33" t="s">
        <v>2125</v>
      </c>
      <c r="M496" s="33" t="s">
        <v>2125</v>
      </c>
      <c r="N496" s="34" t="s">
        <v>4980</v>
      </c>
      <c r="O496" s="34" t="s">
        <v>4980</v>
      </c>
      <c r="P496" s="33" t="s">
        <v>3079</v>
      </c>
      <c r="R496" s="34" t="s">
        <v>2584</v>
      </c>
      <c r="S496" s="50" t="s">
        <v>3885</v>
      </c>
      <c r="T496" s="33" t="s">
        <v>2125</v>
      </c>
      <c r="U496" s="33" t="s">
        <v>1067</v>
      </c>
      <c r="W496" s="34" t="s">
        <v>2361</v>
      </c>
      <c r="X496" s="34">
        <v>12</v>
      </c>
      <c r="Y496" s="34">
        <v>20</v>
      </c>
      <c r="Z496" s="34">
        <f t="shared" si="126"/>
        <v>240</v>
      </c>
      <c r="AI496" s="25">
        <v>495</v>
      </c>
      <c r="AJ496" s="27">
        <v>495</v>
      </c>
    </row>
    <row r="497" spans="1:36" ht="11.25" customHeight="1" x14ac:dyDescent="0.2">
      <c r="A497" s="27">
        <v>496</v>
      </c>
      <c r="C497" s="33" t="str">
        <f t="shared" si="124"/>
        <v>Elektra - Resurrection - OP - U</v>
      </c>
      <c r="D497" s="33" t="str">
        <f t="shared" si="139"/>
        <v>Elektra - Resurrection - OP - U</v>
      </c>
      <c r="E497" s="33">
        <f t="shared" si="125"/>
        <v>1</v>
      </c>
      <c r="F497" s="33" t="str">
        <f t="shared" si="140"/>
        <v>Resurrection - OP</v>
      </c>
      <c r="G497" s="34" t="s">
        <v>123</v>
      </c>
      <c r="H497" s="34" t="s">
        <v>2590</v>
      </c>
      <c r="L497" s="33" t="s">
        <v>2125</v>
      </c>
      <c r="M497" s="33" t="s">
        <v>2125</v>
      </c>
      <c r="N497" s="34" t="s">
        <v>4900</v>
      </c>
      <c r="O497" s="34" t="s">
        <v>4900</v>
      </c>
      <c r="P497" s="33" t="s">
        <v>2145</v>
      </c>
      <c r="S497" s="50" t="s">
        <v>3886</v>
      </c>
      <c r="T497" s="33" t="s">
        <v>2125</v>
      </c>
      <c r="U497" s="33" t="s">
        <v>2145</v>
      </c>
      <c r="W497" s="34" t="s">
        <v>2314</v>
      </c>
      <c r="X497" s="34">
        <v>2</v>
      </c>
      <c r="Y497" s="34">
        <v>10</v>
      </c>
      <c r="Z497" s="34">
        <f t="shared" si="126"/>
        <v>20</v>
      </c>
      <c r="AI497" s="25">
        <v>496</v>
      </c>
      <c r="AJ497" s="27">
        <v>496</v>
      </c>
    </row>
    <row r="498" spans="1:36" ht="11.25" customHeight="1" x14ac:dyDescent="0.2">
      <c r="A498" s="27">
        <v>497</v>
      </c>
      <c r="C498" s="33" t="str">
        <f t="shared" si="124"/>
        <v>Elektra - Sai - OP - U</v>
      </c>
      <c r="D498" s="33" t="str">
        <f t="shared" si="139"/>
        <v>Elektra - Sai - OP - U</v>
      </c>
      <c r="E498" s="33">
        <f t="shared" si="125"/>
        <v>1</v>
      </c>
      <c r="F498" s="33" t="str">
        <f t="shared" si="140"/>
        <v>Sai - OP</v>
      </c>
      <c r="G498" s="34" t="s">
        <v>123</v>
      </c>
      <c r="H498" s="34" t="s">
        <v>2590</v>
      </c>
      <c r="L498" s="33" t="s">
        <v>2125</v>
      </c>
      <c r="M498" s="33" t="s">
        <v>2125</v>
      </c>
      <c r="N498" s="34" t="s">
        <v>4872</v>
      </c>
      <c r="O498" s="34" t="s">
        <v>4872</v>
      </c>
      <c r="P498" s="33" t="s">
        <v>2143</v>
      </c>
      <c r="S498" s="50" t="s">
        <v>3887</v>
      </c>
      <c r="T498" s="33" t="s">
        <v>2125</v>
      </c>
      <c r="U498" s="33" t="s">
        <v>2143</v>
      </c>
      <c r="W498" s="34" t="s">
        <v>2314</v>
      </c>
      <c r="X498" s="34">
        <v>2</v>
      </c>
      <c r="Y498" s="34">
        <v>10</v>
      </c>
      <c r="Z498" s="34">
        <f t="shared" si="126"/>
        <v>20</v>
      </c>
      <c r="AI498" s="25">
        <v>497</v>
      </c>
      <c r="AJ498" s="27">
        <v>497</v>
      </c>
    </row>
    <row r="499" spans="1:36" ht="11.25" customHeight="1" x14ac:dyDescent="0.2">
      <c r="A499" s="27">
        <v>498</v>
      </c>
      <c r="C499" s="33" t="str">
        <f t="shared" si="124"/>
        <v>Elektra - Shuriken - PS - U</v>
      </c>
      <c r="D499" s="33" t="str">
        <f t="shared" si="139"/>
        <v>Elektra - Shuriken - PS - U</v>
      </c>
      <c r="E499" s="33">
        <f t="shared" si="125"/>
        <v>1</v>
      </c>
      <c r="F499" s="33" t="str">
        <f t="shared" si="140"/>
        <v>Shuriken - PS</v>
      </c>
      <c r="G499" s="34" t="s">
        <v>124</v>
      </c>
      <c r="H499" s="34" t="s">
        <v>2590</v>
      </c>
      <c r="L499" s="33" t="s">
        <v>2125</v>
      </c>
      <c r="M499" s="33" t="s">
        <v>2125</v>
      </c>
      <c r="N499" s="34" t="s">
        <v>4974</v>
      </c>
      <c r="O499" s="34" t="s">
        <v>4974</v>
      </c>
      <c r="P499" s="33" t="s">
        <v>2144</v>
      </c>
      <c r="S499" s="50" t="s">
        <v>3888</v>
      </c>
      <c r="T499" s="33" t="s">
        <v>2125</v>
      </c>
      <c r="U499" s="33" t="s">
        <v>2144</v>
      </c>
      <c r="W499" s="34" t="s">
        <v>2314</v>
      </c>
      <c r="X499" s="34">
        <v>7</v>
      </c>
      <c r="Y499" s="34">
        <v>10</v>
      </c>
      <c r="Z499" s="34">
        <f t="shared" si="126"/>
        <v>70</v>
      </c>
      <c r="AI499" s="25">
        <v>498</v>
      </c>
      <c r="AJ499" s="27">
        <v>498</v>
      </c>
    </row>
    <row r="500" spans="1:36" ht="11.25" customHeight="1" x14ac:dyDescent="0.2">
      <c r="A500" s="27">
        <v>499</v>
      </c>
      <c r="B500" s="28"/>
      <c r="C500" s="26" t="str">
        <f t="shared" si="124"/>
        <v>Enforcers - 4-Grid Character Card - MN - R</v>
      </c>
      <c r="D500" s="26" t="s">
        <v>6063</v>
      </c>
      <c r="E500" s="26">
        <f t="shared" si="125"/>
        <v>1</v>
      </c>
      <c r="F500" s="26" t="str">
        <f>CONCATENATE(M500,IF(V500&lt;&gt;"",CONCATENATE(" (",V500,")",),"")," &lt;",G500,"&gt;")</f>
        <v>Enforcers &lt;MN&gt;</v>
      </c>
      <c r="G500" s="28" t="s">
        <v>1677</v>
      </c>
      <c r="H500" s="28" t="s">
        <v>2582</v>
      </c>
      <c r="I500" s="28"/>
      <c r="J500" s="28"/>
      <c r="K500" s="28"/>
      <c r="L500" s="26" t="s">
        <v>807</v>
      </c>
      <c r="M500" s="26" t="s">
        <v>807</v>
      </c>
      <c r="N500" s="28"/>
      <c r="O500" s="28"/>
      <c r="P500" s="26" t="s">
        <v>769</v>
      </c>
      <c r="Q500" s="28"/>
      <c r="R500" s="28"/>
      <c r="S500" s="54"/>
      <c r="T500" s="26" t="s">
        <v>807</v>
      </c>
      <c r="U500" s="26" t="s">
        <v>769</v>
      </c>
      <c r="V500" s="28"/>
      <c r="W500" s="28" t="s">
        <v>2313</v>
      </c>
      <c r="X500" s="29">
        <v>4</v>
      </c>
      <c r="Y500" s="29">
        <v>15</v>
      </c>
      <c r="Z500" s="29">
        <f t="shared" si="126"/>
        <v>60</v>
      </c>
      <c r="AA500" s="30">
        <v>3</v>
      </c>
      <c r="AB500" s="30">
        <v>6</v>
      </c>
      <c r="AC500" s="30">
        <v>4</v>
      </c>
      <c r="AD500" s="30">
        <v>3</v>
      </c>
      <c r="AE500" s="30">
        <f>SUM(AA500:AD500)</f>
        <v>16</v>
      </c>
      <c r="AF500" s="30">
        <v>16</v>
      </c>
      <c r="AG500" s="31">
        <f>AVERAGE(AA500:AD500)</f>
        <v>4</v>
      </c>
      <c r="AH500" s="32" t="s">
        <v>4798</v>
      </c>
      <c r="AI500" s="32">
        <v>499</v>
      </c>
      <c r="AJ500" s="27">
        <v>499</v>
      </c>
    </row>
    <row r="501" spans="1:36" ht="11.25" customHeight="1" x14ac:dyDescent="0.2">
      <c r="A501" s="27">
        <v>500</v>
      </c>
      <c r="C501" s="33" t="str">
        <f t="shared" si="124"/>
        <v>Enforcers - The Eel - CL - OPD - U</v>
      </c>
      <c r="D501" s="33" t="str">
        <f t="shared" ref="D501:D507" si="141">CONCATENATE(M501," - ",P501," - ",G501," - ",IF(R501="","",CONCATENATE(R501," - ")),W501)</f>
        <v>Enforcers - The Eel - CL - OPD - U</v>
      </c>
      <c r="E501" s="33">
        <f t="shared" si="125"/>
        <v>1</v>
      </c>
      <c r="F501" s="33" t="str">
        <f t="shared" ref="F501:F507" si="142">CONCATENATE(P501," - ",G501)</f>
        <v>The Eel - CL</v>
      </c>
      <c r="G501" s="34" t="s">
        <v>1676</v>
      </c>
      <c r="H501" s="34" t="s">
        <v>2590</v>
      </c>
      <c r="L501" s="33" t="s">
        <v>6064</v>
      </c>
      <c r="M501" s="33" t="s">
        <v>807</v>
      </c>
      <c r="N501" s="34" t="s">
        <v>4882</v>
      </c>
      <c r="O501" s="34" t="s">
        <v>4882</v>
      </c>
      <c r="P501" s="33" t="s">
        <v>6064</v>
      </c>
      <c r="R501" s="34" t="s">
        <v>2584</v>
      </c>
      <c r="S501" s="50" t="s">
        <v>3889</v>
      </c>
      <c r="T501" s="33" t="s">
        <v>807</v>
      </c>
      <c r="U501" s="33" t="s">
        <v>1532</v>
      </c>
      <c r="W501" s="34" t="s">
        <v>2314</v>
      </c>
      <c r="X501" s="34">
        <v>13</v>
      </c>
      <c r="Y501" s="34">
        <v>10</v>
      </c>
      <c r="Z501" s="34">
        <f t="shared" si="126"/>
        <v>130</v>
      </c>
      <c r="AI501" s="25">
        <v>500</v>
      </c>
      <c r="AJ501" s="27">
        <v>500</v>
      </c>
    </row>
    <row r="502" spans="1:36" ht="11.25" customHeight="1" x14ac:dyDescent="0.2">
      <c r="A502" s="27">
        <v>501</v>
      </c>
      <c r="C502" s="33" t="str">
        <f t="shared" si="124"/>
        <v>Enforcers - Fancy Dan - MN - U</v>
      </c>
      <c r="D502" s="33" t="str">
        <f t="shared" si="141"/>
        <v>Enforcers - Fancy Dan - MN - U</v>
      </c>
      <c r="E502" s="33">
        <f t="shared" si="125"/>
        <v>1</v>
      </c>
      <c r="F502" s="33" t="str">
        <f t="shared" si="142"/>
        <v>Fancy Dan - MN</v>
      </c>
      <c r="G502" s="34" t="s">
        <v>1677</v>
      </c>
      <c r="H502" s="34" t="s">
        <v>2590</v>
      </c>
      <c r="L502" s="33" t="s">
        <v>2147</v>
      </c>
      <c r="M502" s="33" t="s">
        <v>807</v>
      </c>
      <c r="N502" s="34" t="s">
        <v>5011</v>
      </c>
      <c r="O502" s="34" t="s">
        <v>5011</v>
      </c>
      <c r="P502" s="33" t="s">
        <v>2147</v>
      </c>
      <c r="S502" s="50" t="s">
        <v>3890</v>
      </c>
      <c r="T502" s="33" t="s">
        <v>807</v>
      </c>
      <c r="U502" s="33" t="s">
        <v>2147</v>
      </c>
      <c r="W502" s="34" t="s">
        <v>2314</v>
      </c>
      <c r="X502" s="34">
        <v>4</v>
      </c>
      <c r="Y502" s="34">
        <v>10</v>
      </c>
      <c r="Z502" s="34">
        <f t="shared" si="126"/>
        <v>40</v>
      </c>
      <c r="AI502" s="25">
        <v>501</v>
      </c>
      <c r="AJ502" s="27">
        <v>501</v>
      </c>
    </row>
    <row r="503" spans="1:36" ht="11.25" customHeight="1" x14ac:dyDescent="0.2">
      <c r="A503" s="27">
        <v>502</v>
      </c>
      <c r="C503" s="33" t="str">
        <f t="shared" si="124"/>
        <v>Enforcers - Hammer Harrison - MN - C</v>
      </c>
      <c r="D503" s="33" t="str">
        <f t="shared" si="141"/>
        <v>Enforcers - Hammer Harrison - MN - C</v>
      </c>
      <c r="E503" s="33">
        <f t="shared" si="125"/>
        <v>1</v>
      </c>
      <c r="F503" s="33" t="str">
        <f t="shared" si="142"/>
        <v>Hammer Harrison - MN</v>
      </c>
      <c r="G503" s="34" t="s">
        <v>1677</v>
      </c>
      <c r="H503" s="34" t="s">
        <v>2590</v>
      </c>
      <c r="L503" s="33" t="s">
        <v>2151</v>
      </c>
      <c r="M503" s="33" t="s">
        <v>807</v>
      </c>
      <c r="N503" s="34" t="s">
        <v>4928</v>
      </c>
      <c r="O503" s="34" t="s">
        <v>4928</v>
      </c>
      <c r="P503" s="33" t="s">
        <v>2151</v>
      </c>
      <c r="S503" s="50" t="s">
        <v>3805</v>
      </c>
      <c r="T503" s="33" t="s">
        <v>807</v>
      </c>
      <c r="U503" s="33" t="s">
        <v>2151</v>
      </c>
      <c r="W503" s="34" t="s">
        <v>2103</v>
      </c>
      <c r="X503" s="34">
        <v>4</v>
      </c>
      <c r="Y503" s="34">
        <v>5</v>
      </c>
      <c r="Z503" s="34">
        <f t="shared" si="126"/>
        <v>20</v>
      </c>
      <c r="AI503" s="25">
        <v>502</v>
      </c>
      <c r="AJ503" s="27">
        <v>502</v>
      </c>
    </row>
    <row r="504" spans="1:36" ht="11.25" customHeight="1" x14ac:dyDescent="0.2">
      <c r="A504" s="27">
        <v>503</v>
      </c>
      <c r="C504" s="33" t="str">
        <f t="shared" si="124"/>
        <v>Enforcers - Montana - MN - U</v>
      </c>
      <c r="D504" s="33" t="str">
        <f t="shared" si="141"/>
        <v>Enforcers - Montana - MN - U</v>
      </c>
      <c r="E504" s="33">
        <f t="shared" si="125"/>
        <v>1</v>
      </c>
      <c r="F504" s="33" t="str">
        <f t="shared" si="142"/>
        <v>Montana - MN</v>
      </c>
      <c r="G504" s="34" t="s">
        <v>1677</v>
      </c>
      <c r="H504" s="34" t="s">
        <v>2590</v>
      </c>
      <c r="L504" s="33" t="s">
        <v>2148</v>
      </c>
      <c r="M504" s="33" t="s">
        <v>807</v>
      </c>
      <c r="N504" s="34" t="s">
        <v>4923</v>
      </c>
      <c r="O504" s="34" t="s">
        <v>4923</v>
      </c>
      <c r="P504" s="33" t="s">
        <v>2148</v>
      </c>
      <c r="S504" s="50" t="s">
        <v>3891</v>
      </c>
      <c r="T504" s="33" t="s">
        <v>807</v>
      </c>
      <c r="U504" s="33" t="s">
        <v>2148</v>
      </c>
      <c r="W504" s="34" t="s">
        <v>2314</v>
      </c>
      <c r="X504" s="34">
        <v>4</v>
      </c>
      <c r="Y504" s="34">
        <v>10</v>
      </c>
      <c r="Z504" s="34">
        <f t="shared" si="126"/>
        <v>40</v>
      </c>
      <c r="AI504" s="25">
        <v>503</v>
      </c>
      <c r="AJ504" s="27">
        <v>503</v>
      </c>
    </row>
    <row r="505" spans="1:36" ht="11.25" customHeight="1" x14ac:dyDescent="0.2">
      <c r="A505" s="27">
        <v>504</v>
      </c>
      <c r="C505" s="33" t="str">
        <f t="shared" si="124"/>
        <v>Enforcers - Mr. Big - MN - OPD - VR</v>
      </c>
      <c r="D505" s="33" t="str">
        <f t="shared" si="141"/>
        <v>Enforcers - Mr. Big - MN - OPD - VR</v>
      </c>
      <c r="E505" s="33">
        <f t="shared" si="125"/>
        <v>1</v>
      </c>
      <c r="F505" s="33" t="str">
        <f t="shared" si="142"/>
        <v>Mr. Big - MN</v>
      </c>
      <c r="G505" s="34" t="s">
        <v>1677</v>
      </c>
      <c r="H505" s="34" t="s">
        <v>2590</v>
      </c>
      <c r="L505" s="33" t="s">
        <v>3080</v>
      </c>
      <c r="M505" s="33" t="s">
        <v>807</v>
      </c>
      <c r="N505" s="34" t="s">
        <v>4965</v>
      </c>
      <c r="O505" s="34" t="s">
        <v>4965</v>
      </c>
      <c r="P505" s="33" t="s">
        <v>3080</v>
      </c>
      <c r="R505" s="34" t="s">
        <v>2584</v>
      </c>
      <c r="S505" s="50" t="s">
        <v>3892</v>
      </c>
      <c r="T505" s="33" t="s">
        <v>807</v>
      </c>
      <c r="U505" s="33" t="s">
        <v>1068</v>
      </c>
      <c r="W505" s="34" t="s">
        <v>2361</v>
      </c>
      <c r="X505" s="34">
        <v>4</v>
      </c>
      <c r="Y505" s="34">
        <v>20</v>
      </c>
      <c r="Z505" s="34">
        <f t="shared" si="126"/>
        <v>80</v>
      </c>
      <c r="AI505" s="25">
        <v>504</v>
      </c>
      <c r="AJ505" s="27">
        <v>504</v>
      </c>
    </row>
    <row r="506" spans="1:36" ht="11.25" customHeight="1" x14ac:dyDescent="0.2">
      <c r="A506" s="27">
        <v>505</v>
      </c>
      <c r="C506" s="33" t="str">
        <f t="shared" si="124"/>
        <v>Enforcers - Ox - MN - U</v>
      </c>
      <c r="D506" s="33" t="str">
        <f t="shared" si="141"/>
        <v>Enforcers - Ox - MN - U</v>
      </c>
      <c r="E506" s="33">
        <f t="shared" si="125"/>
        <v>1</v>
      </c>
      <c r="F506" s="33" t="str">
        <f t="shared" si="142"/>
        <v>Ox - MN</v>
      </c>
      <c r="G506" s="34" t="s">
        <v>1677</v>
      </c>
      <c r="H506" s="34" t="s">
        <v>2590</v>
      </c>
      <c r="L506" s="33" t="s">
        <v>2149</v>
      </c>
      <c r="M506" s="33" t="s">
        <v>807</v>
      </c>
      <c r="N506" s="34" t="s">
        <v>4974</v>
      </c>
      <c r="O506" s="34" t="s">
        <v>4974</v>
      </c>
      <c r="P506" s="33" t="s">
        <v>2149</v>
      </c>
      <c r="S506" s="50" t="s">
        <v>3893</v>
      </c>
      <c r="T506" s="33" t="s">
        <v>807</v>
      </c>
      <c r="U506" s="33" t="s">
        <v>2149</v>
      </c>
      <c r="W506" s="34" t="s">
        <v>2314</v>
      </c>
      <c r="X506" s="34">
        <v>4</v>
      </c>
      <c r="Y506" s="34">
        <v>10</v>
      </c>
      <c r="Z506" s="34">
        <f t="shared" si="126"/>
        <v>40</v>
      </c>
      <c r="AI506" s="25">
        <v>505</v>
      </c>
      <c r="AJ506" s="27">
        <v>505</v>
      </c>
    </row>
    <row r="507" spans="1:36" ht="11.25" customHeight="1" x14ac:dyDescent="0.2">
      <c r="A507" s="27">
        <v>506</v>
      </c>
      <c r="C507" s="33" t="str">
        <f t="shared" si="124"/>
        <v>Enforcers - Snake Marston - MN - U</v>
      </c>
      <c r="D507" s="33" t="str">
        <f t="shared" si="141"/>
        <v>Enforcers - Snake Marston - MN - U</v>
      </c>
      <c r="E507" s="33">
        <f t="shared" si="125"/>
        <v>1</v>
      </c>
      <c r="F507" s="33" t="str">
        <f t="shared" si="142"/>
        <v>Snake Marston - MN</v>
      </c>
      <c r="G507" s="34" t="s">
        <v>1677</v>
      </c>
      <c r="H507" s="34" t="s">
        <v>2590</v>
      </c>
      <c r="L507" s="33" t="s">
        <v>2150</v>
      </c>
      <c r="M507" s="33" t="s">
        <v>807</v>
      </c>
      <c r="N507" s="34" t="s">
        <v>4932</v>
      </c>
      <c r="O507" s="34" t="s">
        <v>4932</v>
      </c>
      <c r="P507" s="33" t="s">
        <v>2150</v>
      </c>
      <c r="S507" s="50" t="s">
        <v>3894</v>
      </c>
      <c r="T507" s="33" t="s">
        <v>807</v>
      </c>
      <c r="U507" s="33" t="s">
        <v>2150</v>
      </c>
      <c r="W507" s="34" t="s">
        <v>2314</v>
      </c>
      <c r="X507" s="34">
        <v>4</v>
      </c>
      <c r="Y507" s="34">
        <v>10</v>
      </c>
      <c r="Z507" s="34">
        <f t="shared" si="126"/>
        <v>40</v>
      </c>
      <c r="AI507" s="25">
        <v>506</v>
      </c>
      <c r="AJ507" s="27">
        <v>506</v>
      </c>
    </row>
    <row r="508" spans="1:36" ht="11.25" customHeight="1" x14ac:dyDescent="0.2">
      <c r="A508" s="27">
        <v>507</v>
      </c>
      <c r="B508" s="28"/>
      <c r="C508" s="26" t="str">
        <f t="shared" si="124"/>
        <v>Eradicator - 4-Grid Character Card - DC - U</v>
      </c>
      <c r="D508" s="26" t="str">
        <f>CONCATENATE(M508," ",G508," HERO - ",W508)</f>
        <v>Eradicator DC HERO - U</v>
      </c>
      <c r="E508" s="26">
        <f t="shared" si="125"/>
        <v>1</v>
      </c>
      <c r="F508" s="26" t="str">
        <f>CONCATENATE(M508,IF(V508&lt;&gt;"",CONCATENATE(" (",V508,")",),"")," &lt;",G508,"&gt;")</f>
        <v>Eradicator (H) &lt;DC&gt;</v>
      </c>
      <c r="G508" s="28" t="s">
        <v>3385</v>
      </c>
      <c r="H508" s="28" t="s">
        <v>2582</v>
      </c>
      <c r="I508" s="28"/>
      <c r="J508" s="28"/>
      <c r="K508" s="28"/>
      <c r="L508" s="26" t="s">
        <v>2126</v>
      </c>
      <c r="M508" s="26" t="s">
        <v>2126</v>
      </c>
      <c r="N508" s="28"/>
      <c r="O508" s="28"/>
      <c r="P508" s="26" t="s">
        <v>769</v>
      </c>
      <c r="Q508" s="28"/>
      <c r="R508" s="28"/>
      <c r="S508" s="54"/>
      <c r="T508" s="26" t="s">
        <v>2126</v>
      </c>
      <c r="U508" s="26" t="s">
        <v>769</v>
      </c>
      <c r="V508" s="28" t="s">
        <v>1981</v>
      </c>
      <c r="W508" s="28" t="s">
        <v>2314</v>
      </c>
      <c r="X508" s="29">
        <v>3</v>
      </c>
      <c r="Y508" s="29">
        <v>10</v>
      </c>
      <c r="Z508" s="29">
        <f t="shared" si="126"/>
        <v>30</v>
      </c>
      <c r="AA508" s="30">
        <v>7</v>
      </c>
      <c r="AB508" s="30">
        <v>2</v>
      </c>
      <c r="AC508" s="30">
        <v>7</v>
      </c>
      <c r="AD508" s="30">
        <v>3</v>
      </c>
      <c r="AE508" s="30">
        <f>SUM(AA508:AD508)</f>
        <v>19</v>
      </c>
      <c r="AF508" s="30">
        <v>19</v>
      </c>
      <c r="AG508" s="31">
        <f>AVERAGE(AA508:AD508)</f>
        <v>4.75</v>
      </c>
      <c r="AH508" s="32"/>
      <c r="AI508" s="32">
        <v>507</v>
      </c>
      <c r="AJ508" s="27">
        <v>507</v>
      </c>
    </row>
    <row r="509" spans="1:36" ht="11.25" customHeight="1" x14ac:dyDescent="0.2">
      <c r="A509" s="27">
        <v>508</v>
      </c>
      <c r="C509" s="33" t="str">
        <f t="shared" si="124"/>
        <v>Eradicator - A Lasting Impression - JLA - R</v>
      </c>
      <c r="D509" s="33" t="str">
        <f t="shared" ref="D509:D514" si="143">CONCATENATE(M509," - ",P509," - ",G509," - ",IF(R509="","",CONCATENATE(R509," - ")),W509)</f>
        <v>Eradicator - A Lasting Impression - JLA - R</v>
      </c>
      <c r="E509" s="33">
        <f t="shared" si="125"/>
        <v>1</v>
      </c>
      <c r="F509" s="33" t="str">
        <f t="shared" ref="F509:F514" si="144">CONCATENATE(P509," - ",G509)</f>
        <v>A Lasting Impression - JLA</v>
      </c>
      <c r="G509" s="34" t="s">
        <v>3386</v>
      </c>
      <c r="H509" s="34" t="s">
        <v>2590</v>
      </c>
      <c r="L509" s="33" t="s">
        <v>2126</v>
      </c>
      <c r="M509" s="33" t="s">
        <v>2126</v>
      </c>
      <c r="N509" s="34" t="s">
        <v>1676</v>
      </c>
      <c r="O509" s="34" t="s">
        <v>1676</v>
      </c>
      <c r="P509" s="33" t="s">
        <v>2155</v>
      </c>
      <c r="S509" s="50" t="s">
        <v>3895</v>
      </c>
      <c r="T509" s="33" t="s">
        <v>2126</v>
      </c>
      <c r="U509" s="33" t="s">
        <v>2155</v>
      </c>
      <c r="W509" s="34" t="s">
        <v>2313</v>
      </c>
      <c r="X509" s="34">
        <v>6</v>
      </c>
      <c r="Y509" s="34">
        <v>15</v>
      </c>
      <c r="Z509" s="34">
        <f t="shared" si="126"/>
        <v>90</v>
      </c>
      <c r="AI509" s="25">
        <v>508</v>
      </c>
      <c r="AJ509" s="27">
        <v>508</v>
      </c>
    </row>
    <row r="510" spans="1:36" ht="11.25" customHeight="1" x14ac:dyDescent="0.2">
      <c r="A510" s="27">
        <v>509</v>
      </c>
      <c r="C510" s="33" t="str">
        <f t="shared" si="124"/>
        <v>Eradicator - Airborne Assault - DC - U</v>
      </c>
      <c r="D510" s="33" t="str">
        <f t="shared" si="143"/>
        <v>Eradicator - Airborne Assault - DC - U</v>
      </c>
      <c r="E510" s="33">
        <f t="shared" si="125"/>
        <v>1</v>
      </c>
      <c r="F510" s="33" t="str">
        <f t="shared" si="144"/>
        <v>Airborne Assault - DC</v>
      </c>
      <c r="G510" s="34" t="s">
        <v>3385</v>
      </c>
      <c r="H510" s="34" t="s">
        <v>2590</v>
      </c>
      <c r="L510" s="33" t="s">
        <v>2126</v>
      </c>
      <c r="M510" s="33" t="s">
        <v>2126</v>
      </c>
      <c r="N510" s="34" t="s">
        <v>4894</v>
      </c>
      <c r="O510" s="34" t="s">
        <v>4894</v>
      </c>
      <c r="P510" s="33" t="s">
        <v>2154</v>
      </c>
      <c r="S510" s="50" t="s">
        <v>778</v>
      </c>
      <c r="T510" s="33" t="s">
        <v>2126</v>
      </c>
      <c r="U510" s="33" t="s">
        <v>2154</v>
      </c>
      <c r="W510" s="34" t="s">
        <v>2314</v>
      </c>
      <c r="X510" s="34">
        <v>3</v>
      </c>
      <c r="Y510" s="34">
        <v>10</v>
      </c>
      <c r="Z510" s="34">
        <f t="shared" si="126"/>
        <v>30</v>
      </c>
      <c r="AI510" s="25">
        <v>509</v>
      </c>
      <c r="AJ510" s="27">
        <v>509</v>
      </c>
    </row>
    <row r="511" spans="1:36" ht="11.25" customHeight="1" x14ac:dyDescent="0.2">
      <c r="A511" s="27">
        <v>510</v>
      </c>
      <c r="C511" s="33" t="str">
        <f t="shared" si="124"/>
        <v>Eradicator - Energy Blast - DC - R</v>
      </c>
      <c r="D511" s="33" t="s">
        <v>6065</v>
      </c>
      <c r="E511" s="33">
        <f t="shared" si="125"/>
        <v>1</v>
      </c>
      <c r="F511" s="33" t="str">
        <f t="shared" si="144"/>
        <v>Energy Blast - DC</v>
      </c>
      <c r="G511" s="34" t="s">
        <v>3385</v>
      </c>
      <c r="H511" s="34" t="s">
        <v>2590</v>
      </c>
      <c r="L511" s="33" t="s">
        <v>2126</v>
      </c>
      <c r="M511" s="33" t="s">
        <v>2126</v>
      </c>
      <c r="N511" s="34" t="s">
        <v>4862</v>
      </c>
      <c r="O511" s="34" t="s">
        <v>4862</v>
      </c>
      <c r="P511" s="33" t="s">
        <v>2420</v>
      </c>
      <c r="S511" s="50" t="s">
        <v>3896</v>
      </c>
      <c r="T511" s="33" t="s">
        <v>2126</v>
      </c>
      <c r="U511" s="33" t="s">
        <v>2420</v>
      </c>
      <c r="W511" s="34" t="s">
        <v>2313</v>
      </c>
      <c r="X511" s="34">
        <v>3</v>
      </c>
      <c r="Y511" s="34">
        <v>15</v>
      </c>
      <c r="Z511" s="34">
        <f t="shared" si="126"/>
        <v>45</v>
      </c>
      <c r="AI511" s="25">
        <v>510</v>
      </c>
      <c r="AJ511" s="27">
        <v>510</v>
      </c>
    </row>
    <row r="512" spans="1:36" ht="11.25" customHeight="1" x14ac:dyDescent="0.2">
      <c r="A512" s="27">
        <v>511</v>
      </c>
      <c r="C512" s="33" t="str">
        <f t="shared" si="124"/>
        <v>Eradicator - Power Punch - DC - OPD - VR</v>
      </c>
      <c r="D512" s="33" t="str">
        <f t="shared" si="143"/>
        <v>Eradicator - Power Punch - DC - OPD - VR</v>
      </c>
      <c r="E512" s="33">
        <f t="shared" si="125"/>
        <v>1</v>
      </c>
      <c r="F512" s="33" t="str">
        <f t="shared" si="144"/>
        <v>Power Punch - DC</v>
      </c>
      <c r="G512" s="34" t="s">
        <v>3385</v>
      </c>
      <c r="H512" s="34" t="s">
        <v>2590</v>
      </c>
      <c r="L512" s="33" t="s">
        <v>2126</v>
      </c>
      <c r="M512" s="33" t="s">
        <v>2126</v>
      </c>
      <c r="N512" s="34" t="s">
        <v>4925</v>
      </c>
      <c r="O512" s="34" t="s">
        <v>4925</v>
      </c>
      <c r="P512" s="33" t="s">
        <v>53</v>
      </c>
      <c r="R512" s="34" t="s">
        <v>2584</v>
      </c>
      <c r="S512" s="50" t="s">
        <v>3897</v>
      </c>
      <c r="T512" s="33" t="s">
        <v>2126</v>
      </c>
      <c r="U512" s="33" t="s">
        <v>1533</v>
      </c>
      <c r="W512" s="34" t="s">
        <v>2361</v>
      </c>
      <c r="X512" s="34">
        <v>3</v>
      </c>
      <c r="Y512" s="34">
        <v>20</v>
      </c>
      <c r="Z512" s="34">
        <f t="shared" si="126"/>
        <v>60</v>
      </c>
      <c r="AI512" s="25">
        <v>511</v>
      </c>
      <c r="AJ512" s="27">
        <v>511</v>
      </c>
    </row>
    <row r="513" spans="1:36" ht="11.25" customHeight="1" x14ac:dyDescent="0.2">
      <c r="A513" s="27">
        <v>512</v>
      </c>
      <c r="C513" s="33" t="str">
        <f t="shared" si="124"/>
        <v>Eradicator - Self Healing - DC - R</v>
      </c>
      <c r="D513" s="33" t="str">
        <f t="shared" si="143"/>
        <v>Eradicator - Self Healing - DC - R</v>
      </c>
      <c r="E513" s="33">
        <f t="shared" si="125"/>
        <v>1</v>
      </c>
      <c r="F513" s="33" t="str">
        <f t="shared" si="144"/>
        <v>Self Healing - DC</v>
      </c>
      <c r="G513" s="34" t="s">
        <v>3385</v>
      </c>
      <c r="H513" s="34" t="s">
        <v>2590</v>
      </c>
      <c r="L513" s="33" t="s">
        <v>2126</v>
      </c>
      <c r="M513" s="33" t="s">
        <v>2126</v>
      </c>
      <c r="N513" s="34" t="s">
        <v>4942</v>
      </c>
      <c r="O513" s="34" t="s">
        <v>4942</v>
      </c>
      <c r="P513" s="33" t="s">
        <v>2152</v>
      </c>
      <c r="S513" s="50" t="s">
        <v>3898</v>
      </c>
      <c r="T513" s="33" t="s">
        <v>2126</v>
      </c>
      <c r="U513" s="33" t="s">
        <v>2152</v>
      </c>
      <c r="W513" s="34" t="s">
        <v>2313</v>
      </c>
      <c r="X513" s="34">
        <v>3</v>
      </c>
      <c r="Y513" s="34">
        <v>15</v>
      </c>
      <c r="Z513" s="34">
        <f t="shared" si="126"/>
        <v>45</v>
      </c>
      <c r="AI513" s="25">
        <v>512</v>
      </c>
      <c r="AJ513" s="27">
        <v>512</v>
      </c>
    </row>
    <row r="514" spans="1:36" ht="11.25" customHeight="1" x14ac:dyDescent="0.2">
      <c r="A514" s="27">
        <v>513</v>
      </c>
      <c r="C514" s="33" t="str">
        <f t="shared" ref="C514:C577" si="145">CONCATENATE(M514," - ",P514," - ",G514," - ",IF(R514="","",CONCATENATE(R514," - ")),W514)</f>
        <v>Eradicator - Vengeful Protector - DC - C</v>
      </c>
      <c r="D514" s="33" t="str">
        <f t="shared" si="143"/>
        <v>Eradicator - Vengeful Protector - DC - C</v>
      </c>
      <c r="E514" s="33">
        <f t="shared" ref="E514:E577" si="146">COUNTIF(F:F,F514)</f>
        <v>1</v>
      </c>
      <c r="F514" s="33" t="str">
        <f t="shared" si="144"/>
        <v>Vengeful Protector - DC</v>
      </c>
      <c r="G514" s="34" t="s">
        <v>3385</v>
      </c>
      <c r="H514" s="34" t="s">
        <v>2590</v>
      </c>
      <c r="L514" s="33" t="s">
        <v>2126</v>
      </c>
      <c r="M514" s="33" t="s">
        <v>2126</v>
      </c>
      <c r="N514" s="34" t="s">
        <v>4897</v>
      </c>
      <c r="O514" s="34" t="s">
        <v>4897</v>
      </c>
      <c r="P514" s="33" t="s">
        <v>2153</v>
      </c>
      <c r="S514" s="50" t="s">
        <v>3899</v>
      </c>
      <c r="T514" s="33" t="s">
        <v>2126</v>
      </c>
      <c r="U514" s="33" t="s">
        <v>2153</v>
      </c>
      <c r="W514" s="34" t="s">
        <v>2103</v>
      </c>
      <c r="X514" s="34">
        <v>3</v>
      </c>
      <c r="Y514" s="34">
        <v>5</v>
      </c>
      <c r="Z514" s="34">
        <f t="shared" ref="Z514:Z577" si="147">SUMPRODUCT(X514,Y514)</f>
        <v>15</v>
      </c>
      <c r="AI514" s="25">
        <v>513</v>
      </c>
      <c r="AJ514" s="27">
        <v>513</v>
      </c>
    </row>
    <row r="515" spans="1:36" ht="11.25" customHeight="1" x14ac:dyDescent="0.2">
      <c r="A515" s="27">
        <v>514</v>
      </c>
      <c r="B515" s="28"/>
      <c r="C515" s="26" t="str">
        <f t="shared" si="145"/>
        <v>Fairchild - 4-Grid Character Card - IM - R</v>
      </c>
      <c r="D515" s="26" t="str">
        <f>CONCATENATE(M515," ",G515," HERO - ",W515)</f>
        <v>Fairchild IM HERO - R</v>
      </c>
      <c r="E515" s="26">
        <f t="shared" si="146"/>
        <v>1</v>
      </c>
      <c r="F515" s="26" t="str">
        <f>CONCATENATE(M515,IF(V515&lt;&gt;"",CONCATENATE(" (",V515,")",),"")," &lt;",G515,"&gt;")</f>
        <v>Fairchild &lt;IM&gt;</v>
      </c>
      <c r="G515" s="28" t="s">
        <v>511</v>
      </c>
      <c r="H515" s="28" t="s">
        <v>2582</v>
      </c>
      <c r="I515" s="28"/>
      <c r="J515" s="28"/>
      <c r="K515" s="28"/>
      <c r="L515" s="26" t="s">
        <v>63</v>
      </c>
      <c r="M515" s="26" t="s">
        <v>63</v>
      </c>
      <c r="N515" s="28"/>
      <c r="O515" s="28"/>
      <c r="P515" s="26" t="s">
        <v>769</v>
      </c>
      <c r="Q515" s="28"/>
      <c r="R515" s="28"/>
      <c r="S515" s="54"/>
      <c r="T515" s="26" t="s">
        <v>63</v>
      </c>
      <c r="U515" s="26" t="s">
        <v>769</v>
      </c>
      <c r="V515" s="28"/>
      <c r="W515" s="28" t="s">
        <v>2313</v>
      </c>
      <c r="X515" s="29">
        <v>16</v>
      </c>
      <c r="Y515" s="29">
        <v>15</v>
      </c>
      <c r="Z515" s="29">
        <f t="shared" si="147"/>
        <v>240</v>
      </c>
      <c r="AA515" s="30">
        <v>1</v>
      </c>
      <c r="AB515" s="30">
        <v>4</v>
      </c>
      <c r="AC515" s="30">
        <v>7</v>
      </c>
      <c r="AD515" s="30">
        <v>5</v>
      </c>
      <c r="AE515" s="30">
        <f>SUM(AA515:AD515)</f>
        <v>17</v>
      </c>
      <c r="AF515" s="30">
        <v>17</v>
      </c>
      <c r="AG515" s="31">
        <f>AVERAGE(AA515:AD515)</f>
        <v>4.25</v>
      </c>
      <c r="AH515" s="32" t="s">
        <v>4799</v>
      </c>
      <c r="AI515" s="32">
        <v>514</v>
      </c>
      <c r="AJ515" s="27">
        <v>514</v>
      </c>
    </row>
    <row r="516" spans="1:36" ht="11.25" customHeight="1" x14ac:dyDescent="0.2">
      <c r="A516" s="27">
        <v>515</v>
      </c>
      <c r="C516" s="33" t="str">
        <f t="shared" si="145"/>
        <v>Fairchild - Fist Full of Danger - IM - U</v>
      </c>
      <c r="D516" s="33" t="s">
        <v>6066</v>
      </c>
      <c r="E516" s="33">
        <f t="shared" si="146"/>
        <v>1</v>
      </c>
      <c r="F516" s="33" t="str">
        <f>CONCATENATE(P516," - ",G516)</f>
        <v>Fist Full of Danger - IM</v>
      </c>
      <c r="G516" s="34" t="s">
        <v>511</v>
      </c>
      <c r="H516" s="34" t="s">
        <v>2590</v>
      </c>
      <c r="L516" s="33" t="s">
        <v>63</v>
      </c>
      <c r="M516" s="33" t="s">
        <v>63</v>
      </c>
      <c r="N516" s="34" t="s">
        <v>4910</v>
      </c>
      <c r="O516" s="34" t="s">
        <v>4910</v>
      </c>
      <c r="P516" s="33" t="s">
        <v>67</v>
      </c>
      <c r="S516" s="50" t="s">
        <v>3900</v>
      </c>
      <c r="T516" s="33" t="s">
        <v>63</v>
      </c>
      <c r="U516" s="33" t="s">
        <v>67</v>
      </c>
      <c r="W516" s="34" t="s">
        <v>2314</v>
      </c>
      <c r="X516" s="34">
        <v>16</v>
      </c>
      <c r="Y516" s="34">
        <v>10</v>
      </c>
      <c r="Z516" s="34">
        <f t="shared" si="147"/>
        <v>160</v>
      </c>
      <c r="AI516" s="25">
        <v>515</v>
      </c>
      <c r="AJ516" s="27">
        <v>515</v>
      </c>
    </row>
    <row r="517" spans="1:36" ht="11.25" customHeight="1" x14ac:dyDescent="0.2">
      <c r="A517" s="27">
        <v>516</v>
      </c>
      <c r="C517" s="33" t="str">
        <f t="shared" si="145"/>
        <v>Fairchild - Gen-Active - IM - C</v>
      </c>
      <c r="D517" s="33" t="str">
        <f t="shared" ref="D517:D521" si="148">CONCATENATE(M517," - ",P517," - ",G517," - ",IF(R517="","",CONCATENATE(R517," - ")),W517)</f>
        <v>Fairchild - Gen-Active - IM - C</v>
      </c>
      <c r="E517" s="33">
        <f t="shared" si="146"/>
        <v>1</v>
      </c>
      <c r="F517" s="33" t="str">
        <f>CONCATENATE(M517," - ",P517," - ",G517)</f>
        <v>Fairchild - Gen-Active - IM</v>
      </c>
      <c r="G517" s="34" t="s">
        <v>511</v>
      </c>
      <c r="H517" s="34" t="s">
        <v>2590</v>
      </c>
      <c r="L517" s="33" t="s">
        <v>63</v>
      </c>
      <c r="M517" s="33" t="s">
        <v>63</v>
      </c>
      <c r="N517" s="34" t="s">
        <v>5021</v>
      </c>
      <c r="O517" s="34" t="s">
        <v>5021</v>
      </c>
      <c r="P517" s="33" t="s">
        <v>64</v>
      </c>
      <c r="S517" s="50" t="s">
        <v>3901</v>
      </c>
      <c r="T517" s="33" t="s">
        <v>63</v>
      </c>
      <c r="U517" s="33" t="s">
        <v>64</v>
      </c>
      <c r="W517" s="34" t="s">
        <v>2103</v>
      </c>
      <c r="X517" s="34">
        <v>16</v>
      </c>
      <c r="Y517" s="34">
        <v>5</v>
      </c>
      <c r="Z517" s="34">
        <f t="shared" si="147"/>
        <v>80</v>
      </c>
      <c r="AI517" s="25">
        <v>516</v>
      </c>
      <c r="AJ517" s="27">
        <v>516</v>
      </c>
    </row>
    <row r="518" spans="1:36" ht="11.25" customHeight="1" x14ac:dyDescent="0.2">
      <c r="A518" s="27">
        <v>517</v>
      </c>
      <c r="C518" s="33" t="str">
        <f t="shared" si="145"/>
        <v>Fairchild - Impenetrable - IM - OPD - R</v>
      </c>
      <c r="D518" s="33" t="str">
        <f t="shared" si="148"/>
        <v>Fairchild - Impenetrable - IM - OPD - R</v>
      </c>
      <c r="E518" s="33">
        <f t="shared" si="146"/>
        <v>1</v>
      </c>
      <c r="F518" s="33" t="str">
        <f>CONCATENATE(P518," - ",G518)</f>
        <v>Impenetrable - IM</v>
      </c>
      <c r="G518" s="34" t="s">
        <v>511</v>
      </c>
      <c r="H518" s="34" t="s">
        <v>2590</v>
      </c>
      <c r="L518" s="33" t="s">
        <v>63</v>
      </c>
      <c r="M518" s="33" t="s">
        <v>63</v>
      </c>
      <c r="N518" s="34" t="s">
        <v>4946</v>
      </c>
      <c r="O518" s="34" t="s">
        <v>4946</v>
      </c>
      <c r="P518" s="33" t="s">
        <v>3533</v>
      </c>
      <c r="R518" s="34" t="s">
        <v>2584</v>
      </c>
      <c r="S518" s="50" t="s">
        <v>3682</v>
      </c>
      <c r="T518" s="33" t="s">
        <v>63</v>
      </c>
      <c r="U518" s="33" t="s">
        <v>1069</v>
      </c>
      <c r="W518" s="34" t="s">
        <v>2313</v>
      </c>
      <c r="X518" s="34">
        <v>16</v>
      </c>
      <c r="Y518" s="34">
        <v>15</v>
      </c>
      <c r="Z518" s="34">
        <f t="shared" si="147"/>
        <v>240</v>
      </c>
      <c r="AI518" s="25">
        <v>517</v>
      </c>
      <c r="AJ518" s="27">
        <v>517</v>
      </c>
    </row>
    <row r="519" spans="1:36" ht="11.25" customHeight="1" x14ac:dyDescent="0.2">
      <c r="A519" s="27">
        <v>518</v>
      </c>
      <c r="C519" s="33" t="str">
        <f t="shared" si="145"/>
        <v>Fairchild - Level-Headed Leader - IM - U</v>
      </c>
      <c r="D519" s="33" t="str">
        <f t="shared" si="148"/>
        <v>Fairchild - Level-Headed Leader - IM - U</v>
      </c>
      <c r="E519" s="33">
        <f t="shared" si="146"/>
        <v>1</v>
      </c>
      <c r="F519" s="33" t="str">
        <f>CONCATENATE(P519," - ",G519)</f>
        <v>Level-Headed Leader - IM</v>
      </c>
      <c r="G519" s="34" t="s">
        <v>511</v>
      </c>
      <c r="H519" s="34" t="s">
        <v>2590</v>
      </c>
      <c r="L519" s="33" t="s">
        <v>63</v>
      </c>
      <c r="M519" s="33" t="s">
        <v>63</v>
      </c>
      <c r="N519" s="34" t="s">
        <v>4892</v>
      </c>
      <c r="O519" s="34" t="s">
        <v>4892</v>
      </c>
      <c r="P519" s="33" t="s">
        <v>66</v>
      </c>
      <c r="S519" s="50" t="s">
        <v>3902</v>
      </c>
      <c r="T519" s="33" t="s">
        <v>63</v>
      </c>
      <c r="U519" s="33" t="s">
        <v>66</v>
      </c>
      <c r="W519" s="34" t="s">
        <v>2314</v>
      </c>
      <c r="X519" s="34">
        <v>16</v>
      </c>
      <c r="Y519" s="34">
        <v>10</v>
      </c>
      <c r="Z519" s="34">
        <f t="shared" si="147"/>
        <v>160</v>
      </c>
      <c r="AI519" s="25">
        <v>518</v>
      </c>
      <c r="AJ519" s="27">
        <v>518</v>
      </c>
    </row>
    <row r="520" spans="1:36" ht="11.25" customHeight="1" x14ac:dyDescent="0.2">
      <c r="A520" s="27">
        <v>519</v>
      </c>
      <c r="C520" s="33" t="str">
        <f t="shared" si="145"/>
        <v>Fairchild - Pure Muscle - IM - U</v>
      </c>
      <c r="D520" s="33" t="str">
        <f t="shared" si="148"/>
        <v>Fairchild - Pure Muscle - IM - U</v>
      </c>
      <c r="E520" s="33">
        <f t="shared" si="146"/>
        <v>1</v>
      </c>
      <c r="F520" s="33" t="str">
        <f>CONCATENATE(P520," - ",G520)</f>
        <v>Pure Muscle - IM</v>
      </c>
      <c r="G520" s="34" t="s">
        <v>511</v>
      </c>
      <c r="H520" s="34" t="s">
        <v>2590</v>
      </c>
      <c r="L520" s="33" t="s">
        <v>63</v>
      </c>
      <c r="M520" s="33" t="s">
        <v>63</v>
      </c>
      <c r="N520" s="34" t="s">
        <v>5022</v>
      </c>
      <c r="O520" s="34" t="s">
        <v>5022</v>
      </c>
      <c r="P520" s="33" t="s">
        <v>65</v>
      </c>
      <c r="S520" s="50" t="s">
        <v>3903</v>
      </c>
      <c r="T520" s="33" t="s">
        <v>63</v>
      </c>
      <c r="U520" s="33" t="s">
        <v>65</v>
      </c>
      <c r="W520" s="34" t="s">
        <v>2314</v>
      </c>
      <c r="X520" s="34">
        <v>16</v>
      </c>
      <c r="Y520" s="34">
        <v>10</v>
      </c>
      <c r="Z520" s="34">
        <f t="shared" si="147"/>
        <v>160</v>
      </c>
      <c r="AI520" s="25">
        <v>519</v>
      </c>
      <c r="AJ520" s="27">
        <v>519</v>
      </c>
    </row>
    <row r="521" spans="1:36" ht="11.25" customHeight="1" x14ac:dyDescent="0.2">
      <c r="A521" s="27">
        <v>520</v>
      </c>
      <c r="C521" s="33" t="str">
        <f t="shared" si="145"/>
        <v>Fairchild - Super Smarts - IM - OPD - R</v>
      </c>
      <c r="D521" s="33" t="str">
        <f t="shared" si="148"/>
        <v>Fairchild - Super Smarts - IM - OPD - R</v>
      </c>
      <c r="E521" s="33">
        <f t="shared" si="146"/>
        <v>1</v>
      </c>
      <c r="F521" s="33" t="str">
        <f>CONCATENATE(P521," - ",G521)</f>
        <v>Super Smarts - IM</v>
      </c>
      <c r="G521" s="34" t="s">
        <v>511</v>
      </c>
      <c r="H521" s="34" t="s">
        <v>2590</v>
      </c>
      <c r="L521" s="33" t="s">
        <v>63</v>
      </c>
      <c r="M521" s="33" t="s">
        <v>63</v>
      </c>
      <c r="N521" s="34" t="s">
        <v>4958</v>
      </c>
      <c r="O521" s="34" t="s">
        <v>4958</v>
      </c>
      <c r="P521" s="33" t="s">
        <v>3081</v>
      </c>
      <c r="R521" s="34" t="s">
        <v>2584</v>
      </c>
      <c r="S521" s="50" t="s">
        <v>3904</v>
      </c>
      <c r="T521" s="33" t="s">
        <v>63</v>
      </c>
      <c r="U521" s="33" t="s">
        <v>1070</v>
      </c>
      <c r="W521" s="34" t="s">
        <v>2313</v>
      </c>
      <c r="X521" s="34">
        <v>16</v>
      </c>
      <c r="Y521" s="34">
        <v>15</v>
      </c>
      <c r="Z521" s="34">
        <f t="shared" si="147"/>
        <v>240</v>
      </c>
      <c r="AI521" s="25">
        <v>520</v>
      </c>
      <c r="AJ521" s="27">
        <v>520</v>
      </c>
    </row>
    <row r="522" spans="1:36" ht="11.25" customHeight="1" x14ac:dyDescent="0.2">
      <c r="A522" s="27">
        <v>521</v>
      </c>
      <c r="B522" s="28"/>
      <c r="C522" s="26" t="str">
        <f t="shared" si="145"/>
        <v>Falcon - 4-Grid Character Card - CL - U</v>
      </c>
      <c r="D522" s="26" t="str">
        <f>CONCATENATE(M522," ",G522," HERO - ",W522)</f>
        <v>Falcon CL HERO - U</v>
      </c>
      <c r="E522" s="26">
        <f t="shared" si="146"/>
        <v>1</v>
      </c>
      <c r="F522" s="26" t="str">
        <f>CONCATENATE(M522,IF(V522&lt;&gt;"",CONCATENATE(" (",V522,")",),"")," &lt;",G522,"&gt;")</f>
        <v>Falcon &lt;CL&gt;</v>
      </c>
      <c r="G522" s="28" t="s">
        <v>1676</v>
      </c>
      <c r="H522" s="28" t="s">
        <v>2582</v>
      </c>
      <c r="I522" s="28"/>
      <c r="J522" s="28"/>
      <c r="K522" s="28"/>
      <c r="L522" s="26" t="s">
        <v>2127</v>
      </c>
      <c r="M522" s="26" t="s">
        <v>2127</v>
      </c>
      <c r="N522" s="28"/>
      <c r="O522" s="28"/>
      <c r="P522" s="26" t="s">
        <v>769</v>
      </c>
      <c r="Q522" s="28"/>
      <c r="R522" s="28"/>
      <c r="S522" s="54"/>
      <c r="T522" s="26" t="s">
        <v>2127</v>
      </c>
      <c r="U522" s="26" t="s">
        <v>769</v>
      </c>
      <c r="V522" s="28"/>
      <c r="W522" s="28" t="s">
        <v>2314</v>
      </c>
      <c r="X522" s="29">
        <v>13</v>
      </c>
      <c r="Y522" s="29">
        <v>10</v>
      </c>
      <c r="Z522" s="29">
        <f t="shared" si="147"/>
        <v>130</v>
      </c>
      <c r="AA522" s="30">
        <v>3</v>
      </c>
      <c r="AB522" s="30">
        <v>6</v>
      </c>
      <c r="AC522" s="30">
        <v>5</v>
      </c>
      <c r="AD522" s="30">
        <v>4</v>
      </c>
      <c r="AE522" s="30">
        <f>SUM(AA522:AD522)</f>
        <v>18</v>
      </c>
      <c r="AF522" s="30">
        <v>18</v>
      </c>
      <c r="AG522" s="31">
        <f>AVERAGE(AA522:AD522)</f>
        <v>4.5</v>
      </c>
      <c r="AH522" s="32" t="s">
        <v>4800</v>
      </c>
      <c r="AI522" s="32">
        <v>521</v>
      </c>
      <c r="AJ522" s="27">
        <v>521</v>
      </c>
    </row>
    <row r="523" spans="1:36" ht="11.25" customHeight="1" x14ac:dyDescent="0.2">
      <c r="A523" s="27">
        <v>522</v>
      </c>
      <c r="C523" s="33" t="str">
        <f t="shared" si="145"/>
        <v>Falcon - Aerial Maneuvers - CL - C</v>
      </c>
      <c r="D523" s="33" t="str">
        <f t="shared" ref="D523:D529" si="149">CONCATENATE(M523," - ",P523," - ",G523," - ",IF(R523="","",CONCATENATE(R523," - ")),W523)</f>
        <v>Falcon - Aerial Maneuvers - CL - C</v>
      </c>
      <c r="E523" s="33">
        <f t="shared" si="146"/>
        <v>1</v>
      </c>
      <c r="F523" s="33" t="str">
        <f t="shared" ref="F523:F529" si="150">CONCATENATE(P523," - ",G523)</f>
        <v>Aerial Maneuvers - CL</v>
      </c>
      <c r="G523" s="34" t="s">
        <v>1676</v>
      </c>
      <c r="H523" s="34" t="s">
        <v>2590</v>
      </c>
      <c r="L523" s="33" t="s">
        <v>2127</v>
      </c>
      <c r="M523" s="33" t="s">
        <v>2127</v>
      </c>
      <c r="N523" s="34" t="s">
        <v>4969</v>
      </c>
      <c r="O523" s="34" t="s">
        <v>4969</v>
      </c>
      <c r="P523" s="33" t="s">
        <v>2402</v>
      </c>
      <c r="S523" s="50" t="s">
        <v>3737</v>
      </c>
      <c r="T523" s="33" t="s">
        <v>2127</v>
      </c>
      <c r="U523" s="33" t="s">
        <v>2402</v>
      </c>
      <c r="W523" s="34" t="s">
        <v>2103</v>
      </c>
      <c r="X523" s="34">
        <v>13</v>
      </c>
      <c r="Y523" s="34">
        <v>5</v>
      </c>
      <c r="Z523" s="34">
        <f t="shared" si="147"/>
        <v>65</v>
      </c>
      <c r="AI523" s="25">
        <v>522</v>
      </c>
      <c r="AJ523" s="27">
        <v>522</v>
      </c>
    </row>
    <row r="524" spans="1:36" ht="11.25" customHeight="1" x14ac:dyDescent="0.2">
      <c r="A524" s="27">
        <v>523</v>
      </c>
      <c r="C524" s="33" t="str">
        <f t="shared" si="145"/>
        <v>Falcon - Flyby - CL - C</v>
      </c>
      <c r="D524" s="33" t="str">
        <f t="shared" si="149"/>
        <v>Falcon - Flyby - CL - C</v>
      </c>
      <c r="E524" s="33">
        <f t="shared" si="146"/>
        <v>1</v>
      </c>
      <c r="F524" s="33" t="str">
        <f t="shared" si="150"/>
        <v>Flyby - CL</v>
      </c>
      <c r="G524" s="34" t="s">
        <v>1676</v>
      </c>
      <c r="H524" s="34" t="s">
        <v>2590</v>
      </c>
      <c r="L524" s="33" t="s">
        <v>2127</v>
      </c>
      <c r="M524" s="33" t="s">
        <v>2127</v>
      </c>
      <c r="N524" s="34" t="s">
        <v>4945</v>
      </c>
      <c r="O524" s="34" t="s">
        <v>4945</v>
      </c>
      <c r="P524" s="33" t="s">
        <v>2156</v>
      </c>
      <c r="S524" s="50" t="s">
        <v>3905</v>
      </c>
      <c r="T524" s="33" t="s">
        <v>2127</v>
      </c>
      <c r="U524" s="33" t="s">
        <v>2156</v>
      </c>
      <c r="W524" s="34" t="s">
        <v>2103</v>
      </c>
      <c r="X524" s="34">
        <v>13</v>
      </c>
      <c r="Y524" s="34">
        <v>5</v>
      </c>
      <c r="Z524" s="34">
        <f t="shared" si="147"/>
        <v>65</v>
      </c>
      <c r="AI524" s="25">
        <v>523</v>
      </c>
      <c r="AJ524" s="27">
        <v>523</v>
      </c>
    </row>
    <row r="525" spans="1:36" ht="11.25" customHeight="1" x14ac:dyDescent="0.2">
      <c r="A525" s="27">
        <v>524</v>
      </c>
      <c r="C525" s="33" t="str">
        <f t="shared" si="145"/>
        <v>Falcon - Mechanical Wings - CL - U</v>
      </c>
      <c r="D525" s="33" t="s">
        <v>6067</v>
      </c>
      <c r="E525" s="33">
        <f t="shared" si="146"/>
        <v>1</v>
      </c>
      <c r="F525" s="33" t="str">
        <f t="shared" si="150"/>
        <v>Mechanical Wings - CL</v>
      </c>
      <c r="G525" s="34" t="s">
        <v>1676</v>
      </c>
      <c r="H525" s="34" t="s">
        <v>2590</v>
      </c>
      <c r="L525" s="33" t="s">
        <v>2127</v>
      </c>
      <c r="M525" s="33" t="s">
        <v>2127</v>
      </c>
      <c r="N525" s="34" t="s">
        <v>4876</v>
      </c>
      <c r="O525" s="34" t="s">
        <v>4876</v>
      </c>
      <c r="P525" s="33" t="s">
        <v>2403</v>
      </c>
      <c r="S525" s="50" t="s">
        <v>3705</v>
      </c>
      <c r="T525" s="33" t="s">
        <v>2127</v>
      </c>
      <c r="U525" s="33" t="s">
        <v>2403</v>
      </c>
      <c r="W525" s="34" t="s">
        <v>2314</v>
      </c>
      <c r="X525" s="34">
        <v>13</v>
      </c>
      <c r="Y525" s="34">
        <v>10</v>
      </c>
      <c r="Z525" s="34">
        <f t="shared" si="147"/>
        <v>130</v>
      </c>
      <c r="AI525" s="25">
        <v>524</v>
      </c>
      <c r="AJ525" s="27">
        <v>524</v>
      </c>
    </row>
    <row r="526" spans="1:36" ht="11.25" customHeight="1" x14ac:dyDescent="0.2">
      <c r="A526" s="27">
        <v>525</v>
      </c>
      <c r="C526" s="33" t="str">
        <f t="shared" si="145"/>
        <v>Falcon - Power Dive - CL - OPD - VR</v>
      </c>
      <c r="D526" s="33" t="str">
        <f t="shared" si="149"/>
        <v>Falcon - Power Dive - CL - OPD - VR</v>
      </c>
      <c r="E526" s="33">
        <f t="shared" si="146"/>
        <v>1</v>
      </c>
      <c r="F526" s="33" t="str">
        <f t="shared" si="150"/>
        <v>Power Dive - CL</v>
      </c>
      <c r="G526" s="34" t="s">
        <v>1676</v>
      </c>
      <c r="H526" s="34" t="s">
        <v>2590</v>
      </c>
      <c r="L526" s="33" t="s">
        <v>2127</v>
      </c>
      <c r="M526" s="33" t="s">
        <v>2127</v>
      </c>
      <c r="N526" s="34" t="s">
        <v>4954</v>
      </c>
      <c r="O526" s="34" t="s">
        <v>4954</v>
      </c>
      <c r="P526" s="33" t="s">
        <v>3082</v>
      </c>
      <c r="R526" s="34" t="s">
        <v>2584</v>
      </c>
      <c r="S526" s="50" t="s">
        <v>3906</v>
      </c>
      <c r="T526" s="33" t="s">
        <v>2127</v>
      </c>
      <c r="U526" s="33" t="s">
        <v>1071</v>
      </c>
      <c r="W526" s="34" t="s">
        <v>2361</v>
      </c>
      <c r="X526" s="34">
        <v>13</v>
      </c>
      <c r="Y526" s="34">
        <v>20</v>
      </c>
      <c r="Z526" s="34">
        <f t="shared" si="147"/>
        <v>260</v>
      </c>
      <c r="AI526" s="25">
        <v>525</v>
      </c>
      <c r="AJ526" s="27">
        <v>525</v>
      </c>
    </row>
    <row r="527" spans="1:36" ht="11.25" customHeight="1" x14ac:dyDescent="0.2">
      <c r="A527" s="27">
        <v>526</v>
      </c>
      <c r="C527" s="33" t="str">
        <f t="shared" si="145"/>
        <v>Falcon - Redwing - CL - OPD - R</v>
      </c>
      <c r="D527" s="33" t="str">
        <f t="shared" si="149"/>
        <v>Falcon - Redwing - CL - OPD - R</v>
      </c>
      <c r="E527" s="33">
        <f t="shared" si="146"/>
        <v>1</v>
      </c>
      <c r="F527" s="33" t="str">
        <f t="shared" si="150"/>
        <v>Redwing - CL</v>
      </c>
      <c r="G527" s="34" t="s">
        <v>1676</v>
      </c>
      <c r="H527" s="34" t="s">
        <v>2590</v>
      </c>
      <c r="L527" s="33" t="s">
        <v>2127</v>
      </c>
      <c r="M527" s="33" t="s">
        <v>2127</v>
      </c>
      <c r="N527" s="34" t="s">
        <v>4916</v>
      </c>
      <c r="O527" s="34" t="s">
        <v>4916</v>
      </c>
      <c r="P527" s="33" t="s">
        <v>3083</v>
      </c>
      <c r="R527" s="34" t="s">
        <v>2584</v>
      </c>
      <c r="S527" s="50" t="s">
        <v>3907</v>
      </c>
      <c r="T527" s="33" t="s">
        <v>2127</v>
      </c>
      <c r="U527" s="33" t="s">
        <v>1072</v>
      </c>
      <c r="W527" s="34" t="s">
        <v>2313</v>
      </c>
      <c r="X527" s="34">
        <v>13</v>
      </c>
      <c r="Y527" s="34">
        <v>15</v>
      </c>
      <c r="Z527" s="34">
        <f t="shared" si="147"/>
        <v>195</v>
      </c>
      <c r="AI527" s="25">
        <v>526</v>
      </c>
      <c r="AJ527" s="27">
        <v>526</v>
      </c>
    </row>
    <row r="528" spans="1:36" ht="11.25" customHeight="1" x14ac:dyDescent="0.2">
      <c r="A528" s="27">
        <v>527</v>
      </c>
      <c r="C528" s="33" t="str">
        <f t="shared" si="145"/>
        <v>Falcon - Snap Wilson - CL - C</v>
      </c>
      <c r="D528" s="33" t="str">
        <f t="shared" si="149"/>
        <v>Falcon - Snap Wilson - CL - C</v>
      </c>
      <c r="E528" s="33">
        <f t="shared" si="146"/>
        <v>1</v>
      </c>
      <c r="F528" s="33" t="str">
        <f t="shared" si="150"/>
        <v>Snap Wilson - CL</v>
      </c>
      <c r="G528" s="34" t="s">
        <v>1676</v>
      </c>
      <c r="H528" s="34" t="s">
        <v>2590</v>
      </c>
      <c r="L528" s="33" t="s">
        <v>2127</v>
      </c>
      <c r="M528" s="33" t="s">
        <v>2127</v>
      </c>
      <c r="N528" s="34" t="s">
        <v>5023</v>
      </c>
      <c r="O528" s="34" t="s">
        <v>5023</v>
      </c>
      <c r="P528" s="33" t="s">
        <v>2157</v>
      </c>
      <c r="S528" s="50" t="s">
        <v>3908</v>
      </c>
      <c r="T528" s="33" t="s">
        <v>2127</v>
      </c>
      <c r="U528" s="33" t="s">
        <v>2157</v>
      </c>
      <c r="W528" s="34" t="s">
        <v>2103</v>
      </c>
      <c r="X528" s="34">
        <v>13</v>
      </c>
      <c r="Y528" s="34">
        <v>5</v>
      </c>
      <c r="Z528" s="34">
        <f t="shared" si="147"/>
        <v>65</v>
      </c>
      <c r="AI528" s="25">
        <v>527</v>
      </c>
      <c r="AJ528" s="27">
        <v>527</v>
      </c>
    </row>
    <row r="529" spans="1:36" ht="11.25" customHeight="1" x14ac:dyDescent="0.2">
      <c r="A529" s="27">
        <v>528</v>
      </c>
      <c r="C529" s="33" t="str">
        <f t="shared" si="145"/>
        <v>Flash - 1-2 (Thousand) Punch - JLA - C</v>
      </c>
      <c r="D529" s="33" t="str">
        <f t="shared" si="149"/>
        <v>Flash - 1-2 (Thousand) Punch - JLA - C</v>
      </c>
      <c r="E529" s="33">
        <f t="shared" si="146"/>
        <v>1</v>
      </c>
      <c r="F529" s="33" t="str">
        <f t="shared" si="150"/>
        <v>1-2 (Thousand) Punch - JLA</v>
      </c>
      <c r="G529" s="34" t="s">
        <v>3386</v>
      </c>
      <c r="H529" s="34" t="s">
        <v>2590</v>
      </c>
      <c r="L529" s="33" t="s">
        <v>36</v>
      </c>
      <c r="M529" s="33" t="s">
        <v>36</v>
      </c>
      <c r="N529" s="34" t="s">
        <v>4917</v>
      </c>
      <c r="O529" s="34" t="s">
        <v>4917</v>
      </c>
      <c r="P529" s="33" t="s">
        <v>2401</v>
      </c>
      <c r="S529" s="50" t="s">
        <v>3623</v>
      </c>
      <c r="T529" s="33" t="s">
        <v>36</v>
      </c>
      <c r="U529" s="33" t="s">
        <v>2401</v>
      </c>
      <c r="W529" s="34" t="s">
        <v>2103</v>
      </c>
      <c r="X529" s="34">
        <v>6</v>
      </c>
      <c r="Y529" s="34">
        <v>5</v>
      </c>
      <c r="Z529" s="34">
        <f t="shared" si="147"/>
        <v>30</v>
      </c>
      <c r="AI529" s="25">
        <v>528</v>
      </c>
      <c r="AJ529" s="27">
        <v>528</v>
      </c>
    </row>
    <row r="530" spans="1:36" ht="11.25" customHeight="1" x14ac:dyDescent="0.2">
      <c r="A530" s="27">
        <v>529</v>
      </c>
      <c r="B530" s="28"/>
      <c r="C530" s="26" t="str">
        <f t="shared" si="145"/>
        <v>Flash - 4-Grid Character Card - JLA - C</v>
      </c>
      <c r="D530" s="26" t="s">
        <v>6068</v>
      </c>
      <c r="E530" s="26">
        <f t="shared" si="146"/>
        <v>1</v>
      </c>
      <c r="F530" s="26" t="str">
        <f>CONCATENATE(M530,IF(V530&lt;&gt;"",CONCATENATE(" (",V530,")",),"")," &lt;",G530,"&gt;")</f>
        <v>Flash (H) &lt;JLA&gt;</v>
      </c>
      <c r="G530" s="28" t="s">
        <v>3386</v>
      </c>
      <c r="H530" s="28" t="s">
        <v>2582</v>
      </c>
      <c r="I530" s="28"/>
      <c r="J530" s="28"/>
      <c r="K530" s="28"/>
      <c r="L530" s="26" t="s">
        <v>36</v>
      </c>
      <c r="M530" s="26" t="s">
        <v>36</v>
      </c>
      <c r="N530" s="28"/>
      <c r="O530" s="28"/>
      <c r="P530" s="26" t="s">
        <v>769</v>
      </c>
      <c r="Q530" s="28"/>
      <c r="R530" s="28"/>
      <c r="S530" s="54"/>
      <c r="T530" s="26" t="s">
        <v>36</v>
      </c>
      <c r="U530" s="26" t="s">
        <v>769</v>
      </c>
      <c r="V530" s="28" t="s">
        <v>1981</v>
      </c>
      <c r="W530" s="28" t="s">
        <v>2103</v>
      </c>
      <c r="X530" s="29">
        <v>6</v>
      </c>
      <c r="Y530" s="29">
        <v>5</v>
      </c>
      <c r="Z530" s="29">
        <f t="shared" si="147"/>
        <v>30</v>
      </c>
      <c r="AA530" s="30">
        <v>6</v>
      </c>
      <c r="AB530" s="30">
        <v>6</v>
      </c>
      <c r="AC530" s="30">
        <v>4</v>
      </c>
      <c r="AD530" s="30">
        <v>3</v>
      </c>
      <c r="AE530" s="30">
        <f>SUM(AA530:AD530)</f>
        <v>19</v>
      </c>
      <c r="AF530" s="30">
        <v>19</v>
      </c>
      <c r="AG530" s="31">
        <f>AVERAGE(AA530:AD530)</f>
        <v>4.75</v>
      </c>
      <c r="AH530" s="32" t="s">
        <v>4801</v>
      </c>
      <c r="AI530" s="32">
        <v>529</v>
      </c>
      <c r="AJ530" s="27">
        <v>529</v>
      </c>
    </row>
    <row r="531" spans="1:36" ht="11.25" customHeight="1" x14ac:dyDescent="0.2">
      <c r="A531" s="27">
        <v>530</v>
      </c>
      <c r="C531" s="33" t="str">
        <f t="shared" si="145"/>
        <v>Flash - The Fastest Man Alive - JLA - U</v>
      </c>
      <c r="D531" s="33" t="str">
        <f>CONCATENATE(M531," - ",P531," - ",G531," - ",IF(R531="","",CONCATENATE(R531," - ")),W531)</f>
        <v>Flash - The Fastest Man Alive - JLA - U</v>
      </c>
      <c r="E531" s="33">
        <f t="shared" si="146"/>
        <v>1</v>
      </c>
      <c r="F531" s="33" t="str">
        <f>CONCATENATE(P531," - ",G531)</f>
        <v>The Fastest Man Alive - JLA</v>
      </c>
      <c r="G531" s="34" t="s">
        <v>3386</v>
      </c>
      <c r="H531" s="34" t="s">
        <v>2590</v>
      </c>
      <c r="L531" s="33" t="s">
        <v>36</v>
      </c>
      <c r="M531" s="33" t="s">
        <v>36</v>
      </c>
      <c r="N531" s="34" t="s">
        <v>4881</v>
      </c>
      <c r="O531" s="34" t="s">
        <v>4881</v>
      </c>
      <c r="P531" s="33" t="s">
        <v>6069</v>
      </c>
      <c r="S531" s="50" t="s">
        <v>3610</v>
      </c>
      <c r="T531" s="33" t="s">
        <v>36</v>
      </c>
      <c r="U531" s="33" t="s">
        <v>2400</v>
      </c>
      <c r="W531" s="34" t="s">
        <v>2314</v>
      </c>
      <c r="X531" s="34">
        <v>6</v>
      </c>
      <c r="Y531" s="34">
        <v>10</v>
      </c>
      <c r="Z531" s="34">
        <f t="shared" si="147"/>
        <v>60</v>
      </c>
      <c r="AI531" s="25">
        <v>530</v>
      </c>
      <c r="AJ531" s="27">
        <v>530</v>
      </c>
    </row>
    <row r="532" spans="1:36" ht="11.25" customHeight="1" x14ac:dyDescent="0.2">
      <c r="A532" s="27">
        <v>531</v>
      </c>
      <c r="C532" s="33" t="str">
        <f t="shared" si="145"/>
        <v>Flash - Reap the Whirlwind - JLA - U</v>
      </c>
      <c r="D532" s="33" t="str">
        <f>CONCATENATE(M532," - ",P532," - ",G532," - ",IF(R532="","",CONCATENATE(R532," - ")),W532)</f>
        <v>Flash - Reap the Whirlwind - JLA - U</v>
      </c>
      <c r="E532" s="33">
        <f t="shared" si="146"/>
        <v>1</v>
      </c>
      <c r="F532" s="33" t="str">
        <f>CONCATENATE(P532," - ",G532)</f>
        <v>Reap the Whirlwind - JLA</v>
      </c>
      <c r="G532" s="34" t="s">
        <v>3386</v>
      </c>
      <c r="H532" s="34" t="s">
        <v>2590</v>
      </c>
      <c r="L532" s="33" t="s">
        <v>36</v>
      </c>
      <c r="M532" s="33" t="s">
        <v>36</v>
      </c>
      <c r="N532" s="34" t="s">
        <v>4937</v>
      </c>
      <c r="O532" s="34" t="s">
        <v>4937</v>
      </c>
      <c r="P532" s="33" t="s">
        <v>2399</v>
      </c>
      <c r="S532" s="50" t="s">
        <v>3909</v>
      </c>
      <c r="T532" s="33" t="s">
        <v>36</v>
      </c>
      <c r="U532" s="33" t="s">
        <v>2399</v>
      </c>
      <c r="W532" s="34" t="s">
        <v>2314</v>
      </c>
      <c r="X532" s="34">
        <v>6</v>
      </c>
      <c r="Y532" s="34">
        <v>10</v>
      </c>
      <c r="Z532" s="34">
        <f t="shared" si="147"/>
        <v>60</v>
      </c>
      <c r="AI532" s="25">
        <v>531</v>
      </c>
      <c r="AJ532" s="27">
        <v>531</v>
      </c>
    </row>
    <row r="533" spans="1:36" ht="11.25" customHeight="1" x14ac:dyDescent="0.2">
      <c r="A533" s="27">
        <v>532</v>
      </c>
      <c r="C533" s="33" t="str">
        <f t="shared" si="145"/>
        <v>Flash - Speed-Lending - JLA - U</v>
      </c>
      <c r="D533" s="33" t="str">
        <f>CONCATENATE(M533," - ",P533," - ",G533," - ",IF(R533="","",CONCATENATE(R533," - ")),W533)</f>
        <v>Flash - Speed-Lending - JLA - U</v>
      </c>
      <c r="E533" s="33">
        <f t="shared" si="146"/>
        <v>1</v>
      </c>
      <c r="F533" s="33" t="str">
        <f>CONCATENATE(P533," - ",G533)</f>
        <v>Speed-Lending - JLA</v>
      </c>
      <c r="G533" s="34" t="s">
        <v>3386</v>
      </c>
      <c r="H533" s="34" t="s">
        <v>2590</v>
      </c>
      <c r="L533" s="33" t="s">
        <v>36</v>
      </c>
      <c r="M533" s="33" t="s">
        <v>36</v>
      </c>
      <c r="N533" s="34" t="s">
        <v>4879</v>
      </c>
      <c r="O533" s="34" t="s">
        <v>4879</v>
      </c>
      <c r="P533" s="33" t="s">
        <v>2398</v>
      </c>
      <c r="S533" s="50" t="s">
        <v>779</v>
      </c>
      <c r="T533" s="33" t="s">
        <v>36</v>
      </c>
      <c r="U533" s="33" t="s">
        <v>2398</v>
      </c>
      <c r="W533" s="34" t="s">
        <v>2314</v>
      </c>
      <c r="X533" s="34">
        <v>6</v>
      </c>
      <c r="Y533" s="34">
        <v>10</v>
      </c>
      <c r="Z533" s="34">
        <f t="shared" si="147"/>
        <v>60</v>
      </c>
      <c r="AI533" s="25">
        <v>532</v>
      </c>
      <c r="AJ533" s="27">
        <v>532</v>
      </c>
    </row>
    <row r="534" spans="1:36" ht="11.25" customHeight="1" x14ac:dyDescent="0.2">
      <c r="A534" s="27">
        <v>533</v>
      </c>
      <c r="C534" s="33" t="str">
        <f t="shared" si="145"/>
        <v>Flash - Tapping the Speed Force - JLA - OPD - VR</v>
      </c>
      <c r="D534" s="33" t="str">
        <f>CONCATENATE(M534," - ",P534," - ",G534," - ",IF(R534="","",CONCATENATE(R534," - ")),W534)</f>
        <v>Flash - Tapping the Speed Force - JLA - OPD - VR</v>
      </c>
      <c r="E534" s="33">
        <f t="shared" si="146"/>
        <v>1</v>
      </c>
      <c r="F534" s="33" t="str">
        <f>CONCATENATE(P534," - ",G534)</f>
        <v>Tapping the Speed Force - JLA</v>
      </c>
      <c r="G534" s="34" t="s">
        <v>3386</v>
      </c>
      <c r="H534" s="34" t="s">
        <v>2590</v>
      </c>
      <c r="L534" s="33" t="s">
        <v>36</v>
      </c>
      <c r="M534" s="33" t="s">
        <v>36</v>
      </c>
      <c r="N534" s="34" t="s">
        <v>5024</v>
      </c>
      <c r="O534" s="34" t="s">
        <v>5024</v>
      </c>
      <c r="P534" s="33" t="s">
        <v>3084</v>
      </c>
      <c r="R534" s="34" t="s">
        <v>2584</v>
      </c>
      <c r="S534" s="50" t="s">
        <v>3910</v>
      </c>
      <c r="T534" s="33" t="s">
        <v>36</v>
      </c>
      <c r="U534" s="33" t="s">
        <v>1073</v>
      </c>
      <c r="W534" s="34" t="s">
        <v>2361</v>
      </c>
      <c r="X534" s="34">
        <v>6</v>
      </c>
      <c r="Y534" s="34">
        <v>20</v>
      </c>
      <c r="Z534" s="34">
        <f t="shared" si="147"/>
        <v>120</v>
      </c>
      <c r="AI534" s="25">
        <v>533</v>
      </c>
      <c r="AJ534" s="27">
        <v>533</v>
      </c>
    </row>
    <row r="535" spans="1:36" ht="11.25" customHeight="1" x14ac:dyDescent="0.2">
      <c r="A535" s="27">
        <v>534</v>
      </c>
      <c r="B535" s="28"/>
      <c r="C535" s="26" t="str">
        <f t="shared" si="145"/>
        <v>Forge - 4-Grid Character Card - IQ - R</v>
      </c>
      <c r="D535" s="26" t="str">
        <f>CONCATENATE(M535," ",G535," HERO - ",W535)</f>
        <v>Forge IQ HERO - R</v>
      </c>
      <c r="E535" s="26">
        <f t="shared" si="146"/>
        <v>1</v>
      </c>
      <c r="F535" s="26" t="str">
        <f>CONCATENATE(M535,IF(V535&lt;&gt;"",CONCATENATE(" (",V535,")",),"")," &lt;",G535,"&gt;")</f>
        <v>Forge &lt;IQ&gt;</v>
      </c>
      <c r="G535" s="28" t="s">
        <v>1044</v>
      </c>
      <c r="H535" s="28" t="s">
        <v>2582</v>
      </c>
      <c r="I535" s="28"/>
      <c r="J535" s="28"/>
      <c r="K535" s="28"/>
      <c r="L535" s="26" t="s">
        <v>2000</v>
      </c>
      <c r="M535" s="26" t="s">
        <v>2000</v>
      </c>
      <c r="N535" s="28"/>
      <c r="O535" s="28"/>
      <c r="P535" s="26" t="s">
        <v>769</v>
      </c>
      <c r="Q535" s="28"/>
      <c r="R535" s="28"/>
      <c r="S535" s="54"/>
      <c r="T535" s="26" t="s">
        <v>2000</v>
      </c>
      <c r="U535" s="26" t="s">
        <v>769</v>
      </c>
      <c r="V535" s="28"/>
      <c r="W535" s="28" t="s">
        <v>2313</v>
      </c>
      <c r="X535" s="29">
        <v>12</v>
      </c>
      <c r="Y535" s="29">
        <v>15</v>
      </c>
      <c r="Z535" s="29">
        <f t="shared" si="147"/>
        <v>180</v>
      </c>
      <c r="AA535" s="30">
        <v>5</v>
      </c>
      <c r="AB535" s="30">
        <v>5</v>
      </c>
      <c r="AC535" s="30">
        <v>3</v>
      </c>
      <c r="AD535" s="30">
        <v>7</v>
      </c>
      <c r="AE535" s="30">
        <f>SUM(AA535:AD535)</f>
        <v>20</v>
      </c>
      <c r="AF535" s="30">
        <v>20</v>
      </c>
      <c r="AG535" s="31">
        <f>AVERAGE(AA535:AD535)</f>
        <v>5</v>
      </c>
      <c r="AH535" s="32" t="s">
        <v>4802</v>
      </c>
      <c r="AI535" s="32">
        <v>534</v>
      </c>
      <c r="AJ535" s="27">
        <v>534</v>
      </c>
    </row>
    <row r="536" spans="1:36" ht="11.25" customHeight="1" x14ac:dyDescent="0.2">
      <c r="A536" s="27">
        <v>535</v>
      </c>
      <c r="C536" s="33" t="str">
        <f t="shared" si="145"/>
        <v>Forge - Cherokee Magic - IQ - OPD - VR</v>
      </c>
      <c r="D536" s="33" t="str">
        <f t="shared" ref="D536:D542" si="151">CONCATENATE(M536," - ",P536," - ",G536," - ",IF(R536="","",CONCATENATE(R536," - ")),W536)</f>
        <v>Forge - Cherokee Magic - IQ - OPD - VR</v>
      </c>
      <c r="E536" s="33">
        <f t="shared" si="146"/>
        <v>1</v>
      </c>
      <c r="F536" s="33" t="str">
        <f t="shared" ref="F536:F542" si="152">CONCATENATE(P536," - ",G536)</f>
        <v>Cherokee Magic - IQ</v>
      </c>
      <c r="G536" s="34" t="s">
        <v>1044</v>
      </c>
      <c r="H536" s="34" t="s">
        <v>2590</v>
      </c>
      <c r="L536" s="33" t="s">
        <v>2000</v>
      </c>
      <c r="M536" s="33" t="s">
        <v>2000</v>
      </c>
      <c r="N536" s="34" t="s">
        <v>4948</v>
      </c>
      <c r="O536" s="34" t="s">
        <v>4948</v>
      </c>
      <c r="P536" s="33" t="s">
        <v>3085</v>
      </c>
      <c r="R536" s="34" t="s">
        <v>2584</v>
      </c>
      <c r="S536" s="50" t="s">
        <v>3911</v>
      </c>
      <c r="T536" s="33" t="s">
        <v>2000</v>
      </c>
      <c r="U536" s="33" t="s">
        <v>1537</v>
      </c>
      <c r="W536" s="34" t="s">
        <v>2361</v>
      </c>
      <c r="X536" s="34">
        <v>12</v>
      </c>
      <c r="Y536" s="34">
        <v>20</v>
      </c>
      <c r="Z536" s="34">
        <f t="shared" si="147"/>
        <v>240</v>
      </c>
      <c r="AI536" s="25">
        <v>535</v>
      </c>
      <c r="AJ536" s="27">
        <v>535</v>
      </c>
    </row>
    <row r="537" spans="1:36" ht="11.25" customHeight="1" x14ac:dyDescent="0.2">
      <c r="A537" s="27">
        <v>536</v>
      </c>
      <c r="C537" s="33" t="str">
        <f t="shared" si="145"/>
        <v>Forge - Cybernetic Limbs - IQ - C</v>
      </c>
      <c r="D537" s="33" t="str">
        <f t="shared" si="151"/>
        <v>Forge - Cybernetic Limbs - IQ - C</v>
      </c>
      <c r="E537" s="33">
        <f t="shared" si="146"/>
        <v>1</v>
      </c>
      <c r="F537" s="33" t="str">
        <f t="shared" si="152"/>
        <v>Cybernetic Limbs - IQ</v>
      </c>
      <c r="G537" s="34" t="s">
        <v>1044</v>
      </c>
      <c r="H537" s="34" t="s">
        <v>2590</v>
      </c>
      <c r="L537" s="33" t="s">
        <v>2000</v>
      </c>
      <c r="M537" s="33" t="s">
        <v>2000</v>
      </c>
      <c r="N537" s="34" t="s">
        <v>4921</v>
      </c>
      <c r="O537" s="34" t="s">
        <v>4921</v>
      </c>
      <c r="P537" s="33" t="s">
        <v>3535</v>
      </c>
      <c r="S537" s="50" t="s">
        <v>3912</v>
      </c>
      <c r="T537" s="33" t="s">
        <v>2000</v>
      </c>
      <c r="U537" s="33" t="s">
        <v>3388</v>
      </c>
      <c r="W537" s="34" t="s">
        <v>2103</v>
      </c>
      <c r="X537" s="34">
        <v>12</v>
      </c>
      <c r="Y537" s="34">
        <v>5</v>
      </c>
      <c r="Z537" s="34">
        <f t="shared" si="147"/>
        <v>60</v>
      </c>
      <c r="AI537" s="25">
        <v>536</v>
      </c>
      <c r="AJ537" s="27">
        <v>536</v>
      </c>
    </row>
    <row r="538" spans="1:36" ht="11.25" customHeight="1" x14ac:dyDescent="0.2">
      <c r="A538" s="27">
        <v>537</v>
      </c>
      <c r="C538" s="33" t="str">
        <f t="shared" si="145"/>
        <v>Forge - Footsoldier Training - IQ - C</v>
      </c>
      <c r="D538" s="33" t="str">
        <f t="shared" si="151"/>
        <v>Forge - Footsoldier Training - IQ - C</v>
      </c>
      <c r="E538" s="33">
        <f t="shared" si="146"/>
        <v>1</v>
      </c>
      <c r="F538" s="33" t="str">
        <f t="shared" si="152"/>
        <v>Footsoldier Training - IQ</v>
      </c>
      <c r="G538" s="34" t="s">
        <v>1044</v>
      </c>
      <c r="H538" s="34" t="s">
        <v>2590</v>
      </c>
      <c r="L538" s="33" t="s">
        <v>2000</v>
      </c>
      <c r="M538" s="33" t="s">
        <v>2000</v>
      </c>
      <c r="N538" s="34" t="s">
        <v>2543</v>
      </c>
      <c r="O538" s="34" t="s">
        <v>2543</v>
      </c>
      <c r="P538" s="33" t="s">
        <v>3536</v>
      </c>
      <c r="S538" s="50" t="s">
        <v>3913</v>
      </c>
      <c r="T538" s="33" t="s">
        <v>2000</v>
      </c>
      <c r="U538" s="33" t="s">
        <v>2397</v>
      </c>
      <c r="W538" s="34" t="s">
        <v>2103</v>
      </c>
      <c r="X538" s="34">
        <v>12</v>
      </c>
      <c r="Y538" s="34">
        <v>5</v>
      </c>
      <c r="Z538" s="34">
        <f t="shared" si="147"/>
        <v>60</v>
      </c>
      <c r="AI538" s="25">
        <v>537</v>
      </c>
      <c r="AJ538" s="27">
        <v>537</v>
      </c>
    </row>
    <row r="539" spans="1:36" ht="11.25" customHeight="1" x14ac:dyDescent="0.2">
      <c r="A539" s="27">
        <v>538</v>
      </c>
      <c r="C539" s="33" t="str">
        <f t="shared" si="145"/>
        <v>Forge - The Maker - IQ - C</v>
      </c>
      <c r="D539" s="33" t="str">
        <f t="shared" si="151"/>
        <v>Forge - The Maker - IQ - C</v>
      </c>
      <c r="E539" s="33">
        <f t="shared" si="146"/>
        <v>1</v>
      </c>
      <c r="F539" s="33" t="str">
        <f t="shared" si="152"/>
        <v>The Maker - IQ</v>
      </c>
      <c r="G539" s="34" t="s">
        <v>1044</v>
      </c>
      <c r="H539" s="34" t="s">
        <v>2590</v>
      </c>
      <c r="L539" s="33" t="s">
        <v>2000</v>
      </c>
      <c r="M539" s="33" t="s">
        <v>2000</v>
      </c>
      <c r="N539" s="34" t="s">
        <v>5025</v>
      </c>
      <c r="O539" s="34" t="s">
        <v>5025</v>
      </c>
      <c r="P539" s="33" t="s">
        <v>6070</v>
      </c>
      <c r="S539" s="50" t="s">
        <v>3914</v>
      </c>
      <c r="T539" s="33" t="s">
        <v>2000</v>
      </c>
      <c r="U539" s="33" t="s">
        <v>2421</v>
      </c>
      <c r="W539" s="34" t="s">
        <v>2103</v>
      </c>
      <c r="X539" s="34">
        <v>12</v>
      </c>
      <c r="Y539" s="34">
        <v>5</v>
      </c>
      <c r="Z539" s="34">
        <f t="shared" si="147"/>
        <v>60</v>
      </c>
      <c r="AI539" s="25">
        <v>538</v>
      </c>
      <c r="AJ539" s="27">
        <v>538</v>
      </c>
    </row>
    <row r="540" spans="1:36" ht="11.25" customHeight="1" x14ac:dyDescent="0.2">
      <c r="A540" s="27">
        <v>539</v>
      </c>
      <c r="C540" s="33" t="str">
        <f t="shared" si="145"/>
        <v>Forge - Naze - MN - U</v>
      </c>
      <c r="D540" s="33" t="str">
        <f t="shared" si="151"/>
        <v>Forge - Naze - MN - U</v>
      </c>
      <c r="E540" s="33">
        <f t="shared" si="146"/>
        <v>1</v>
      </c>
      <c r="F540" s="33" t="str">
        <f t="shared" si="152"/>
        <v>Naze - MN</v>
      </c>
      <c r="G540" s="34" t="s">
        <v>1677</v>
      </c>
      <c r="H540" s="34" t="s">
        <v>2590</v>
      </c>
      <c r="L540" s="33" t="s">
        <v>2000</v>
      </c>
      <c r="M540" s="33" t="s">
        <v>2000</v>
      </c>
      <c r="N540" s="34" t="s">
        <v>5010</v>
      </c>
      <c r="O540" s="34" t="s">
        <v>5010</v>
      </c>
      <c r="P540" s="33" t="s">
        <v>2158</v>
      </c>
      <c r="S540" s="50" t="s">
        <v>3856</v>
      </c>
      <c r="T540" s="33" t="s">
        <v>2000</v>
      </c>
      <c r="U540" s="33" t="s">
        <v>2158</v>
      </c>
      <c r="W540" s="34" t="s">
        <v>2314</v>
      </c>
      <c r="X540" s="34">
        <v>4</v>
      </c>
      <c r="Y540" s="34">
        <v>10</v>
      </c>
      <c r="Z540" s="34">
        <f t="shared" si="147"/>
        <v>40</v>
      </c>
      <c r="AI540" s="25">
        <v>539</v>
      </c>
      <c r="AJ540" s="27">
        <v>539</v>
      </c>
    </row>
    <row r="541" spans="1:36" ht="11.25" customHeight="1" x14ac:dyDescent="0.2">
      <c r="A541" s="27">
        <v>540</v>
      </c>
      <c r="C541" s="33" t="str">
        <f t="shared" si="145"/>
        <v>Forge - The Neutralizer - IQ - C</v>
      </c>
      <c r="D541" s="33" t="str">
        <f t="shared" si="151"/>
        <v>Forge - The Neutralizer - IQ - C</v>
      </c>
      <c r="E541" s="33">
        <f t="shared" si="146"/>
        <v>1</v>
      </c>
      <c r="F541" s="33" t="str">
        <f t="shared" si="152"/>
        <v>The Neutralizer - IQ</v>
      </c>
      <c r="G541" s="34" t="s">
        <v>1044</v>
      </c>
      <c r="H541" s="34" t="s">
        <v>2590</v>
      </c>
      <c r="L541" s="33" t="s">
        <v>2000</v>
      </c>
      <c r="M541" s="33" t="s">
        <v>2000</v>
      </c>
      <c r="N541" s="34" t="s">
        <v>5026</v>
      </c>
      <c r="O541" s="34" t="s">
        <v>5026</v>
      </c>
      <c r="P541" s="33" t="s">
        <v>6071</v>
      </c>
      <c r="S541" s="50" t="s">
        <v>3915</v>
      </c>
      <c r="T541" s="33" t="s">
        <v>2000</v>
      </c>
      <c r="U541" s="33" t="s">
        <v>2422</v>
      </c>
      <c r="W541" s="34" t="s">
        <v>2103</v>
      </c>
      <c r="X541" s="34">
        <v>12</v>
      </c>
      <c r="Y541" s="34">
        <v>5</v>
      </c>
      <c r="Z541" s="34">
        <f t="shared" si="147"/>
        <v>60</v>
      </c>
      <c r="AI541" s="25">
        <v>540</v>
      </c>
      <c r="AJ541" s="27">
        <v>540</v>
      </c>
    </row>
    <row r="542" spans="1:36" ht="11.25" customHeight="1" x14ac:dyDescent="0.2">
      <c r="A542" s="27">
        <v>541</v>
      </c>
      <c r="C542" s="33" t="str">
        <f t="shared" si="145"/>
        <v>Forge - Spiritual Purging - CL - OPD - R</v>
      </c>
      <c r="D542" s="33" t="str">
        <f t="shared" si="151"/>
        <v>Forge - Spiritual Purging - CL - OPD - R</v>
      </c>
      <c r="E542" s="33">
        <f t="shared" si="146"/>
        <v>1</v>
      </c>
      <c r="F542" s="33" t="str">
        <f t="shared" si="152"/>
        <v>Spiritual Purging - CL</v>
      </c>
      <c r="G542" s="34" t="s">
        <v>1676</v>
      </c>
      <c r="H542" s="34" t="s">
        <v>2590</v>
      </c>
      <c r="L542" s="33" t="s">
        <v>2000</v>
      </c>
      <c r="M542" s="33" t="s">
        <v>2000</v>
      </c>
      <c r="N542" s="34" t="s">
        <v>5027</v>
      </c>
      <c r="O542" s="34" t="s">
        <v>5027</v>
      </c>
      <c r="P542" s="33" t="s">
        <v>3086</v>
      </c>
      <c r="R542" s="34" t="s">
        <v>2584</v>
      </c>
      <c r="S542" s="50" t="s">
        <v>3916</v>
      </c>
      <c r="T542" s="33" t="s">
        <v>2000</v>
      </c>
      <c r="U542" s="33" t="s">
        <v>1536</v>
      </c>
      <c r="W542" s="34" t="s">
        <v>2313</v>
      </c>
      <c r="X542" s="34">
        <v>13</v>
      </c>
      <c r="Y542" s="34">
        <v>15</v>
      </c>
      <c r="Z542" s="34">
        <f t="shared" si="147"/>
        <v>195</v>
      </c>
      <c r="AI542" s="25">
        <v>541</v>
      </c>
      <c r="AJ542" s="27">
        <v>541</v>
      </c>
    </row>
    <row r="543" spans="1:36" ht="11.25" customHeight="1" x14ac:dyDescent="0.2">
      <c r="A543" s="27">
        <v>542</v>
      </c>
      <c r="B543" s="39"/>
      <c r="C543" s="38" t="str">
        <f t="shared" si="145"/>
        <v>Galactus - 3-Grid Character Card - OPL - VR</v>
      </c>
      <c r="D543" s="38" t="s">
        <v>6072</v>
      </c>
      <c r="E543" s="38">
        <f t="shared" si="146"/>
        <v>1</v>
      </c>
      <c r="F543" s="38" t="str">
        <f t="shared" ref="F543:F545" si="153">CONCATENATE(M543,IF(V543&lt;&gt;"",CONCATENATE(" (",V543,")",),"")," &lt;",G543,"&gt;")</f>
        <v>Galactus &lt;OPL&gt;</v>
      </c>
      <c r="G543" s="39" t="s">
        <v>1995</v>
      </c>
      <c r="H543" s="39" t="s">
        <v>2582</v>
      </c>
      <c r="I543" s="39"/>
      <c r="J543" s="39"/>
      <c r="K543" s="39"/>
      <c r="L543" s="38" t="s">
        <v>2001</v>
      </c>
      <c r="M543" s="38" t="s">
        <v>2001</v>
      </c>
      <c r="N543" s="39"/>
      <c r="O543" s="39"/>
      <c r="P543" s="38" t="s">
        <v>768</v>
      </c>
      <c r="Q543" s="39"/>
      <c r="R543" s="39"/>
      <c r="S543" s="55"/>
      <c r="T543" s="38" t="s">
        <v>2001</v>
      </c>
      <c r="U543" s="38" t="s">
        <v>768</v>
      </c>
      <c r="V543" s="39"/>
      <c r="W543" s="39" t="s">
        <v>2361</v>
      </c>
      <c r="X543" s="40">
        <v>22</v>
      </c>
      <c r="Y543" s="40">
        <v>25</v>
      </c>
      <c r="Z543" s="40">
        <f t="shared" si="147"/>
        <v>550</v>
      </c>
      <c r="AA543" s="41">
        <v>8</v>
      </c>
      <c r="AB543" s="41">
        <v>8</v>
      </c>
      <c r="AC543" s="41">
        <v>8</v>
      </c>
      <c r="AD543" s="41"/>
      <c r="AE543" s="41">
        <f>SUM(AA543:AD543)</f>
        <v>24</v>
      </c>
      <c r="AF543" s="41">
        <v>24</v>
      </c>
      <c r="AG543" s="42">
        <f>AVERAGE(AA543:AD543)</f>
        <v>8</v>
      </c>
      <c r="AH543" s="43"/>
      <c r="AI543" s="43">
        <v>542</v>
      </c>
      <c r="AJ543" s="27">
        <v>542</v>
      </c>
    </row>
    <row r="544" spans="1:36" ht="11.25" customHeight="1" x14ac:dyDescent="0.2">
      <c r="A544" s="27">
        <v>543</v>
      </c>
      <c r="B544" s="39"/>
      <c r="C544" s="38" t="str">
        <f t="shared" si="145"/>
        <v>Gambit - 3-Grid Character Card - OP - C</v>
      </c>
      <c r="D544" s="38" t="str">
        <f>CONCATENATE(M544," ",G544," HERO - ",W544)</f>
        <v>Gambit OP HERO - C</v>
      </c>
      <c r="E544" s="38">
        <f t="shared" si="146"/>
        <v>1</v>
      </c>
      <c r="F544" s="38" t="str">
        <f t="shared" si="153"/>
        <v>Gambit &lt;OP&gt;</v>
      </c>
      <c r="G544" s="39" t="s">
        <v>123</v>
      </c>
      <c r="H544" s="39" t="s">
        <v>2582</v>
      </c>
      <c r="I544" s="39"/>
      <c r="J544" s="39"/>
      <c r="K544" s="39"/>
      <c r="L544" s="38" t="s">
        <v>2002</v>
      </c>
      <c r="M544" s="38" t="s">
        <v>2002</v>
      </c>
      <c r="N544" s="39"/>
      <c r="O544" s="39"/>
      <c r="P544" s="38" t="s">
        <v>768</v>
      </c>
      <c r="Q544" s="39"/>
      <c r="R544" s="39"/>
      <c r="S544" s="55"/>
      <c r="T544" s="38" t="s">
        <v>2002</v>
      </c>
      <c r="U544" s="38" t="s">
        <v>768</v>
      </c>
      <c r="V544" s="39"/>
      <c r="W544" s="39" t="s">
        <v>2103</v>
      </c>
      <c r="X544" s="40">
        <v>2</v>
      </c>
      <c r="Y544" s="40">
        <v>5</v>
      </c>
      <c r="Z544" s="40">
        <f t="shared" si="147"/>
        <v>10</v>
      </c>
      <c r="AA544" s="41">
        <v>6</v>
      </c>
      <c r="AB544" s="41">
        <v>5</v>
      </c>
      <c r="AC544" s="41">
        <v>4</v>
      </c>
      <c r="AD544" s="41"/>
      <c r="AE544" s="41">
        <f>SUM(AA544:AD544)</f>
        <v>15</v>
      </c>
      <c r="AF544" s="41">
        <v>15</v>
      </c>
      <c r="AG544" s="42">
        <f>AVERAGE(AA544:AD544)</f>
        <v>5</v>
      </c>
      <c r="AH544" s="43"/>
      <c r="AI544" s="43">
        <v>543</v>
      </c>
      <c r="AJ544" s="27">
        <v>543</v>
      </c>
    </row>
    <row r="545" spans="1:36" ht="11.25" customHeight="1" x14ac:dyDescent="0.2">
      <c r="A545" s="27">
        <v>544</v>
      </c>
      <c r="B545" s="28"/>
      <c r="C545" s="26" t="str">
        <f t="shared" si="145"/>
        <v>Gambit - 4-Grid Character Card - IQ - R</v>
      </c>
      <c r="D545" s="26" t="str">
        <f>CONCATENATE(M545," ",G545," HERO - ",W545)</f>
        <v>Gambit IQ HERO - R</v>
      </c>
      <c r="E545" s="26">
        <f t="shared" si="146"/>
        <v>1</v>
      </c>
      <c r="F545" s="26" t="str">
        <f t="shared" si="153"/>
        <v>Gambit &lt;IQ&gt;</v>
      </c>
      <c r="G545" s="28" t="s">
        <v>1044</v>
      </c>
      <c r="H545" s="28" t="s">
        <v>2582</v>
      </c>
      <c r="I545" s="28"/>
      <c r="J545" s="28"/>
      <c r="K545" s="28"/>
      <c r="L545" s="26" t="s">
        <v>2002</v>
      </c>
      <c r="M545" s="26" t="s">
        <v>2002</v>
      </c>
      <c r="N545" s="28"/>
      <c r="O545" s="28"/>
      <c r="P545" s="26" t="s">
        <v>769</v>
      </c>
      <c r="Q545" s="28"/>
      <c r="R545" s="28"/>
      <c r="S545" s="54"/>
      <c r="T545" s="26" t="s">
        <v>2002</v>
      </c>
      <c r="U545" s="26" t="s">
        <v>769</v>
      </c>
      <c r="V545" s="28"/>
      <c r="W545" s="28" t="s">
        <v>2313</v>
      </c>
      <c r="X545" s="29">
        <v>12</v>
      </c>
      <c r="Y545" s="29">
        <v>15</v>
      </c>
      <c r="Z545" s="29">
        <f t="shared" si="147"/>
        <v>180</v>
      </c>
      <c r="AA545" s="30">
        <v>6</v>
      </c>
      <c r="AB545" s="30">
        <v>6</v>
      </c>
      <c r="AC545" s="30">
        <v>4</v>
      </c>
      <c r="AD545" s="30">
        <v>4</v>
      </c>
      <c r="AE545" s="30">
        <f>SUM(AA545:AD545)</f>
        <v>20</v>
      </c>
      <c r="AF545" s="30">
        <v>20</v>
      </c>
      <c r="AG545" s="31">
        <f>AVERAGE(AA545:AD545)</f>
        <v>5</v>
      </c>
      <c r="AH545" s="32" t="s">
        <v>4756</v>
      </c>
      <c r="AI545" s="32">
        <v>544</v>
      </c>
      <c r="AJ545" s="27">
        <v>544</v>
      </c>
    </row>
    <row r="546" spans="1:36" ht="11.25" customHeight="1" x14ac:dyDescent="0.2">
      <c r="A546" s="27">
        <v>545</v>
      </c>
      <c r="C546" s="33" t="str">
        <f t="shared" si="145"/>
        <v>Gambit - 52 Card Pickup - OP - C</v>
      </c>
      <c r="D546" s="33" t="str">
        <f t="shared" ref="D546:D554" si="154">CONCATENATE(M546," - ",P546," - ",G546," - ",IF(R546="","",CONCATENATE(R546," - ")),W546)</f>
        <v>Gambit - 52 Card Pickup - OP - C</v>
      </c>
      <c r="E546" s="33">
        <f t="shared" si="146"/>
        <v>1</v>
      </c>
      <c r="F546" s="33" t="str">
        <f t="shared" ref="F546:F554" si="155">CONCATENATE(P546," - ",G546)</f>
        <v>52 Card Pickup - OP</v>
      </c>
      <c r="G546" s="34" t="s">
        <v>123</v>
      </c>
      <c r="H546" s="34" t="s">
        <v>2590</v>
      </c>
      <c r="L546" s="33" t="s">
        <v>2002</v>
      </c>
      <c r="M546" s="33" t="s">
        <v>2002</v>
      </c>
      <c r="N546" s="34" t="s">
        <v>4894</v>
      </c>
      <c r="O546" s="34" t="s">
        <v>4894</v>
      </c>
      <c r="P546" s="33" t="s">
        <v>1838</v>
      </c>
      <c r="S546" s="50" t="s">
        <v>3802</v>
      </c>
      <c r="T546" s="33" t="s">
        <v>2002</v>
      </c>
      <c r="U546" s="33" t="s">
        <v>1838</v>
      </c>
      <c r="W546" s="34" t="s">
        <v>2103</v>
      </c>
      <c r="X546" s="34">
        <v>2</v>
      </c>
      <c r="Y546" s="34">
        <v>5</v>
      </c>
      <c r="Z546" s="34">
        <f t="shared" si="147"/>
        <v>10</v>
      </c>
      <c r="AI546" s="25">
        <v>545</v>
      </c>
      <c r="AJ546" s="27">
        <v>545</v>
      </c>
    </row>
    <row r="547" spans="1:36" ht="11.25" customHeight="1" x14ac:dyDescent="0.2">
      <c r="A547" s="27">
        <v>546</v>
      </c>
      <c r="C547" s="33" t="str">
        <f t="shared" si="145"/>
        <v>Gambit - Ace in the Hole - PS - OPD - R</v>
      </c>
      <c r="D547" s="33" t="str">
        <f t="shared" si="154"/>
        <v>Gambit - Ace in the Hole - PS - OPD - R</v>
      </c>
      <c r="E547" s="33">
        <f t="shared" si="146"/>
        <v>1</v>
      </c>
      <c r="F547" s="33" t="str">
        <f t="shared" si="155"/>
        <v>Ace in the Hole - PS</v>
      </c>
      <c r="G547" s="34" t="s">
        <v>124</v>
      </c>
      <c r="H547" s="34" t="s">
        <v>2590</v>
      </c>
      <c r="L547" s="33" t="s">
        <v>2002</v>
      </c>
      <c r="M547" s="33" t="s">
        <v>2002</v>
      </c>
      <c r="N547" s="34" t="s">
        <v>4966</v>
      </c>
      <c r="O547" s="34" t="s">
        <v>4966</v>
      </c>
      <c r="P547" s="33" t="s">
        <v>3087</v>
      </c>
      <c r="R547" s="34" t="s">
        <v>2584</v>
      </c>
      <c r="S547" s="50" t="s">
        <v>3852</v>
      </c>
      <c r="T547" s="33" t="s">
        <v>2002</v>
      </c>
      <c r="U547" s="33" t="s">
        <v>1535</v>
      </c>
      <c r="W547" s="34" t="s">
        <v>2313</v>
      </c>
      <c r="X547" s="34">
        <v>7</v>
      </c>
      <c r="Y547" s="34">
        <v>15</v>
      </c>
      <c r="Z547" s="34">
        <f t="shared" si="147"/>
        <v>105</v>
      </c>
      <c r="AI547" s="25">
        <v>546</v>
      </c>
      <c r="AJ547" s="27">
        <v>546</v>
      </c>
    </row>
    <row r="548" spans="1:36" ht="11.25" customHeight="1" x14ac:dyDescent="0.2">
      <c r="A548" s="27">
        <v>547</v>
      </c>
      <c r="C548" s="33" t="str">
        <f t="shared" si="145"/>
        <v>Gambit - Charge Object - OP - C</v>
      </c>
      <c r="D548" s="33" t="str">
        <f t="shared" si="154"/>
        <v>Gambit - Charge Object - OP - C</v>
      </c>
      <c r="E548" s="33">
        <f t="shared" si="146"/>
        <v>1</v>
      </c>
      <c r="F548" s="33" t="str">
        <f t="shared" si="155"/>
        <v>Charge Object - OP</v>
      </c>
      <c r="G548" s="34" t="s">
        <v>123</v>
      </c>
      <c r="H548" s="34" t="s">
        <v>2590</v>
      </c>
      <c r="L548" s="33" t="s">
        <v>2002</v>
      </c>
      <c r="M548" s="33" t="s">
        <v>2002</v>
      </c>
      <c r="N548" s="34" t="s">
        <v>5003</v>
      </c>
      <c r="O548" s="34" t="s">
        <v>5003</v>
      </c>
      <c r="P548" s="33" t="s">
        <v>1840</v>
      </c>
      <c r="S548" s="50" t="s">
        <v>3917</v>
      </c>
      <c r="T548" s="33" t="s">
        <v>2002</v>
      </c>
      <c r="U548" s="33" t="s">
        <v>1840</v>
      </c>
      <c r="W548" s="34" t="s">
        <v>2103</v>
      </c>
      <c r="X548" s="34">
        <v>2</v>
      </c>
      <c r="Y548" s="34">
        <v>5</v>
      </c>
      <c r="Z548" s="34">
        <f t="shared" si="147"/>
        <v>10</v>
      </c>
      <c r="AI548" s="25">
        <v>547</v>
      </c>
      <c r="AJ548" s="27">
        <v>547</v>
      </c>
    </row>
    <row r="549" spans="1:36" ht="11.25" customHeight="1" x14ac:dyDescent="0.2">
      <c r="A549" s="27">
        <v>548</v>
      </c>
      <c r="C549" s="33" t="str">
        <f t="shared" si="145"/>
        <v>Gambit - Charm - OP - OPD - R</v>
      </c>
      <c r="D549" s="33" t="str">
        <f t="shared" si="154"/>
        <v>Gambit - Charm - OP - OPD - R</v>
      </c>
      <c r="E549" s="33">
        <f t="shared" si="146"/>
        <v>1</v>
      </c>
      <c r="F549" s="33" t="str">
        <f t="shared" si="155"/>
        <v>Charm - OP</v>
      </c>
      <c r="G549" s="34" t="s">
        <v>123</v>
      </c>
      <c r="H549" s="34" t="s">
        <v>2590</v>
      </c>
      <c r="L549" s="33" t="s">
        <v>2002</v>
      </c>
      <c r="M549" s="33" t="s">
        <v>2002</v>
      </c>
      <c r="N549" s="34" t="s">
        <v>5028</v>
      </c>
      <c r="O549" s="34" t="s">
        <v>5028</v>
      </c>
      <c r="P549" s="33" t="s">
        <v>3088</v>
      </c>
      <c r="R549" s="34" t="s">
        <v>2584</v>
      </c>
      <c r="S549" s="50" t="s">
        <v>3918</v>
      </c>
      <c r="T549" s="33" t="s">
        <v>2002</v>
      </c>
      <c r="U549" s="33" t="s">
        <v>1534</v>
      </c>
      <c r="W549" s="34" t="s">
        <v>2313</v>
      </c>
      <c r="X549" s="34">
        <v>2</v>
      </c>
      <c r="Y549" s="34">
        <v>15</v>
      </c>
      <c r="Z549" s="34">
        <f t="shared" si="147"/>
        <v>30</v>
      </c>
      <c r="AI549" s="25">
        <v>548</v>
      </c>
      <c r="AJ549" s="27">
        <v>548</v>
      </c>
    </row>
    <row r="550" spans="1:36" ht="11.25" customHeight="1" x14ac:dyDescent="0.2">
      <c r="A550" s="27">
        <v>549</v>
      </c>
      <c r="C550" s="33" t="str">
        <f t="shared" si="145"/>
        <v>Gambit - Full House - MP - X</v>
      </c>
      <c r="D550" s="33" t="s">
        <v>6073</v>
      </c>
      <c r="E550" s="33">
        <f t="shared" si="146"/>
        <v>1</v>
      </c>
      <c r="F550" s="33" t="str">
        <f t="shared" si="155"/>
        <v>Full House - MP</v>
      </c>
      <c r="G550" s="34" t="s">
        <v>120</v>
      </c>
      <c r="H550" s="34" t="s">
        <v>2590</v>
      </c>
      <c r="L550" s="33" t="s">
        <v>2002</v>
      </c>
      <c r="M550" s="33" t="s">
        <v>2002</v>
      </c>
      <c r="N550" s="34" t="s">
        <v>5029</v>
      </c>
      <c r="O550" s="34" t="s">
        <v>5029</v>
      </c>
      <c r="P550" s="33" t="s">
        <v>1624</v>
      </c>
      <c r="S550" s="50" t="s">
        <v>3919</v>
      </c>
      <c r="T550" s="33" t="s">
        <v>2002</v>
      </c>
      <c r="U550" s="33" t="s">
        <v>1624</v>
      </c>
      <c r="W550" s="34" t="s">
        <v>1146</v>
      </c>
      <c r="X550" s="34">
        <v>9</v>
      </c>
      <c r="Y550" s="34">
        <v>25</v>
      </c>
      <c r="Z550" s="34">
        <f t="shared" si="147"/>
        <v>225</v>
      </c>
      <c r="AI550" s="25">
        <v>549</v>
      </c>
      <c r="AJ550" s="27">
        <v>549</v>
      </c>
    </row>
    <row r="551" spans="1:36" ht="11.25" customHeight="1" x14ac:dyDescent="0.2">
      <c r="A551" s="27">
        <v>550</v>
      </c>
      <c r="C551" s="33" t="str">
        <f t="shared" si="145"/>
        <v>Gambit - Intercept Object - OP - C</v>
      </c>
      <c r="D551" s="33" t="str">
        <f t="shared" si="154"/>
        <v>Gambit - Intercept Object - OP - C</v>
      </c>
      <c r="E551" s="33">
        <f t="shared" si="146"/>
        <v>1</v>
      </c>
      <c r="F551" s="33" t="str">
        <f t="shared" si="155"/>
        <v>Intercept Object - OP</v>
      </c>
      <c r="G551" s="34" t="s">
        <v>123</v>
      </c>
      <c r="H551" s="34" t="s">
        <v>2590</v>
      </c>
      <c r="L551" s="33" t="s">
        <v>2002</v>
      </c>
      <c r="M551" s="33" t="s">
        <v>2002</v>
      </c>
      <c r="N551" s="34" t="s">
        <v>4876</v>
      </c>
      <c r="O551" s="34" t="s">
        <v>4876</v>
      </c>
      <c r="P551" s="33" t="s">
        <v>1999</v>
      </c>
      <c r="S551" s="50" t="s">
        <v>3800</v>
      </c>
      <c r="T551" s="33" t="s">
        <v>2002</v>
      </c>
      <c r="U551" s="33" t="s">
        <v>1999</v>
      </c>
      <c r="W551" s="34" t="s">
        <v>2103</v>
      </c>
      <c r="X551" s="34">
        <v>2</v>
      </c>
      <c r="Y551" s="34">
        <v>5</v>
      </c>
      <c r="Z551" s="34">
        <f t="shared" si="147"/>
        <v>10</v>
      </c>
      <c r="AI551" s="25">
        <v>550</v>
      </c>
      <c r="AJ551" s="27">
        <v>550</v>
      </c>
    </row>
    <row r="552" spans="1:36" ht="11.25" customHeight="1" x14ac:dyDescent="0.2">
      <c r="A552" s="27">
        <v>551</v>
      </c>
      <c r="C552" s="33" t="str">
        <f t="shared" si="145"/>
        <v>Gambit - Kinetic Detonation - IQ - U</v>
      </c>
      <c r="D552" s="33" t="str">
        <f t="shared" si="154"/>
        <v>Gambit - Kinetic Detonation - IQ - U</v>
      </c>
      <c r="E552" s="33">
        <f t="shared" si="146"/>
        <v>1</v>
      </c>
      <c r="F552" s="33" t="str">
        <f t="shared" si="155"/>
        <v>Kinetic Detonation - IQ</v>
      </c>
      <c r="G552" s="34" t="s">
        <v>1044</v>
      </c>
      <c r="H552" s="34" t="s">
        <v>2590</v>
      </c>
      <c r="L552" s="33" t="s">
        <v>2002</v>
      </c>
      <c r="M552" s="33" t="s">
        <v>2002</v>
      </c>
      <c r="N552" s="34" t="s">
        <v>4883</v>
      </c>
      <c r="O552" s="34" t="s">
        <v>4883</v>
      </c>
      <c r="P552" s="33" t="s">
        <v>460</v>
      </c>
      <c r="S552" s="50" t="s">
        <v>3920</v>
      </c>
      <c r="T552" s="33" t="s">
        <v>2002</v>
      </c>
      <c r="U552" s="33" t="s">
        <v>460</v>
      </c>
      <c r="W552" s="34" t="s">
        <v>2314</v>
      </c>
      <c r="X552" s="34">
        <v>12</v>
      </c>
      <c r="Y552" s="34">
        <v>10</v>
      </c>
      <c r="Z552" s="34">
        <f t="shared" si="147"/>
        <v>120</v>
      </c>
      <c r="AI552" s="25">
        <v>551</v>
      </c>
      <c r="AJ552" s="27">
        <v>551</v>
      </c>
    </row>
    <row r="553" spans="1:36" ht="11.25" customHeight="1" x14ac:dyDescent="0.2">
      <c r="A553" s="27">
        <v>552</v>
      </c>
      <c r="C553" s="33" t="str">
        <f t="shared" si="145"/>
        <v>Gambit - Sinister Connection - IQ - U</v>
      </c>
      <c r="D553" s="33" t="str">
        <f t="shared" si="154"/>
        <v>Gambit - Sinister Connection - IQ - U</v>
      </c>
      <c r="E553" s="33">
        <f t="shared" si="146"/>
        <v>1</v>
      </c>
      <c r="F553" s="33" t="str">
        <f t="shared" si="155"/>
        <v>Sinister Connection - IQ</v>
      </c>
      <c r="G553" s="34" t="s">
        <v>1044</v>
      </c>
      <c r="H553" s="34" t="s">
        <v>2590</v>
      </c>
      <c r="L553" s="33" t="s">
        <v>2002</v>
      </c>
      <c r="M553" s="33" t="s">
        <v>2002</v>
      </c>
      <c r="N553" s="34" t="s">
        <v>5030</v>
      </c>
      <c r="O553" s="34" t="s">
        <v>5030</v>
      </c>
      <c r="P553" s="33" t="s">
        <v>453</v>
      </c>
      <c r="S553" s="50" t="s">
        <v>3921</v>
      </c>
      <c r="T553" s="33" t="s">
        <v>2002</v>
      </c>
      <c r="U553" s="33" t="s">
        <v>453</v>
      </c>
      <c r="W553" s="34" t="s">
        <v>2314</v>
      </c>
      <c r="X553" s="34">
        <v>12</v>
      </c>
      <c r="Y553" s="34">
        <v>10</v>
      </c>
      <c r="Z553" s="34">
        <f t="shared" si="147"/>
        <v>120</v>
      </c>
      <c r="AI553" s="25">
        <v>552</v>
      </c>
      <c r="AJ553" s="27">
        <v>552</v>
      </c>
    </row>
    <row r="554" spans="1:36" ht="11.25" customHeight="1" x14ac:dyDescent="0.2">
      <c r="A554" s="27">
        <v>553</v>
      </c>
      <c r="C554" s="33" t="str">
        <f t="shared" si="145"/>
        <v>Gambit - Staff Attack - OP - U</v>
      </c>
      <c r="D554" s="33" t="str">
        <f t="shared" si="154"/>
        <v>Gambit - Staff Attack - OP - U</v>
      </c>
      <c r="E554" s="33">
        <f t="shared" si="146"/>
        <v>1</v>
      </c>
      <c r="F554" s="33" t="str">
        <f t="shared" si="155"/>
        <v>Staff Attack - OP</v>
      </c>
      <c r="G554" s="34" t="s">
        <v>123</v>
      </c>
      <c r="H554" s="34" t="s">
        <v>2590</v>
      </c>
      <c r="L554" s="33" t="s">
        <v>2002</v>
      </c>
      <c r="M554" s="33" t="s">
        <v>2002</v>
      </c>
      <c r="N554" s="34" t="s">
        <v>4872</v>
      </c>
      <c r="O554" s="34" t="s">
        <v>4872</v>
      </c>
      <c r="P554" s="33" t="s">
        <v>454</v>
      </c>
      <c r="S554" s="50" t="s">
        <v>3922</v>
      </c>
      <c r="T554" s="33" t="s">
        <v>2002</v>
      </c>
      <c r="U554" s="33" t="s">
        <v>454</v>
      </c>
      <c r="W554" s="34" t="s">
        <v>2314</v>
      </c>
      <c r="X554" s="34">
        <v>2</v>
      </c>
      <c r="Y554" s="34">
        <v>10</v>
      </c>
      <c r="Z554" s="34">
        <f t="shared" si="147"/>
        <v>20</v>
      </c>
      <c r="AI554" s="25">
        <v>553</v>
      </c>
      <c r="AJ554" s="27">
        <v>553</v>
      </c>
    </row>
    <row r="555" spans="1:36" ht="11.25" customHeight="1" x14ac:dyDescent="0.2">
      <c r="A555" s="27">
        <v>554</v>
      </c>
      <c r="B555" s="39"/>
      <c r="C555" s="38" t="str">
        <f t="shared" si="145"/>
        <v>Ghost Rider - 3-Grid Character Card - PS - R</v>
      </c>
      <c r="D555" s="38" t="str">
        <f>CONCATENATE(M555," ",G555," HERO - ",W555)</f>
        <v>Ghost Rider PS HERO - R</v>
      </c>
      <c r="E555" s="38">
        <f t="shared" si="146"/>
        <v>1</v>
      </c>
      <c r="F555" s="38" t="str">
        <f t="shared" ref="F555:F556" si="156">CONCATENATE(M555,IF(V555&lt;&gt;"",CONCATENATE(" (",V555,")",),"")," &lt;",G555,"&gt;")</f>
        <v>Ghost Rider &lt;PS&gt;</v>
      </c>
      <c r="G555" s="39" t="s">
        <v>124</v>
      </c>
      <c r="H555" s="39" t="s">
        <v>2582</v>
      </c>
      <c r="I555" s="39"/>
      <c r="J555" s="39"/>
      <c r="K555" s="39"/>
      <c r="L555" s="38" t="s">
        <v>2003</v>
      </c>
      <c r="M555" s="38" t="s">
        <v>2003</v>
      </c>
      <c r="N555" s="39"/>
      <c r="O555" s="39"/>
      <c r="P555" s="38" t="s">
        <v>768</v>
      </c>
      <c r="Q555" s="39"/>
      <c r="R555" s="39"/>
      <c r="S555" s="55"/>
      <c r="T555" s="38" t="s">
        <v>2003</v>
      </c>
      <c r="U555" s="38" t="s">
        <v>768</v>
      </c>
      <c r="V555" s="39"/>
      <c r="W555" s="39" t="s">
        <v>2313</v>
      </c>
      <c r="X555" s="40">
        <v>7</v>
      </c>
      <c r="Y555" s="40">
        <v>15</v>
      </c>
      <c r="Z555" s="40">
        <f t="shared" si="147"/>
        <v>105</v>
      </c>
      <c r="AA555" s="41">
        <v>6</v>
      </c>
      <c r="AB555" s="41">
        <v>5</v>
      </c>
      <c r="AC555" s="41">
        <v>6</v>
      </c>
      <c r="AD555" s="41"/>
      <c r="AE555" s="41">
        <f>SUM(AA555:AD555)</f>
        <v>17</v>
      </c>
      <c r="AF555" s="41">
        <v>17</v>
      </c>
      <c r="AG555" s="42">
        <f>AVERAGE(AA555:AD555)</f>
        <v>5.666666666666667</v>
      </c>
      <c r="AH555" s="43"/>
      <c r="AI555" s="43">
        <v>554</v>
      </c>
      <c r="AJ555" s="27">
        <v>554</v>
      </c>
    </row>
    <row r="556" spans="1:36" ht="11.25" customHeight="1" x14ac:dyDescent="0.2">
      <c r="A556" s="27">
        <v>555</v>
      </c>
      <c r="B556" s="28"/>
      <c r="C556" s="26" t="str">
        <f t="shared" si="145"/>
        <v>Ghost Rider - 4-Grid Character Card - IQ - R</v>
      </c>
      <c r="D556" s="26" t="str">
        <f>CONCATENATE(M556," ",G556," HERO - ",W556)</f>
        <v>Ghost Rider IQ HERO - R</v>
      </c>
      <c r="E556" s="26">
        <f t="shared" si="146"/>
        <v>1</v>
      </c>
      <c r="F556" s="26" t="str">
        <f t="shared" si="156"/>
        <v>Ghost Rider &lt;IQ&gt;</v>
      </c>
      <c r="G556" s="28" t="s">
        <v>1044</v>
      </c>
      <c r="H556" s="28" t="s">
        <v>2582</v>
      </c>
      <c r="I556" s="28"/>
      <c r="J556" s="28"/>
      <c r="K556" s="28"/>
      <c r="L556" s="26" t="s">
        <v>2003</v>
      </c>
      <c r="M556" s="26" t="s">
        <v>2003</v>
      </c>
      <c r="N556" s="28"/>
      <c r="O556" s="28"/>
      <c r="P556" s="26" t="s">
        <v>769</v>
      </c>
      <c r="Q556" s="28"/>
      <c r="R556" s="28"/>
      <c r="S556" s="54"/>
      <c r="T556" s="26" t="s">
        <v>2003</v>
      </c>
      <c r="U556" s="26" t="s">
        <v>769</v>
      </c>
      <c r="V556" s="28"/>
      <c r="W556" s="28" t="s">
        <v>2313</v>
      </c>
      <c r="X556" s="29">
        <v>12</v>
      </c>
      <c r="Y556" s="29">
        <v>15</v>
      </c>
      <c r="Z556" s="29">
        <f t="shared" si="147"/>
        <v>180</v>
      </c>
      <c r="AA556" s="30">
        <v>6</v>
      </c>
      <c r="AB556" s="30">
        <v>6</v>
      </c>
      <c r="AC556" s="30">
        <v>6</v>
      </c>
      <c r="AD556" s="30">
        <v>2</v>
      </c>
      <c r="AE556" s="30">
        <f>SUM(AA556:AD556)</f>
        <v>20</v>
      </c>
      <c r="AF556" s="30">
        <v>20</v>
      </c>
      <c r="AG556" s="31">
        <f>AVERAGE(AA556:AD556)</f>
        <v>5</v>
      </c>
      <c r="AH556" s="32" t="s">
        <v>4757</v>
      </c>
      <c r="AI556" s="32">
        <v>555</v>
      </c>
      <c r="AJ556" s="27">
        <v>555</v>
      </c>
    </row>
    <row r="557" spans="1:36" ht="11.25" customHeight="1" x14ac:dyDescent="0.2">
      <c r="A557" s="27">
        <v>556</v>
      </c>
      <c r="C557" s="33" t="str">
        <f t="shared" si="145"/>
        <v>Ghost Rider - Bat Out of Hell - PS - VR</v>
      </c>
      <c r="D557" s="33" t="str">
        <f t="shared" ref="D557:D564" si="157">CONCATENATE(M557," - ",P557," - ",G557," - ",IF(R557="","",CONCATENATE(R557," - ")),W557)</f>
        <v>Ghost Rider - Bat Out of Hell - PS - VR</v>
      </c>
      <c r="E557" s="33">
        <f t="shared" si="146"/>
        <v>1</v>
      </c>
      <c r="F557" s="33" t="str">
        <f t="shared" ref="F557:F564" si="158">CONCATENATE(P557," - ",G557)</f>
        <v>Bat Out of Hell - PS</v>
      </c>
      <c r="G557" s="34" t="s">
        <v>124</v>
      </c>
      <c r="H557" s="34" t="s">
        <v>2590</v>
      </c>
      <c r="L557" s="33" t="s">
        <v>2003</v>
      </c>
      <c r="M557" s="33" t="s">
        <v>2003</v>
      </c>
      <c r="N557" s="34" t="s">
        <v>4937</v>
      </c>
      <c r="O557" s="34" t="s">
        <v>4937</v>
      </c>
      <c r="P557" s="33" t="s">
        <v>455</v>
      </c>
      <c r="S557" s="50" t="s">
        <v>3923</v>
      </c>
      <c r="T557" s="33" t="s">
        <v>2003</v>
      </c>
      <c r="U557" s="33" t="s">
        <v>455</v>
      </c>
      <c r="W557" s="34" t="s">
        <v>2361</v>
      </c>
      <c r="X557" s="34">
        <v>7</v>
      </c>
      <c r="Y557" s="34">
        <v>20</v>
      </c>
      <c r="Z557" s="34">
        <f t="shared" si="147"/>
        <v>140</v>
      </c>
      <c r="AI557" s="25">
        <v>556</v>
      </c>
      <c r="AJ557" s="27">
        <v>556</v>
      </c>
    </row>
    <row r="558" spans="1:36" ht="11.25" customHeight="1" x14ac:dyDescent="0.2">
      <c r="A558" s="27">
        <v>557</v>
      </c>
      <c r="C558" s="33" t="str">
        <f t="shared" si="145"/>
        <v>Ghost Rider - Demon Chain - PS - U</v>
      </c>
      <c r="D558" s="33" t="str">
        <f t="shared" si="157"/>
        <v>Ghost Rider - Demon Chain - PS - U</v>
      </c>
      <c r="E558" s="33">
        <f t="shared" si="146"/>
        <v>1</v>
      </c>
      <c r="F558" s="33" t="str">
        <f t="shared" si="158"/>
        <v>Demon Chain - PS</v>
      </c>
      <c r="G558" s="34" t="s">
        <v>124</v>
      </c>
      <c r="H558" s="34" t="s">
        <v>2590</v>
      </c>
      <c r="L558" s="33" t="s">
        <v>2003</v>
      </c>
      <c r="M558" s="33" t="s">
        <v>2003</v>
      </c>
      <c r="N558" s="34" t="s">
        <v>4894</v>
      </c>
      <c r="O558" s="34" t="s">
        <v>4894</v>
      </c>
      <c r="P558" s="33" t="s">
        <v>456</v>
      </c>
      <c r="S558" s="50" t="s">
        <v>778</v>
      </c>
      <c r="T558" s="33" t="s">
        <v>2003</v>
      </c>
      <c r="U558" s="33" t="s">
        <v>456</v>
      </c>
      <c r="W558" s="34" t="s">
        <v>2314</v>
      </c>
      <c r="X558" s="34">
        <v>7</v>
      </c>
      <c r="Y558" s="34">
        <v>10</v>
      </c>
      <c r="Z558" s="34">
        <f t="shared" si="147"/>
        <v>70</v>
      </c>
      <c r="AI558" s="25">
        <v>557</v>
      </c>
      <c r="AJ558" s="27">
        <v>557</v>
      </c>
    </row>
    <row r="559" spans="1:36" ht="11.25" customHeight="1" x14ac:dyDescent="0.2">
      <c r="A559" s="27">
        <v>558</v>
      </c>
      <c r="C559" s="33" t="str">
        <f t="shared" si="145"/>
        <v>Ghost Rider - Fire and Brimstone - PS - U</v>
      </c>
      <c r="D559" s="33" t="str">
        <f t="shared" si="157"/>
        <v>Ghost Rider - Fire and Brimstone - PS - U</v>
      </c>
      <c r="E559" s="33">
        <f t="shared" si="146"/>
        <v>1</v>
      </c>
      <c r="F559" s="33" t="str">
        <f t="shared" si="158"/>
        <v>Fire and Brimstone - PS</v>
      </c>
      <c r="G559" s="34" t="s">
        <v>124</v>
      </c>
      <c r="H559" s="34" t="s">
        <v>2590</v>
      </c>
      <c r="L559" s="33" t="s">
        <v>2003</v>
      </c>
      <c r="M559" s="33" t="s">
        <v>2003</v>
      </c>
      <c r="N559" s="34" t="s">
        <v>4876</v>
      </c>
      <c r="O559" s="34" t="s">
        <v>4876</v>
      </c>
      <c r="P559" s="33" t="s">
        <v>457</v>
      </c>
      <c r="S559" s="50" t="s">
        <v>3924</v>
      </c>
      <c r="T559" s="33" t="s">
        <v>2003</v>
      </c>
      <c r="U559" s="33" t="s">
        <v>457</v>
      </c>
      <c r="W559" s="34" t="s">
        <v>2314</v>
      </c>
      <c r="X559" s="34">
        <v>7</v>
      </c>
      <c r="Y559" s="34">
        <v>10</v>
      </c>
      <c r="Z559" s="34">
        <f t="shared" si="147"/>
        <v>70</v>
      </c>
      <c r="AI559" s="25">
        <v>558</v>
      </c>
      <c r="AJ559" s="27">
        <v>558</v>
      </c>
    </row>
    <row r="560" spans="1:36" ht="11.25" customHeight="1" x14ac:dyDescent="0.2">
      <c r="A560" s="27">
        <v>559</v>
      </c>
      <c r="C560" s="33" t="str">
        <f t="shared" si="145"/>
        <v>Ghost Rider - Hell on Wheels - PS - OPD - VR</v>
      </c>
      <c r="D560" s="33" t="str">
        <f t="shared" si="157"/>
        <v>Ghost Rider - Hell on Wheels - PS - OPD - VR</v>
      </c>
      <c r="E560" s="33">
        <f t="shared" si="146"/>
        <v>1</v>
      </c>
      <c r="F560" s="33" t="str">
        <f t="shared" si="158"/>
        <v>Hell on Wheels - PS</v>
      </c>
      <c r="G560" s="34" t="s">
        <v>124</v>
      </c>
      <c r="H560" s="34" t="s">
        <v>2590</v>
      </c>
      <c r="L560" s="33" t="s">
        <v>2003</v>
      </c>
      <c r="M560" s="33" t="s">
        <v>2003</v>
      </c>
      <c r="N560" s="34" t="s">
        <v>4925</v>
      </c>
      <c r="O560" s="34" t="s">
        <v>4925</v>
      </c>
      <c r="P560" s="33" t="s">
        <v>3089</v>
      </c>
      <c r="R560" s="34" t="s">
        <v>2584</v>
      </c>
      <c r="S560" s="50" t="s">
        <v>3925</v>
      </c>
      <c r="T560" s="33" t="s">
        <v>2003</v>
      </c>
      <c r="U560" s="33" t="s">
        <v>1539</v>
      </c>
      <c r="W560" s="34" t="s">
        <v>2361</v>
      </c>
      <c r="X560" s="34">
        <v>7</v>
      </c>
      <c r="Y560" s="34">
        <v>20</v>
      </c>
      <c r="Z560" s="34">
        <f t="shared" si="147"/>
        <v>140</v>
      </c>
      <c r="AI560" s="25">
        <v>559</v>
      </c>
      <c r="AJ560" s="27">
        <v>559</v>
      </c>
    </row>
    <row r="561" spans="1:36" ht="11.25" customHeight="1" x14ac:dyDescent="0.2">
      <c r="A561" s="27">
        <v>560</v>
      </c>
      <c r="C561" s="33" t="str">
        <f t="shared" si="145"/>
        <v>Ghost Rider - Penance Stare - PS - OPD - VR</v>
      </c>
      <c r="D561" s="33" t="str">
        <f t="shared" si="157"/>
        <v>Ghost Rider - Penance Stare - PS - OPD - VR</v>
      </c>
      <c r="E561" s="33">
        <f t="shared" si="146"/>
        <v>1</v>
      </c>
      <c r="F561" s="33" t="str">
        <f t="shared" si="158"/>
        <v>Penance Stare - PS</v>
      </c>
      <c r="G561" s="34" t="s">
        <v>124</v>
      </c>
      <c r="H561" s="34" t="s">
        <v>2590</v>
      </c>
      <c r="L561" s="33" t="s">
        <v>2003</v>
      </c>
      <c r="M561" s="33" t="s">
        <v>2003</v>
      </c>
      <c r="N561" s="34" t="s">
        <v>4911</v>
      </c>
      <c r="O561" s="34" t="s">
        <v>4911</v>
      </c>
      <c r="P561" s="33" t="s">
        <v>3090</v>
      </c>
      <c r="R561" s="34" t="s">
        <v>2584</v>
      </c>
      <c r="S561" s="50" t="s">
        <v>3926</v>
      </c>
      <c r="T561" s="33" t="s">
        <v>2003</v>
      </c>
      <c r="U561" s="33" t="s">
        <v>1538</v>
      </c>
      <c r="W561" s="34" t="s">
        <v>2361</v>
      </c>
      <c r="X561" s="34">
        <v>7</v>
      </c>
      <c r="Y561" s="34">
        <v>20</v>
      </c>
      <c r="Z561" s="34">
        <f t="shared" si="147"/>
        <v>140</v>
      </c>
      <c r="AI561" s="25">
        <v>560</v>
      </c>
      <c r="AJ561" s="27">
        <v>560</v>
      </c>
    </row>
    <row r="562" spans="1:36" ht="11.25" customHeight="1" x14ac:dyDescent="0.2">
      <c r="A562" s="27">
        <v>561</v>
      </c>
      <c r="C562" s="33" t="str">
        <f t="shared" si="145"/>
        <v>Ghost Rider - Skeletal Summoning - IQ - U</v>
      </c>
      <c r="D562" s="33" t="str">
        <f t="shared" si="157"/>
        <v>Ghost Rider - Skeletal Summoning - IQ - U</v>
      </c>
      <c r="E562" s="33">
        <f t="shared" si="146"/>
        <v>1</v>
      </c>
      <c r="F562" s="33" t="str">
        <f t="shared" si="158"/>
        <v>Skeletal Summoning - IQ</v>
      </c>
      <c r="G562" s="34" t="s">
        <v>1044</v>
      </c>
      <c r="H562" s="34" t="s">
        <v>2590</v>
      </c>
      <c r="L562" s="33" t="s">
        <v>2003</v>
      </c>
      <c r="M562" s="33" t="s">
        <v>2003</v>
      </c>
      <c r="N562" s="34" t="s">
        <v>4922</v>
      </c>
      <c r="O562" s="34" t="s">
        <v>4922</v>
      </c>
      <c r="P562" s="33" t="s">
        <v>459</v>
      </c>
      <c r="S562" s="50" t="s">
        <v>3927</v>
      </c>
      <c r="T562" s="33" t="s">
        <v>2003</v>
      </c>
      <c r="U562" s="33" t="s">
        <v>459</v>
      </c>
      <c r="W562" s="34" t="s">
        <v>2314</v>
      </c>
      <c r="X562" s="34">
        <v>12</v>
      </c>
      <c r="Y562" s="34">
        <v>10</v>
      </c>
      <c r="Z562" s="34">
        <f t="shared" si="147"/>
        <v>120</v>
      </c>
      <c r="AI562" s="25">
        <v>561</v>
      </c>
      <c r="AJ562" s="27">
        <v>561</v>
      </c>
    </row>
    <row r="563" spans="1:36" ht="11.25" customHeight="1" x14ac:dyDescent="0.2">
      <c r="A563" s="27">
        <v>562</v>
      </c>
      <c r="C563" s="33" t="str">
        <f t="shared" si="145"/>
        <v>Ghost Rider - Spirit of Vengeance - PS - VR</v>
      </c>
      <c r="D563" s="33" t="str">
        <f t="shared" si="157"/>
        <v>Ghost Rider - Spirit of Vengeance - PS - VR</v>
      </c>
      <c r="E563" s="33">
        <f t="shared" si="146"/>
        <v>1</v>
      </c>
      <c r="F563" s="33" t="str">
        <f t="shared" si="158"/>
        <v>Spirit of Vengeance - PS</v>
      </c>
      <c r="G563" s="34" t="s">
        <v>124</v>
      </c>
      <c r="H563" s="34" t="s">
        <v>2590</v>
      </c>
      <c r="L563" s="33" t="s">
        <v>2003</v>
      </c>
      <c r="M563" s="33" t="s">
        <v>2003</v>
      </c>
      <c r="N563" s="34" t="s">
        <v>4879</v>
      </c>
      <c r="O563" s="34" t="s">
        <v>4879</v>
      </c>
      <c r="P563" s="33" t="s">
        <v>3537</v>
      </c>
      <c r="S563" s="50" t="s">
        <v>3928</v>
      </c>
      <c r="T563" s="33" t="s">
        <v>2003</v>
      </c>
      <c r="U563" s="33" t="s">
        <v>458</v>
      </c>
      <c r="W563" s="34" t="s">
        <v>2361</v>
      </c>
      <c r="X563" s="34">
        <v>7</v>
      </c>
      <c r="Y563" s="34">
        <v>20</v>
      </c>
      <c r="Z563" s="34">
        <f t="shared" si="147"/>
        <v>140</v>
      </c>
      <c r="AI563" s="25">
        <v>562</v>
      </c>
      <c r="AJ563" s="27">
        <v>562</v>
      </c>
    </row>
    <row r="564" spans="1:36" ht="11.25" customHeight="1" x14ac:dyDescent="0.2">
      <c r="A564" s="27">
        <v>563</v>
      </c>
      <c r="C564" s="33" t="str">
        <f t="shared" si="145"/>
        <v>Ghost Rider - Spiritual Duality - IQ - C</v>
      </c>
      <c r="D564" s="33" t="str">
        <f t="shared" si="157"/>
        <v>Ghost Rider - Spiritual Duality - IQ - C</v>
      </c>
      <c r="E564" s="33">
        <f t="shared" si="146"/>
        <v>1</v>
      </c>
      <c r="F564" s="33" t="str">
        <f t="shared" si="158"/>
        <v>Spiritual Duality - IQ</v>
      </c>
      <c r="G564" s="34" t="s">
        <v>1044</v>
      </c>
      <c r="H564" s="34" t="s">
        <v>2590</v>
      </c>
      <c r="L564" s="33" t="s">
        <v>2003</v>
      </c>
      <c r="M564" s="33" t="s">
        <v>2003</v>
      </c>
      <c r="N564" s="34" t="s">
        <v>5031</v>
      </c>
      <c r="O564" s="34" t="s">
        <v>5031</v>
      </c>
      <c r="P564" s="33" t="s">
        <v>1839</v>
      </c>
      <c r="S564" s="50" t="s">
        <v>3929</v>
      </c>
      <c r="T564" s="33" t="s">
        <v>2003</v>
      </c>
      <c r="U564" s="33" t="s">
        <v>1839</v>
      </c>
      <c r="W564" s="34" t="s">
        <v>2103</v>
      </c>
      <c r="X564" s="34">
        <v>12</v>
      </c>
      <c r="Y564" s="34">
        <v>5</v>
      </c>
      <c r="Z564" s="34">
        <f t="shared" si="147"/>
        <v>60</v>
      </c>
      <c r="AI564" s="25">
        <v>563</v>
      </c>
      <c r="AJ564" s="27">
        <v>563</v>
      </c>
    </row>
    <row r="565" spans="1:36" ht="11.25" customHeight="1" x14ac:dyDescent="0.2">
      <c r="A565" s="27">
        <v>564</v>
      </c>
      <c r="B565" s="28"/>
      <c r="C565" s="26" t="str">
        <f t="shared" si="145"/>
        <v>Goblyn Queen - 4-Grid Character Card - XM - U</v>
      </c>
      <c r="D565" s="26" t="str">
        <f>CONCATENATE(M565," ",G565," HERO - ",W565)</f>
        <v>Goblyn Queen XM HERO - U</v>
      </c>
      <c r="E565" s="26">
        <f t="shared" si="146"/>
        <v>1</v>
      </c>
      <c r="F565" s="26" t="str">
        <f>CONCATENATE(M565,IF(V565&lt;&gt;"",CONCATENATE(" (",V565,")",),"")," &lt;",G565,"&gt;")</f>
        <v>Goblyn Queen &lt;XM&gt;</v>
      </c>
      <c r="G565" s="28" t="s">
        <v>3387</v>
      </c>
      <c r="H565" s="28" t="s">
        <v>2582</v>
      </c>
      <c r="I565" s="28"/>
      <c r="J565" s="28"/>
      <c r="K565" s="28"/>
      <c r="L565" s="26" t="s">
        <v>1411</v>
      </c>
      <c r="M565" s="26" t="s">
        <v>1411</v>
      </c>
      <c r="N565" s="28"/>
      <c r="O565" s="28"/>
      <c r="P565" s="26" t="s">
        <v>769</v>
      </c>
      <c r="Q565" s="28"/>
      <c r="R565" s="28"/>
      <c r="S565" s="54"/>
      <c r="T565" s="26" t="s">
        <v>1411</v>
      </c>
      <c r="U565" s="26" t="s">
        <v>769</v>
      </c>
      <c r="V565" s="28"/>
      <c r="W565" s="28" t="s">
        <v>2314</v>
      </c>
      <c r="X565" s="29">
        <v>5</v>
      </c>
      <c r="Y565" s="29">
        <v>10</v>
      </c>
      <c r="Z565" s="29">
        <f t="shared" si="147"/>
        <v>50</v>
      </c>
      <c r="AA565" s="30">
        <v>7</v>
      </c>
      <c r="AB565" s="30">
        <v>5</v>
      </c>
      <c r="AC565" s="30">
        <v>2</v>
      </c>
      <c r="AD565" s="30">
        <v>5</v>
      </c>
      <c r="AE565" s="30">
        <f>SUM(AA565:AD565)</f>
        <v>19</v>
      </c>
      <c r="AF565" s="30">
        <v>19</v>
      </c>
      <c r="AG565" s="31">
        <f>AVERAGE(AA565:AD565)</f>
        <v>4.75</v>
      </c>
      <c r="AH565" s="32" t="s">
        <v>4803</v>
      </c>
      <c r="AI565" s="32">
        <v>564</v>
      </c>
      <c r="AJ565" s="27">
        <v>564</v>
      </c>
    </row>
    <row r="566" spans="1:36" ht="11.25" customHeight="1" x14ac:dyDescent="0.2">
      <c r="A566" s="27">
        <v>565</v>
      </c>
      <c r="C566" s="33" t="str">
        <f t="shared" si="145"/>
        <v>Goblyn Queen - Clonal Origin - XM - C</v>
      </c>
      <c r="D566" s="33" t="str">
        <f>CONCATENATE(M566," - ",P566," - ",G566," - ",IF(R566="","",CONCATENATE(R566," - ")),W566)</f>
        <v>Goblyn Queen - Clonal Origin - XM - C</v>
      </c>
      <c r="E566" s="33">
        <f t="shared" si="146"/>
        <v>1</v>
      </c>
      <c r="F566" s="33" t="str">
        <f>CONCATENATE(P566," - ",G566)</f>
        <v>Clonal Origin - XM</v>
      </c>
      <c r="G566" s="34" t="s">
        <v>3387</v>
      </c>
      <c r="H566" s="34" t="s">
        <v>2590</v>
      </c>
      <c r="L566" s="33" t="s">
        <v>1411</v>
      </c>
      <c r="M566" s="33" t="s">
        <v>1411</v>
      </c>
      <c r="N566" s="34" t="s">
        <v>4983</v>
      </c>
      <c r="O566" s="34" t="s">
        <v>4983</v>
      </c>
      <c r="P566" s="33" t="s">
        <v>1412</v>
      </c>
      <c r="S566" s="50" t="s">
        <v>3930</v>
      </c>
      <c r="T566" s="33" t="s">
        <v>1411</v>
      </c>
      <c r="U566" s="33" t="s">
        <v>1412</v>
      </c>
      <c r="W566" s="34" t="s">
        <v>2103</v>
      </c>
      <c r="X566" s="34">
        <v>5</v>
      </c>
      <c r="Y566" s="34">
        <v>5</v>
      </c>
      <c r="Z566" s="34">
        <f t="shared" si="147"/>
        <v>25</v>
      </c>
      <c r="AI566" s="25">
        <v>565</v>
      </c>
      <c r="AJ566" s="27">
        <v>565</v>
      </c>
    </row>
    <row r="567" spans="1:36" ht="11.25" customHeight="1" x14ac:dyDescent="0.2">
      <c r="A567" s="27">
        <v>566</v>
      </c>
      <c r="C567" s="33" t="str">
        <f t="shared" si="145"/>
        <v>Goblyn Queen - Dark Magic - XM - U</v>
      </c>
      <c r="D567" s="33" t="str">
        <f>CONCATENATE(M567," - ",P567," - ",G567," - ",IF(R567="","",CONCATENATE(R567," - ")),W567)</f>
        <v>Goblyn Queen - Dark Magic - XM - U</v>
      </c>
      <c r="E567" s="33">
        <f t="shared" si="146"/>
        <v>1</v>
      </c>
      <c r="F567" s="33" t="str">
        <f>CONCATENATE(P567," - ",G567)</f>
        <v>Dark Magic - XM</v>
      </c>
      <c r="G567" s="34" t="s">
        <v>3387</v>
      </c>
      <c r="H567" s="34" t="s">
        <v>2590</v>
      </c>
      <c r="L567" s="33" t="s">
        <v>1411</v>
      </c>
      <c r="M567" s="33" t="s">
        <v>1411</v>
      </c>
      <c r="N567" s="34" t="s">
        <v>4971</v>
      </c>
      <c r="O567" s="34" t="s">
        <v>4971</v>
      </c>
      <c r="P567" s="33" t="s">
        <v>1413</v>
      </c>
      <c r="S567" s="50" t="s">
        <v>3931</v>
      </c>
      <c r="T567" s="33" t="s">
        <v>1411</v>
      </c>
      <c r="U567" s="33" t="s">
        <v>1413</v>
      </c>
      <c r="W567" s="34" t="s">
        <v>2314</v>
      </c>
      <c r="X567" s="34">
        <v>5</v>
      </c>
      <c r="Y567" s="34">
        <v>10</v>
      </c>
      <c r="Z567" s="34">
        <f t="shared" si="147"/>
        <v>50</v>
      </c>
      <c r="AI567" s="25">
        <v>566</v>
      </c>
      <c r="AJ567" s="27">
        <v>566</v>
      </c>
    </row>
    <row r="568" spans="1:36" ht="11.25" customHeight="1" x14ac:dyDescent="0.2">
      <c r="A568" s="27">
        <v>567</v>
      </c>
      <c r="C568" s="33" t="str">
        <f t="shared" si="145"/>
        <v>Goblyn Queen - Goblyn Armada - XM - C</v>
      </c>
      <c r="D568" s="33" t="str">
        <f>CONCATENATE(M568," - ",P568," - ",G568," - ",IF(R568="","",CONCATENATE(R568," - ")),W568)</f>
        <v>Goblyn Queen - Goblyn Armada - XM - C</v>
      </c>
      <c r="E568" s="33">
        <f t="shared" si="146"/>
        <v>1</v>
      </c>
      <c r="F568" s="33" t="str">
        <f>CONCATENATE(P568," - ",G568)</f>
        <v>Goblyn Armada - XM</v>
      </c>
      <c r="G568" s="34" t="s">
        <v>3387</v>
      </c>
      <c r="H568" s="34" t="s">
        <v>2590</v>
      </c>
      <c r="L568" s="33" t="s">
        <v>1411</v>
      </c>
      <c r="M568" s="33" t="s">
        <v>1411</v>
      </c>
      <c r="N568" s="34" t="s">
        <v>5032</v>
      </c>
      <c r="O568" s="34" t="s">
        <v>5032</v>
      </c>
      <c r="P568" s="33" t="s">
        <v>1414</v>
      </c>
      <c r="S568" s="50" t="s">
        <v>3932</v>
      </c>
      <c r="T568" s="33" t="s">
        <v>1411</v>
      </c>
      <c r="U568" s="33" t="s">
        <v>1414</v>
      </c>
      <c r="W568" s="34" t="s">
        <v>2103</v>
      </c>
      <c r="X568" s="34">
        <v>5</v>
      </c>
      <c r="Y568" s="34">
        <v>5</v>
      </c>
      <c r="Z568" s="34">
        <f t="shared" si="147"/>
        <v>25</v>
      </c>
      <c r="AI568" s="25">
        <v>567</v>
      </c>
      <c r="AJ568" s="27">
        <v>567</v>
      </c>
    </row>
    <row r="569" spans="1:36" ht="11.25" customHeight="1" x14ac:dyDescent="0.2">
      <c r="A569" s="27">
        <v>568</v>
      </c>
      <c r="C569" s="33" t="str">
        <f t="shared" si="145"/>
        <v>Goblyn Queen - Inferno - XM - OPD - R</v>
      </c>
      <c r="D569" s="33" t="str">
        <f>CONCATENATE(M569," - ",P569," - ",G569," - ",IF(R569="","",CONCATENATE(R569," - ")),W569)</f>
        <v>Goblyn Queen - Inferno - XM - OPD - R</v>
      </c>
      <c r="E569" s="33">
        <f t="shared" si="146"/>
        <v>1</v>
      </c>
      <c r="F569" s="33" t="str">
        <f>CONCATENATE(P569," - ",G569)</f>
        <v>Inferno - XM</v>
      </c>
      <c r="G569" s="34" t="s">
        <v>3387</v>
      </c>
      <c r="H569" s="34" t="s">
        <v>2590</v>
      </c>
      <c r="L569" s="33" t="s">
        <v>1411</v>
      </c>
      <c r="M569" s="33" t="s">
        <v>1411</v>
      </c>
      <c r="N569" s="34" t="s">
        <v>4958</v>
      </c>
      <c r="O569" s="34" t="s">
        <v>4958</v>
      </c>
      <c r="P569" s="33" t="s">
        <v>1415</v>
      </c>
      <c r="R569" s="34" t="s">
        <v>2584</v>
      </c>
      <c r="S569" s="50" t="s">
        <v>3933</v>
      </c>
      <c r="T569" s="33" t="s">
        <v>1411</v>
      </c>
      <c r="U569" s="33" t="s">
        <v>1541</v>
      </c>
      <c r="W569" s="34" t="s">
        <v>2313</v>
      </c>
      <c r="X569" s="34">
        <v>5</v>
      </c>
      <c r="Y569" s="34">
        <v>15</v>
      </c>
      <c r="Z569" s="34">
        <f t="shared" si="147"/>
        <v>75</v>
      </c>
      <c r="AI569" s="25">
        <v>568</v>
      </c>
      <c r="AJ569" s="27">
        <v>568</v>
      </c>
    </row>
    <row r="570" spans="1:36" ht="11.25" customHeight="1" x14ac:dyDescent="0.2">
      <c r="A570" s="27">
        <v>569</v>
      </c>
      <c r="C570" s="33" t="str">
        <f t="shared" si="145"/>
        <v>Goblyn Queen - Phoenix Lifeforce - XM - OPD - R</v>
      </c>
      <c r="D570" s="33" t="str">
        <f>CONCATENATE(M570," - ",P570," - ",G570," - ",IF(R570="","",CONCATENATE(R570," - ")),W570)</f>
        <v>Goblyn Queen - Phoenix Lifeforce - XM - OPD - R</v>
      </c>
      <c r="E570" s="33">
        <f t="shared" si="146"/>
        <v>1</v>
      </c>
      <c r="F570" s="33" t="str">
        <f>CONCATENATE(P570," - ",G570)</f>
        <v>Phoenix Lifeforce - XM</v>
      </c>
      <c r="G570" s="34" t="s">
        <v>3387</v>
      </c>
      <c r="H570" s="34" t="s">
        <v>2590</v>
      </c>
      <c r="L570" s="33" t="s">
        <v>1411</v>
      </c>
      <c r="M570" s="33" t="s">
        <v>1411</v>
      </c>
      <c r="N570" s="34" t="s">
        <v>5033</v>
      </c>
      <c r="O570" s="34" t="s">
        <v>5033</v>
      </c>
      <c r="P570" s="33" t="s">
        <v>3091</v>
      </c>
      <c r="R570" s="34" t="s">
        <v>2584</v>
      </c>
      <c r="S570" s="50" t="s">
        <v>3934</v>
      </c>
      <c r="T570" s="33" t="s">
        <v>1411</v>
      </c>
      <c r="U570" s="33" t="s">
        <v>1540</v>
      </c>
      <c r="W570" s="34" t="s">
        <v>2313</v>
      </c>
      <c r="X570" s="34">
        <v>5</v>
      </c>
      <c r="Y570" s="34">
        <v>15</v>
      </c>
      <c r="Z570" s="34">
        <f t="shared" si="147"/>
        <v>75</v>
      </c>
      <c r="AI570" s="25">
        <v>569</v>
      </c>
      <c r="AJ570" s="27">
        <v>569</v>
      </c>
    </row>
    <row r="571" spans="1:36" ht="11.25" customHeight="1" x14ac:dyDescent="0.2">
      <c r="A571" s="27">
        <v>570</v>
      </c>
      <c r="B571" s="28"/>
      <c r="C571" s="26" t="str">
        <f t="shared" si="145"/>
        <v>Green Arrow - 4-Grid Character Card - JLA - U</v>
      </c>
      <c r="D571" s="26" t="str">
        <f>CONCATENATE(M571," ",G571," HERO - ",W571)</f>
        <v>Green Arrow JLA HERO - U</v>
      </c>
      <c r="E571" s="26">
        <f t="shared" si="146"/>
        <v>1</v>
      </c>
      <c r="F571" s="26" t="str">
        <f>CONCATENATE(M571,IF(V571&lt;&gt;"",CONCATENATE(" (",V571,")",),"")," &lt;",G571,"&gt;")</f>
        <v>Green Arrow (H) &lt;JLA&gt;</v>
      </c>
      <c r="G571" s="28" t="s">
        <v>3386</v>
      </c>
      <c r="H571" s="28" t="s">
        <v>2582</v>
      </c>
      <c r="I571" s="28"/>
      <c r="J571" s="28"/>
      <c r="K571" s="28"/>
      <c r="L571" s="26" t="s">
        <v>2004</v>
      </c>
      <c r="M571" s="26" t="s">
        <v>2004</v>
      </c>
      <c r="N571" s="28"/>
      <c r="O571" s="28"/>
      <c r="P571" s="26" t="s">
        <v>769</v>
      </c>
      <c r="Q571" s="28"/>
      <c r="R571" s="28"/>
      <c r="S571" s="54"/>
      <c r="T571" s="26" t="s">
        <v>2004</v>
      </c>
      <c r="U571" s="26" t="s">
        <v>769</v>
      </c>
      <c r="V571" s="28" t="s">
        <v>1981</v>
      </c>
      <c r="W571" s="28" t="s">
        <v>2314</v>
      </c>
      <c r="X571" s="29">
        <v>6</v>
      </c>
      <c r="Y571" s="29">
        <v>10</v>
      </c>
      <c r="Z571" s="29">
        <f t="shared" si="147"/>
        <v>60</v>
      </c>
      <c r="AA571" s="30">
        <v>4</v>
      </c>
      <c r="AB571" s="30">
        <v>7</v>
      </c>
      <c r="AC571" s="30">
        <v>3</v>
      </c>
      <c r="AD571" s="30">
        <v>5</v>
      </c>
      <c r="AE571" s="30">
        <f>SUM(AA571:AD571)</f>
        <v>19</v>
      </c>
      <c r="AF571" s="30">
        <v>19</v>
      </c>
      <c r="AG571" s="31">
        <f>AVERAGE(AA571:AD571)</f>
        <v>4.75</v>
      </c>
      <c r="AH571" s="32" t="s">
        <v>4804</v>
      </c>
      <c r="AI571" s="32">
        <v>570</v>
      </c>
      <c r="AJ571" s="27">
        <v>570</v>
      </c>
    </row>
    <row r="572" spans="1:36" ht="11.25" customHeight="1" x14ac:dyDescent="0.2">
      <c r="A572" s="27">
        <v>571</v>
      </c>
      <c r="C572" s="33" t="str">
        <f t="shared" si="145"/>
        <v>Green Arrow - Aikido strike - JLA - C</v>
      </c>
      <c r="D572" s="33" t="str">
        <f>CONCATENATE(M572," - ",P572," - ",G572," - ",IF(R572="","",CONCATENATE(R572," - ")),W572)</f>
        <v>Green Arrow - Aikido strike - JLA - C</v>
      </c>
      <c r="E572" s="33">
        <f t="shared" si="146"/>
        <v>1</v>
      </c>
      <c r="F572" s="33" t="str">
        <f>CONCATENATE(P572," - ",G572)</f>
        <v>Aikido strike - JLA</v>
      </c>
      <c r="G572" s="34" t="s">
        <v>3386</v>
      </c>
      <c r="H572" s="34" t="s">
        <v>2590</v>
      </c>
      <c r="L572" s="33" t="s">
        <v>2004</v>
      </c>
      <c r="M572" s="33" t="s">
        <v>2004</v>
      </c>
      <c r="N572" s="34" t="s">
        <v>2543</v>
      </c>
      <c r="O572" s="34" t="s">
        <v>2543</v>
      </c>
      <c r="P572" s="33" t="s">
        <v>173</v>
      </c>
      <c r="S572" s="50" t="s">
        <v>3935</v>
      </c>
      <c r="T572" s="33" t="s">
        <v>2004</v>
      </c>
      <c r="U572" s="33" t="s">
        <v>173</v>
      </c>
      <c r="W572" s="34" t="s">
        <v>2103</v>
      </c>
      <c r="X572" s="34">
        <v>6</v>
      </c>
      <c r="Y572" s="34">
        <v>5</v>
      </c>
      <c r="Z572" s="34">
        <f t="shared" si="147"/>
        <v>30</v>
      </c>
      <c r="AI572" s="25">
        <v>571</v>
      </c>
      <c r="AJ572" s="27">
        <v>571</v>
      </c>
    </row>
    <row r="573" spans="1:36" ht="11.25" customHeight="1" x14ac:dyDescent="0.2">
      <c r="A573" s="27">
        <v>572</v>
      </c>
      <c r="C573" s="33" t="str">
        <f t="shared" si="145"/>
        <v>Green Arrow - Eddie Fyers - JLA - U</v>
      </c>
      <c r="D573" s="33" t="str">
        <f>CONCATENATE(M573," - ",P573," - ",G573," - ",IF(R573="","",CONCATENATE(R573," - ")),W573)</f>
        <v>Green Arrow - Eddie Fyers - JLA - U</v>
      </c>
      <c r="E573" s="33">
        <f t="shared" si="146"/>
        <v>1</v>
      </c>
      <c r="F573" s="33" t="str">
        <f>CONCATENATE(P573," - ",G573)</f>
        <v>Eddie Fyers - JLA</v>
      </c>
      <c r="G573" s="34" t="s">
        <v>3386</v>
      </c>
      <c r="H573" s="34" t="s">
        <v>2590</v>
      </c>
      <c r="L573" s="33" t="s">
        <v>2004</v>
      </c>
      <c r="M573" s="33" t="s">
        <v>2004</v>
      </c>
      <c r="N573" s="34" t="s">
        <v>4910</v>
      </c>
      <c r="O573" s="34" t="s">
        <v>4910</v>
      </c>
      <c r="P573" s="33" t="s">
        <v>491</v>
      </c>
      <c r="S573" s="50" t="s">
        <v>3936</v>
      </c>
      <c r="T573" s="33" t="s">
        <v>2004</v>
      </c>
      <c r="U573" s="33" t="s">
        <v>491</v>
      </c>
      <c r="W573" s="34" t="s">
        <v>2314</v>
      </c>
      <c r="X573" s="34">
        <v>6</v>
      </c>
      <c r="Y573" s="34">
        <v>10</v>
      </c>
      <c r="Z573" s="34">
        <f t="shared" si="147"/>
        <v>60</v>
      </c>
      <c r="AI573" s="25">
        <v>572</v>
      </c>
      <c r="AJ573" s="27">
        <v>572</v>
      </c>
    </row>
    <row r="574" spans="1:36" ht="11.25" customHeight="1" x14ac:dyDescent="0.2">
      <c r="A574" s="27">
        <v>573</v>
      </c>
      <c r="C574" s="33" t="str">
        <f t="shared" si="145"/>
        <v>Green Arrow - The Emerald Archer - JLA - OPD - VR</v>
      </c>
      <c r="D574" s="33" t="str">
        <f>CONCATENATE(M574," - ",P574," - ",G574," - ",IF(R574="","",CONCATENATE(R574," - ")),W574)</f>
        <v>Green Arrow - The Emerald Archer - JLA - OPD - VR</v>
      </c>
      <c r="E574" s="33">
        <f t="shared" si="146"/>
        <v>1</v>
      </c>
      <c r="F574" s="33" t="str">
        <f>CONCATENATE(P574," - ",G574)</f>
        <v>The Emerald Archer - JLA</v>
      </c>
      <c r="G574" s="34" t="s">
        <v>3386</v>
      </c>
      <c r="H574" s="34" t="s">
        <v>2590</v>
      </c>
      <c r="L574" s="33" t="s">
        <v>2004</v>
      </c>
      <c r="M574" s="33" t="s">
        <v>2004</v>
      </c>
      <c r="N574" s="34" t="s">
        <v>5034</v>
      </c>
      <c r="O574" s="34" t="s">
        <v>5034</v>
      </c>
      <c r="P574" s="33" t="s">
        <v>6074</v>
      </c>
      <c r="R574" s="34" t="s">
        <v>2584</v>
      </c>
      <c r="S574" s="50" t="s">
        <v>3937</v>
      </c>
      <c r="T574" s="33" t="s">
        <v>2004</v>
      </c>
      <c r="U574" s="33" t="s">
        <v>1542</v>
      </c>
      <c r="W574" s="34" t="s">
        <v>2361</v>
      </c>
      <c r="X574" s="34">
        <v>6</v>
      </c>
      <c r="Y574" s="34">
        <v>20</v>
      </c>
      <c r="Z574" s="34">
        <f t="shared" si="147"/>
        <v>120</v>
      </c>
      <c r="AI574" s="25">
        <v>573</v>
      </c>
      <c r="AJ574" s="27">
        <v>573</v>
      </c>
    </row>
    <row r="575" spans="1:36" ht="11.25" customHeight="1" x14ac:dyDescent="0.2">
      <c r="A575" s="27">
        <v>574</v>
      </c>
      <c r="C575" s="33" t="str">
        <f t="shared" si="145"/>
        <v>Green Arrow - Kyudo Discipline - JLA - OPD - VR</v>
      </c>
      <c r="D575" s="33" t="str">
        <f>CONCATENATE(M575," - ",P575," - ",G575," - ",IF(R575="","",CONCATENATE(R575," - ")),W575)</f>
        <v>Green Arrow - Kyudo Discipline - JLA - OPD - VR</v>
      </c>
      <c r="E575" s="33">
        <f t="shared" si="146"/>
        <v>1</v>
      </c>
      <c r="F575" s="33" t="str">
        <f>CONCATENATE(P575," - ",G575)</f>
        <v>Kyudo Discipline - JLA</v>
      </c>
      <c r="G575" s="34" t="s">
        <v>3386</v>
      </c>
      <c r="H575" s="34" t="s">
        <v>2590</v>
      </c>
      <c r="L575" s="33" t="s">
        <v>2004</v>
      </c>
      <c r="M575" s="33" t="s">
        <v>2004</v>
      </c>
      <c r="N575" s="34" t="s">
        <v>4956</v>
      </c>
      <c r="O575" s="34" t="s">
        <v>4956</v>
      </c>
      <c r="P575" s="33" t="s">
        <v>3092</v>
      </c>
      <c r="R575" s="34" t="s">
        <v>2584</v>
      </c>
      <c r="S575" s="50" t="s">
        <v>3938</v>
      </c>
      <c r="T575" s="33" t="s">
        <v>2004</v>
      </c>
      <c r="U575" s="33" t="s">
        <v>1543</v>
      </c>
      <c r="W575" s="34" t="s">
        <v>2361</v>
      </c>
      <c r="X575" s="34">
        <v>6</v>
      </c>
      <c r="Y575" s="34">
        <v>20</v>
      </c>
      <c r="Z575" s="34">
        <f t="shared" si="147"/>
        <v>120</v>
      </c>
      <c r="AI575" s="25">
        <v>574</v>
      </c>
      <c r="AJ575" s="27">
        <v>574</v>
      </c>
    </row>
    <row r="576" spans="1:36" ht="11.25" customHeight="1" x14ac:dyDescent="0.2">
      <c r="A576" s="27">
        <v>575</v>
      </c>
      <c r="C576" s="33" t="str">
        <f t="shared" si="145"/>
        <v>Green Arrow - The Longbow Hunter - JLA - U</v>
      </c>
      <c r="D576" s="33" t="str">
        <f>CONCATENATE(M576," - ",P576," - ",G576," - ",IF(R576="","",CONCATENATE(R576," - ")),W576)</f>
        <v>Green Arrow - The Longbow Hunter - JLA - U</v>
      </c>
      <c r="E576" s="33">
        <f t="shared" si="146"/>
        <v>1</v>
      </c>
      <c r="F576" s="33" t="str">
        <f>CONCATENATE(P576," - ",G576)</f>
        <v>The Longbow Hunter - JLA</v>
      </c>
      <c r="G576" s="34" t="s">
        <v>3386</v>
      </c>
      <c r="H576" s="34" t="s">
        <v>2590</v>
      </c>
      <c r="L576" s="33" t="s">
        <v>2004</v>
      </c>
      <c r="M576" s="33" t="s">
        <v>2004</v>
      </c>
      <c r="N576" s="34" t="s">
        <v>5035</v>
      </c>
      <c r="O576" s="34" t="s">
        <v>5035</v>
      </c>
      <c r="P576" s="33" t="s">
        <v>6075</v>
      </c>
      <c r="S576" s="50" t="s">
        <v>3939</v>
      </c>
      <c r="T576" s="33" t="s">
        <v>2004</v>
      </c>
      <c r="U576" s="33" t="s">
        <v>492</v>
      </c>
      <c r="W576" s="34" t="s">
        <v>2314</v>
      </c>
      <c r="X576" s="34">
        <v>6</v>
      </c>
      <c r="Y576" s="34">
        <v>10</v>
      </c>
      <c r="Z576" s="34">
        <f t="shared" si="147"/>
        <v>60</v>
      </c>
      <c r="AI576" s="25">
        <v>575</v>
      </c>
      <c r="AJ576" s="27">
        <v>575</v>
      </c>
    </row>
    <row r="577" spans="1:36" ht="11.25" customHeight="1" x14ac:dyDescent="0.2">
      <c r="A577" s="27">
        <v>576</v>
      </c>
      <c r="B577" s="28"/>
      <c r="C577" s="26" t="str">
        <f t="shared" si="145"/>
        <v>Green Goblin - 4-Grid Character Card - IQ - U</v>
      </c>
      <c r="D577" s="26" t="str">
        <f>CONCATENATE(M577," ",G577," HERO - ",W577)</f>
        <v>Green Goblin IQ HERO - U</v>
      </c>
      <c r="E577" s="26">
        <f t="shared" si="146"/>
        <v>1</v>
      </c>
      <c r="F577" s="26" t="str">
        <f>CONCATENATE(M577,IF(V577&lt;&gt;"",CONCATENATE(" (",V577,")",),"")," &lt;",G577,"&gt;")</f>
        <v>Green Goblin &lt;IQ&gt;</v>
      </c>
      <c r="G577" s="28" t="s">
        <v>1044</v>
      </c>
      <c r="H577" s="28" t="s">
        <v>2582</v>
      </c>
      <c r="I577" s="28"/>
      <c r="J577" s="28"/>
      <c r="K577" s="28"/>
      <c r="L577" s="26" t="s">
        <v>2005</v>
      </c>
      <c r="M577" s="26" t="s">
        <v>2005</v>
      </c>
      <c r="N577" s="28"/>
      <c r="O577" s="28"/>
      <c r="P577" s="26" t="s">
        <v>769</v>
      </c>
      <c r="Q577" s="28"/>
      <c r="R577" s="28"/>
      <c r="S577" s="54"/>
      <c r="T577" s="26" t="s">
        <v>2005</v>
      </c>
      <c r="U577" s="26" t="s">
        <v>769</v>
      </c>
      <c r="V577" s="28"/>
      <c r="W577" s="28" t="s">
        <v>2314</v>
      </c>
      <c r="X577" s="29">
        <v>12</v>
      </c>
      <c r="Y577" s="29">
        <v>10</v>
      </c>
      <c r="Z577" s="29">
        <f t="shared" si="147"/>
        <v>120</v>
      </c>
      <c r="AA577" s="30">
        <v>4</v>
      </c>
      <c r="AB577" s="30">
        <v>4</v>
      </c>
      <c r="AC577" s="30">
        <v>6</v>
      </c>
      <c r="AD577" s="30">
        <v>6</v>
      </c>
      <c r="AE577" s="30">
        <f>SUM(AA577:AD577)</f>
        <v>20</v>
      </c>
      <c r="AF577" s="30">
        <v>20</v>
      </c>
      <c r="AG577" s="31">
        <f>AVERAGE(AA577:AD577)</f>
        <v>5</v>
      </c>
      <c r="AH577" s="32" t="s">
        <v>4805</v>
      </c>
      <c r="AI577" s="32">
        <v>576</v>
      </c>
      <c r="AJ577" s="27">
        <v>576</v>
      </c>
    </row>
    <row r="578" spans="1:36" ht="11.25" customHeight="1" x14ac:dyDescent="0.2">
      <c r="A578" s="27">
        <v>577</v>
      </c>
      <c r="C578" s="33" t="str">
        <f t="shared" ref="C578:C641" si="159">CONCATENATE(M578," - ",P578," - ",G578," - ",IF(R578="","",CONCATENATE(R578," - ")),W578)</f>
        <v>Green Goblin - Explosive Pumpkins - IQ - U</v>
      </c>
      <c r="D578" s="33" t="str">
        <f t="shared" ref="D578:D584" si="160">CONCATENATE(M578," - ",P578," - ",G578," - ",IF(R578="","",CONCATENATE(R578," - ")),W578)</f>
        <v>Green Goblin - Explosive Pumpkins - IQ - U</v>
      </c>
      <c r="E578" s="33">
        <f t="shared" ref="E578:E641" si="161">COUNTIF(F:F,F578)</f>
        <v>1</v>
      </c>
      <c r="F578" s="33" t="str">
        <f t="shared" ref="F578:F585" si="162">CONCATENATE(P578," - ",G578)</f>
        <v>Explosive Pumpkins - IQ</v>
      </c>
      <c r="G578" s="34" t="s">
        <v>1044</v>
      </c>
      <c r="H578" s="34" t="s">
        <v>2590</v>
      </c>
      <c r="L578" s="33" t="s">
        <v>2005</v>
      </c>
      <c r="M578" s="33" t="s">
        <v>2005</v>
      </c>
      <c r="N578" s="34" t="s">
        <v>4879</v>
      </c>
      <c r="O578" s="34" t="s">
        <v>4879</v>
      </c>
      <c r="P578" s="33" t="s">
        <v>2425</v>
      </c>
      <c r="S578" s="50" t="s">
        <v>779</v>
      </c>
      <c r="T578" s="33" t="s">
        <v>2005</v>
      </c>
      <c r="U578" s="33" t="s">
        <v>2425</v>
      </c>
      <c r="W578" s="34" t="s">
        <v>2314</v>
      </c>
      <c r="X578" s="34">
        <v>12</v>
      </c>
      <c r="Y578" s="34">
        <v>10</v>
      </c>
      <c r="Z578" s="34">
        <f t="shared" ref="Z578:Z641" si="163">SUMPRODUCT(X578,Y578)</f>
        <v>120</v>
      </c>
      <c r="AI578" s="25">
        <v>577</v>
      </c>
      <c r="AJ578" s="27">
        <v>577</v>
      </c>
    </row>
    <row r="579" spans="1:36" ht="11.25" customHeight="1" x14ac:dyDescent="0.2">
      <c r="A579" s="27">
        <v>578</v>
      </c>
      <c r="C579" s="33" t="str">
        <f t="shared" si="159"/>
        <v>Green Goblin - Flying Platform - IQ - C</v>
      </c>
      <c r="D579" s="33" t="str">
        <f t="shared" si="160"/>
        <v>Green Goblin - Flying Platform - IQ - C</v>
      </c>
      <c r="E579" s="33">
        <f t="shared" si="161"/>
        <v>1</v>
      </c>
      <c r="F579" s="33" t="str">
        <f t="shared" si="162"/>
        <v>Flying Platform - IQ</v>
      </c>
      <c r="G579" s="34" t="s">
        <v>1044</v>
      </c>
      <c r="H579" s="34" t="s">
        <v>2590</v>
      </c>
      <c r="L579" s="33" t="s">
        <v>2005</v>
      </c>
      <c r="M579" s="33" t="s">
        <v>2005</v>
      </c>
      <c r="N579" s="34" t="s">
        <v>4881</v>
      </c>
      <c r="O579" s="34" t="s">
        <v>4881</v>
      </c>
      <c r="P579" s="33" t="s">
        <v>2424</v>
      </c>
      <c r="S579" s="50" t="s">
        <v>3610</v>
      </c>
      <c r="T579" s="33" t="s">
        <v>2005</v>
      </c>
      <c r="U579" s="33" t="s">
        <v>2424</v>
      </c>
      <c r="W579" s="34" t="s">
        <v>2103</v>
      </c>
      <c r="X579" s="34">
        <v>12</v>
      </c>
      <c r="Y579" s="34">
        <v>5</v>
      </c>
      <c r="Z579" s="34">
        <f t="shared" si="163"/>
        <v>60</v>
      </c>
      <c r="AI579" s="25">
        <v>578</v>
      </c>
      <c r="AJ579" s="27">
        <v>578</v>
      </c>
    </row>
    <row r="580" spans="1:36" ht="11.25" customHeight="1" x14ac:dyDescent="0.2">
      <c r="A580" s="27">
        <v>579</v>
      </c>
      <c r="C580" s="33" t="str">
        <f t="shared" si="159"/>
        <v>Green Goblin - Gauntlet Blasters - IQ - C</v>
      </c>
      <c r="D580" s="33" t="str">
        <f t="shared" si="160"/>
        <v>Green Goblin - Gauntlet Blasters - IQ - C</v>
      </c>
      <c r="E580" s="33">
        <f t="shared" si="161"/>
        <v>1</v>
      </c>
      <c r="F580" s="33" t="str">
        <f t="shared" si="162"/>
        <v>Gauntlet Blasters - IQ</v>
      </c>
      <c r="G580" s="34" t="s">
        <v>1044</v>
      </c>
      <c r="H580" s="34" t="s">
        <v>2590</v>
      </c>
      <c r="L580" s="33" t="s">
        <v>2005</v>
      </c>
      <c r="M580" s="33" t="s">
        <v>2005</v>
      </c>
      <c r="N580" s="34" t="s">
        <v>5036</v>
      </c>
      <c r="O580" s="34" t="s">
        <v>5036</v>
      </c>
      <c r="P580" s="33" t="s">
        <v>493</v>
      </c>
      <c r="S580" s="50" t="s">
        <v>3940</v>
      </c>
      <c r="T580" s="33" t="s">
        <v>2005</v>
      </c>
      <c r="U580" s="33" t="s">
        <v>493</v>
      </c>
      <c r="W580" s="34" t="s">
        <v>2103</v>
      </c>
      <c r="X580" s="34">
        <v>12</v>
      </c>
      <c r="Y580" s="34">
        <v>5</v>
      </c>
      <c r="Z580" s="34">
        <f t="shared" si="163"/>
        <v>60</v>
      </c>
      <c r="AI580" s="25">
        <v>579</v>
      </c>
      <c r="AJ580" s="27">
        <v>579</v>
      </c>
    </row>
    <row r="581" spans="1:36" ht="11.25" customHeight="1" x14ac:dyDescent="0.2">
      <c r="A581" s="27">
        <v>580</v>
      </c>
      <c r="C581" s="33" t="str">
        <f t="shared" si="159"/>
        <v>Green Goblin - Goblin Legacy - IQ - OPD - VR</v>
      </c>
      <c r="D581" s="33" t="str">
        <f t="shared" si="160"/>
        <v>Green Goblin - Goblin Legacy - IQ - OPD - VR</v>
      </c>
      <c r="E581" s="33">
        <f t="shared" si="161"/>
        <v>1</v>
      </c>
      <c r="F581" s="33" t="str">
        <f t="shared" si="162"/>
        <v>Goblin Legacy - IQ</v>
      </c>
      <c r="G581" s="34" t="s">
        <v>1044</v>
      </c>
      <c r="H581" s="34" t="s">
        <v>2590</v>
      </c>
      <c r="L581" s="33" t="s">
        <v>2005</v>
      </c>
      <c r="M581" s="33" t="s">
        <v>2005</v>
      </c>
      <c r="N581" s="34" t="s">
        <v>5019</v>
      </c>
      <c r="O581" s="34" t="s">
        <v>5019</v>
      </c>
      <c r="P581" s="33" t="s">
        <v>3093</v>
      </c>
      <c r="R581" s="34" t="s">
        <v>2584</v>
      </c>
      <c r="S581" s="50" t="s">
        <v>3941</v>
      </c>
      <c r="T581" s="33" t="s">
        <v>2005</v>
      </c>
      <c r="U581" s="33" t="s">
        <v>1544</v>
      </c>
      <c r="W581" s="34" t="s">
        <v>2361</v>
      </c>
      <c r="X581" s="34">
        <v>12</v>
      </c>
      <c r="Y581" s="34">
        <v>20</v>
      </c>
      <c r="Z581" s="34">
        <f t="shared" si="163"/>
        <v>240</v>
      </c>
      <c r="AI581" s="25">
        <v>580</v>
      </c>
      <c r="AJ581" s="27">
        <v>580</v>
      </c>
    </row>
    <row r="582" spans="1:36" ht="11.25" customHeight="1" x14ac:dyDescent="0.2">
      <c r="A582" s="27">
        <v>581</v>
      </c>
      <c r="C582" s="33" t="str">
        <f t="shared" si="159"/>
        <v>Green Goblin - Harry Osborne - MN - OPD - VR</v>
      </c>
      <c r="D582" s="33" t="str">
        <f t="shared" si="160"/>
        <v>Green Goblin - Harry Osborne - MN - OPD - VR</v>
      </c>
      <c r="E582" s="33">
        <f t="shared" si="161"/>
        <v>1</v>
      </c>
      <c r="F582" s="33" t="str">
        <f t="shared" si="162"/>
        <v>Harry Osborne - MN</v>
      </c>
      <c r="G582" s="34" t="s">
        <v>1677</v>
      </c>
      <c r="H582" s="34" t="s">
        <v>2590</v>
      </c>
      <c r="L582" s="33" t="s">
        <v>2005</v>
      </c>
      <c r="M582" s="33" t="s">
        <v>2005</v>
      </c>
      <c r="N582" s="34" t="s">
        <v>5037</v>
      </c>
      <c r="O582" s="34" t="s">
        <v>5037</v>
      </c>
      <c r="P582" s="33" t="s">
        <v>3094</v>
      </c>
      <c r="R582" s="34" t="s">
        <v>2584</v>
      </c>
      <c r="S582" s="50" t="s">
        <v>3942</v>
      </c>
      <c r="T582" s="33" t="s">
        <v>2005</v>
      </c>
      <c r="U582" s="33" t="s">
        <v>1545</v>
      </c>
      <c r="W582" s="34" t="s">
        <v>2361</v>
      </c>
      <c r="X582" s="34">
        <v>4</v>
      </c>
      <c r="Y582" s="34">
        <v>20</v>
      </c>
      <c r="Z582" s="34">
        <f t="shared" si="163"/>
        <v>80</v>
      </c>
      <c r="AI582" s="25">
        <v>581</v>
      </c>
      <c r="AJ582" s="27">
        <v>581</v>
      </c>
    </row>
    <row r="583" spans="1:36" ht="11.25" customHeight="1" x14ac:dyDescent="0.2">
      <c r="A583" s="27">
        <v>582</v>
      </c>
      <c r="C583" s="33" t="str">
        <f t="shared" si="159"/>
        <v>Green Goblin - Murderous Ploy - IQ - U</v>
      </c>
      <c r="D583" s="33" t="str">
        <f t="shared" si="160"/>
        <v>Green Goblin - Murderous Ploy - IQ - U</v>
      </c>
      <c r="E583" s="33">
        <f t="shared" si="161"/>
        <v>1</v>
      </c>
      <c r="F583" s="33" t="str">
        <f t="shared" si="162"/>
        <v>Murderous Ploy - IQ</v>
      </c>
      <c r="G583" s="34" t="s">
        <v>1044</v>
      </c>
      <c r="H583" s="34" t="s">
        <v>2590</v>
      </c>
      <c r="L583" s="33" t="s">
        <v>2005</v>
      </c>
      <c r="M583" s="33" t="s">
        <v>2005</v>
      </c>
      <c r="N583" s="34" t="s">
        <v>5038</v>
      </c>
      <c r="O583" s="34" t="s">
        <v>5038</v>
      </c>
      <c r="P583" s="33" t="s">
        <v>2423</v>
      </c>
      <c r="S583" s="50" t="s">
        <v>3943</v>
      </c>
      <c r="T583" s="33" t="s">
        <v>2005</v>
      </c>
      <c r="U583" s="33" t="s">
        <v>2423</v>
      </c>
      <c r="W583" s="34" t="s">
        <v>2314</v>
      </c>
      <c r="X583" s="34">
        <v>12</v>
      </c>
      <c r="Y583" s="34">
        <v>10</v>
      </c>
      <c r="Z583" s="34">
        <f t="shared" si="163"/>
        <v>120</v>
      </c>
      <c r="AI583" s="25">
        <v>582</v>
      </c>
      <c r="AJ583" s="27">
        <v>582</v>
      </c>
    </row>
    <row r="584" spans="1:36" ht="11.25" customHeight="1" x14ac:dyDescent="0.2">
      <c r="A584" s="27">
        <v>583</v>
      </c>
      <c r="C584" s="33" t="str">
        <f t="shared" si="159"/>
        <v>Green Goblin - Revelations - CL - U</v>
      </c>
      <c r="D584" s="33" t="str">
        <f t="shared" si="160"/>
        <v>Green Goblin - Revelations - CL - U</v>
      </c>
      <c r="E584" s="33">
        <f t="shared" si="161"/>
        <v>1</v>
      </c>
      <c r="F584" s="33" t="str">
        <f t="shared" si="162"/>
        <v>Revelations - CL</v>
      </c>
      <c r="G584" s="34" t="s">
        <v>1676</v>
      </c>
      <c r="H584" s="34" t="s">
        <v>2590</v>
      </c>
      <c r="L584" s="33" t="s">
        <v>2005</v>
      </c>
      <c r="M584" s="33" t="s">
        <v>2005</v>
      </c>
      <c r="N584" s="34" t="s">
        <v>5008</v>
      </c>
      <c r="O584" s="34" t="s">
        <v>5008</v>
      </c>
      <c r="P584" s="33" t="s">
        <v>490</v>
      </c>
      <c r="S584" s="50" t="s">
        <v>3944</v>
      </c>
      <c r="T584" s="33" t="s">
        <v>2005</v>
      </c>
      <c r="U584" s="33" t="s">
        <v>490</v>
      </c>
      <c r="W584" s="34" t="s">
        <v>2314</v>
      </c>
      <c r="X584" s="34">
        <v>13</v>
      </c>
      <c r="Y584" s="34">
        <v>10</v>
      </c>
      <c r="Z584" s="34">
        <f t="shared" si="163"/>
        <v>130</v>
      </c>
      <c r="AI584" s="25">
        <v>583</v>
      </c>
      <c r="AJ584" s="27">
        <v>583</v>
      </c>
    </row>
    <row r="585" spans="1:36" ht="11.25" customHeight="1" x14ac:dyDescent="0.2">
      <c r="A585" s="27">
        <v>584</v>
      </c>
      <c r="C585" s="33" t="str">
        <f t="shared" si="159"/>
        <v>Green Lantern - …This is a Gun - JLA - U</v>
      </c>
      <c r="D585" s="33" t="s">
        <v>6077</v>
      </c>
      <c r="E585" s="33">
        <f t="shared" si="161"/>
        <v>1</v>
      </c>
      <c r="F585" s="33" t="str">
        <f t="shared" si="162"/>
        <v>…This is a Gun - JLA</v>
      </c>
      <c r="G585" s="34" t="s">
        <v>3386</v>
      </c>
      <c r="H585" s="34" t="s">
        <v>2590</v>
      </c>
      <c r="L585" s="33" t="s">
        <v>2006</v>
      </c>
      <c r="M585" s="33" t="s">
        <v>2006</v>
      </c>
      <c r="N585" s="34" t="s">
        <v>5029</v>
      </c>
      <c r="O585" s="34" t="s">
        <v>5029</v>
      </c>
      <c r="P585" s="33" t="s">
        <v>489</v>
      </c>
      <c r="S585" s="50" t="s">
        <v>3919</v>
      </c>
      <c r="T585" s="33" t="s">
        <v>2006</v>
      </c>
      <c r="U585" s="33" t="s">
        <v>489</v>
      </c>
      <c r="W585" s="34" t="s">
        <v>2314</v>
      </c>
      <c r="X585" s="34">
        <v>6</v>
      </c>
      <c r="Y585" s="34">
        <v>10</v>
      </c>
      <c r="Z585" s="34">
        <f t="shared" si="163"/>
        <v>60</v>
      </c>
      <c r="AI585" s="25">
        <v>584</v>
      </c>
      <c r="AJ585" s="27">
        <v>584</v>
      </c>
    </row>
    <row r="586" spans="1:36" ht="11.25" customHeight="1" x14ac:dyDescent="0.2">
      <c r="A586" s="27">
        <v>585</v>
      </c>
      <c r="B586" s="28"/>
      <c r="C586" s="26" t="str">
        <f t="shared" si="159"/>
        <v>Green Lantern - 4-Grid Character Card - JLA - U</v>
      </c>
      <c r="D586" s="26" t="str">
        <f>CONCATENATE(M586," ",G586," HERO - ",W586)</f>
        <v>Green Lantern JLA HERO - U</v>
      </c>
      <c r="E586" s="26">
        <f t="shared" si="161"/>
        <v>1</v>
      </c>
      <c r="F586" s="26" t="str">
        <f>CONCATENATE(M586,IF(V586&lt;&gt;"",CONCATENATE(" (",V586,")",),"")," &lt;",G586,"&gt;")</f>
        <v>Green Lantern (H) &lt;JLA&gt;</v>
      </c>
      <c r="G586" s="28" t="s">
        <v>3386</v>
      </c>
      <c r="H586" s="28" t="s">
        <v>2582</v>
      </c>
      <c r="I586" s="28"/>
      <c r="J586" s="28"/>
      <c r="K586" s="28"/>
      <c r="L586" s="26" t="s">
        <v>2006</v>
      </c>
      <c r="M586" s="26" t="s">
        <v>2006</v>
      </c>
      <c r="N586" s="28"/>
      <c r="O586" s="28"/>
      <c r="P586" s="26" t="s">
        <v>769</v>
      </c>
      <c r="Q586" s="28"/>
      <c r="R586" s="28"/>
      <c r="S586" s="54"/>
      <c r="T586" s="26" t="s">
        <v>2006</v>
      </c>
      <c r="U586" s="26" t="s">
        <v>769</v>
      </c>
      <c r="V586" s="28" t="s">
        <v>1981</v>
      </c>
      <c r="W586" s="28" t="s">
        <v>2314</v>
      </c>
      <c r="X586" s="29">
        <v>6</v>
      </c>
      <c r="Y586" s="29">
        <v>10</v>
      </c>
      <c r="Z586" s="29">
        <f t="shared" si="163"/>
        <v>60</v>
      </c>
      <c r="AA586" s="30">
        <v>7</v>
      </c>
      <c r="AB586" s="30">
        <v>3</v>
      </c>
      <c r="AC586" s="30">
        <v>4</v>
      </c>
      <c r="AD586" s="30">
        <v>4</v>
      </c>
      <c r="AE586" s="30">
        <f>SUM(AA586:AD586)</f>
        <v>18</v>
      </c>
      <c r="AF586" s="30">
        <v>18</v>
      </c>
      <c r="AG586" s="31">
        <f>AVERAGE(AA586:AD586)</f>
        <v>4.5</v>
      </c>
      <c r="AH586" s="32" t="s">
        <v>4771</v>
      </c>
      <c r="AI586" s="32">
        <v>585</v>
      </c>
      <c r="AJ586" s="27">
        <v>585</v>
      </c>
    </row>
    <row r="587" spans="1:36" ht="11.25" customHeight="1" x14ac:dyDescent="0.2">
      <c r="A587" s="27">
        <v>586</v>
      </c>
      <c r="C587" s="33" t="str">
        <f t="shared" si="159"/>
        <v>Green Lantern - Goin' Ballistic - JLA - C</v>
      </c>
      <c r="D587" s="33" t="str">
        <f>CONCATENATE(M587," - ",P587," - ",G587," - ",IF(R587="","",CONCATENATE(R587," - ")),W587)</f>
        <v>Green Lantern - Goin' Ballistic - JLA - C</v>
      </c>
      <c r="E587" s="33">
        <f t="shared" si="161"/>
        <v>1</v>
      </c>
      <c r="F587" s="33" t="str">
        <f>CONCATENATE(P587," - ",G587)</f>
        <v>Goin' Ballistic - JLA</v>
      </c>
      <c r="G587" s="34" t="s">
        <v>3386</v>
      </c>
      <c r="H587" s="34" t="s">
        <v>2590</v>
      </c>
      <c r="L587" s="33" t="s">
        <v>2006</v>
      </c>
      <c r="M587" s="33" t="s">
        <v>2006</v>
      </c>
      <c r="N587" s="34" t="s">
        <v>4876</v>
      </c>
      <c r="O587" s="34" t="s">
        <v>4876</v>
      </c>
      <c r="P587" s="33" t="s">
        <v>3538</v>
      </c>
      <c r="S587" s="50" t="s">
        <v>3945</v>
      </c>
      <c r="T587" s="33" t="s">
        <v>2006</v>
      </c>
      <c r="U587" s="33" t="s">
        <v>488</v>
      </c>
      <c r="W587" s="34" t="s">
        <v>2103</v>
      </c>
      <c r="X587" s="34">
        <v>6</v>
      </c>
      <c r="Y587" s="34">
        <v>5</v>
      </c>
      <c r="Z587" s="34">
        <f t="shared" si="163"/>
        <v>30</v>
      </c>
      <c r="AI587" s="25">
        <v>586</v>
      </c>
      <c r="AJ587" s="27">
        <v>586</v>
      </c>
    </row>
    <row r="588" spans="1:36" ht="11.25" customHeight="1" x14ac:dyDescent="0.2">
      <c r="A588" s="27">
        <v>587</v>
      </c>
      <c r="C588" s="33" t="str">
        <f t="shared" si="159"/>
        <v>Green Lantern - Gotcha! - JLA - U</v>
      </c>
      <c r="D588" s="33" t="str">
        <f>CONCATENATE(M588," - ",P588," - ",G588," - ",IF(R588="","",CONCATENATE(R588," - ")),W588)</f>
        <v>Green Lantern - Gotcha! - JLA - U</v>
      </c>
      <c r="E588" s="33">
        <f t="shared" si="161"/>
        <v>1</v>
      </c>
      <c r="F588" s="33" t="str">
        <f>CONCATENATE(P588," - ",G588)</f>
        <v>Gotcha! - JLA</v>
      </c>
      <c r="G588" s="34" t="s">
        <v>3386</v>
      </c>
      <c r="H588" s="34" t="s">
        <v>2590</v>
      </c>
      <c r="L588" s="33" t="s">
        <v>2006</v>
      </c>
      <c r="M588" s="33" t="s">
        <v>2006</v>
      </c>
      <c r="N588" s="34" t="s">
        <v>4923</v>
      </c>
      <c r="O588" s="34" t="s">
        <v>4923</v>
      </c>
      <c r="P588" s="33" t="s">
        <v>2159</v>
      </c>
      <c r="S588" s="50" t="s">
        <v>3946</v>
      </c>
      <c r="T588" s="33" t="s">
        <v>2006</v>
      </c>
      <c r="U588" s="33" t="s">
        <v>2159</v>
      </c>
      <c r="W588" s="34" t="s">
        <v>2314</v>
      </c>
      <c r="X588" s="34">
        <v>6</v>
      </c>
      <c r="Y588" s="34">
        <v>10</v>
      </c>
      <c r="Z588" s="34">
        <f t="shared" si="163"/>
        <v>60</v>
      </c>
      <c r="AI588" s="25">
        <v>587</v>
      </c>
      <c r="AJ588" s="27">
        <v>587</v>
      </c>
    </row>
    <row r="589" spans="1:36" ht="11.25" customHeight="1" x14ac:dyDescent="0.2">
      <c r="A589" s="27">
        <v>588</v>
      </c>
      <c r="C589" s="33" t="str">
        <f t="shared" si="159"/>
        <v>Green Lantern - Let's get Medieval! - JLA - OPD - VR</v>
      </c>
      <c r="D589" s="33" t="str">
        <f>CONCATENATE(M589," - ",P589," - ",G589," - ",IF(R589="","",CONCATENATE(R589," - ")),W589)</f>
        <v>Green Lantern - Let's get Medieval! - JLA - OPD - VR</v>
      </c>
      <c r="E589" s="33">
        <f t="shared" si="161"/>
        <v>1</v>
      </c>
      <c r="F589" s="33" t="str">
        <f>CONCATENATE(P589," - ",G589)</f>
        <v>Let's get Medieval! - JLA</v>
      </c>
      <c r="G589" s="34" t="s">
        <v>3386</v>
      </c>
      <c r="H589" s="34" t="s">
        <v>2590</v>
      </c>
      <c r="L589" s="33" t="s">
        <v>2006</v>
      </c>
      <c r="M589" s="33" t="s">
        <v>2006</v>
      </c>
      <c r="N589" s="34" t="s">
        <v>4875</v>
      </c>
      <c r="O589" s="34" t="s">
        <v>4875</v>
      </c>
      <c r="P589" s="33" t="s">
        <v>3539</v>
      </c>
      <c r="R589" s="34" t="s">
        <v>2584</v>
      </c>
      <c r="S589" s="50" t="s">
        <v>3947</v>
      </c>
      <c r="T589" s="33" t="s">
        <v>2006</v>
      </c>
      <c r="U589" s="33" t="s">
        <v>1074</v>
      </c>
      <c r="W589" s="34" t="s">
        <v>2361</v>
      </c>
      <c r="X589" s="34">
        <v>6</v>
      </c>
      <c r="Y589" s="34">
        <v>20</v>
      </c>
      <c r="Z589" s="34">
        <f t="shared" si="163"/>
        <v>120</v>
      </c>
      <c r="AI589" s="25">
        <v>588</v>
      </c>
      <c r="AJ589" s="27">
        <v>588</v>
      </c>
    </row>
    <row r="590" spans="1:36" ht="11.25" customHeight="1" x14ac:dyDescent="0.2">
      <c r="A590" s="27">
        <v>589</v>
      </c>
      <c r="C590" s="33" t="str">
        <f t="shared" si="159"/>
        <v>Green Lantern - Power of Imagination - JLA - OPD - VR</v>
      </c>
      <c r="D590" s="33" t="s">
        <v>6076</v>
      </c>
      <c r="E590" s="33">
        <f t="shared" si="161"/>
        <v>1</v>
      </c>
      <c r="F590" s="33" t="str">
        <f>CONCATENATE(P590," - ",G590)</f>
        <v>Power of Imagination - JLA</v>
      </c>
      <c r="G590" s="34" t="s">
        <v>3386</v>
      </c>
      <c r="H590" s="34" t="s">
        <v>2590</v>
      </c>
      <c r="L590" s="33" t="s">
        <v>2006</v>
      </c>
      <c r="M590" s="33" t="s">
        <v>2006</v>
      </c>
      <c r="N590" s="34" t="s">
        <v>4884</v>
      </c>
      <c r="O590" s="34" t="s">
        <v>4884</v>
      </c>
      <c r="P590" s="33" t="s">
        <v>3095</v>
      </c>
      <c r="R590" s="34" t="s">
        <v>2584</v>
      </c>
      <c r="S590" s="50" t="s">
        <v>3624</v>
      </c>
      <c r="T590" s="33" t="s">
        <v>2006</v>
      </c>
      <c r="U590" s="33" t="s">
        <v>1075</v>
      </c>
      <c r="W590" s="34" t="s">
        <v>2361</v>
      </c>
      <c r="X590" s="34">
        <v>6</v>
      </c>
      <c r="Y590" s="34">
        <v>20</v>
      </c>
      <c r="Z590" s="34">
        <f t="shared" si="163"/>
        <v>120</v>
      </c>
      <c r="AI590" s="25">
        <v>589</v>
      </c>
      <c r="AJ590" s="27">
        <v>589</v>
      </c>
    </row>
    <row r="591" spans="1:36" ht="11.25" customHeight="1" x14ac:dyDescent="0.2">
      <c r="A591" s="27">
        <v>590</v>
      </c>
      <c r="B591" s="28"/>
      <c r="C591" s="26" t="str">
        <f t="shared" si="159"/>
        <v>Grey King - 4-Grid Character Card - XM - U</v>
      </c>
      <c r="D591" s="26" t="str">
        <f>CONCATENATE(M591," ",G591," HERO - ",W591)</f>
        <v>Grey King XM HERO - U</v>
      </c>
      <c r="E591" s="26">
        <f t="shared" si="161"/>
        <v>1</v>
      </c>
      <c r="F591" s="26" t="str">
        <f>CONCATENATE(M591,IF(V591&lt;&gt;"",CONCATENATE(" (",V591,")",),"")," &lt;",G591,"&gt;")</f>
        <v>Grey King &lt;XM&gt;</v>
      </c>
      <c r="G591" s="28" t="s">
        <v>3387</v>
      </c>
      <c r="H591" s="28" t="s">
        <v>2582</v>
      </c>
      <c r="I591" s="28"/>
      <c r="J591" s="28"/>
      <c r="K591" s="28"/>
      <c r="L591" s="26" t="s">
        <v>1416</v>
      </c>
      <c r="M591" s="26" t="s">
        <v>1416</v>
      </c>
      <c r="N591" s="28"/>
      <c r="O591" s="28"/>
      <c r="P591" s="26" t="s">
        <v>769</v>
      </c>
      <c r="Q591" s="28"/>
      <c r="R591" s="28"/>
      <c r="S591" s="54"/>
      <c r="T591" s="26" t="s">
        <v>1416</v>
      </c>
      <c r="U591" s="26" t="s">
        <v>769</v>
      </c>
      <c r="V591" s="28"/>
      <c r="W591" s="28" t="s">
        <v>2314</v>
      </c>
      <c r="X591" s="29">
        <v>5</v>
      </c>
      <c r="Y591" s="29">
        <v>10</v>
      </c>
      <c r="Z591" s="29">
        <f t="shared" si="163"/>
        <v>50</v>
      </c>
      <c r="AA591" s="30">
        <v>6</v>
      </c>
      <c r="AB591" s="30">
        <v>3</v>
      </c>
      <c r="AC591" s="30">
        <v>5</v>
      </c>
      <c r="AD591" s="30">
        <v>7</v>
      </c>
      <c r="AE591" s="30">
        <f>SUM(AA591:AD591)</f>
        <v>21</v>
      </c>
      <c r="AF591" s="30">
        <v>21</v>
      </c>
      <c r="AG591" s="31">
        <f>AVERAGE(AA591:AD591)</f>
        <v>5.25</v>
      </c>
      <c r="AH591" s="32"/>
      <c r="AI591" s="32">
        <v>590</v>
      </c>
      <c r="AJ591" s="27">
        <v>590</v>
      </c>
    </row>
    <row r="592" spans="1:36" ht="11.25" customHeight="1" x14ac:dyDescent="0.2">
      <c r="A592" s="27">
        <v>591</v>
      </c>
      <c r="C592" s="33" t="str">
        <f t="shared" si="159"/>
        <v>Grey King - Analytical Genius - XM - C</v>
      </c>
      <c r="D592" s="33" t="str">
        <f>CONCATENATE(M592," - ",P592," - ",G592," - ",IF(R592="","",CONCATENATE(R592," - ")),W592)</f>
        <v>Grey King - Analytical Genius - XM - C</v>
      </c>
      <c r="E592" s="33">
        <f t="shared" si="161"/>
        <v>1</v>
      </c>
      <c r="F592" s="33" t="str">
        <f>CONCATENATE(P592," - ",G592)</f>
        <v>Analytical Genius - XM</v>
      </c>
      <c r="G592" s="34" t="s">
        <v>3387</v>
      </c>
      <c r="H592" s="34" t="s">
        <v>2590</v>
      </c>
      <c r="L592" s="33" t="s">
        <v>1416</v>
      </c>
      <c r="M592" s="33" t="s">
        <v>1416</v>
      </c>
      <c r="N592" s="34" t="s">
        <v>5039</v>
      </c>
      <c r="O592" s="34" t="s">
        <v>5039</v>
      </c>
      <c r="P592" s="33" t="s">
        <v>1417</v>
      </c>
      <c r="S592" s="50" t="s">
        <v>3948</v>
      </c>
      <c r="T592" s="33" t="s">
        <v>1416</v>
      </c>
      <c r="U592" s="33" t="s">
        <v>1417</v>
      </c>
      <c r="W592" s="34" t="s">
        <v>2103</v>
      </c>
      <c r="X592" s="34">
        <v>5</v>
      </c>
      <c r="Y592" s="34">
        <v>5</v>
      </c>
      <c r="Z592" s="34">
        <f t="shared" si="163"/>
        <v>25</v>
      </c>
      <c r="AI592" s="25">
        <v>591</v>
      </c>
      <c r="AJ592" s="27">
        <v>591</v>
      </c>
    </row>
    <row r="593" spans="1:36" ht="11.25" customHeight="1" x14ac:dyDescent="0.2">
      <c r="A593" s="27">
        <v>592</v>
      </c>
      <c r="C593" s="33" t="str">
        <f t="shared" si="159"/>
        <v>Grey King - Carrier Wave - XM - C</v>
      </c>
      <c r="D593" s="33" t="str">
        <f>CONCATENATE(M593," - ",P593," - ",G593," - ",IF(R593="","",CONCATENATE(R593," - ")),W593)</f>
        <v>Grey King - Carrier Wave - XM - C</v>
      </c>
      <c r="E593" s="33">
        <f t="shared" si="161"/>
        <v>1</v>
      </c>
      <c r="F593" s="33" t="str">
        <f>CONCATENATE(P593," - ",G593)</f>
        <v>Carrier Wave - XM</v>
      </c>
      <c r="G593" s="34" t="s">
        <v>3387</v>
      </c>
      <c r="H593" s="34" t="s">
        <v>2590</v>
      </c>
      <c r="L593" s="33" t="s">
        <v>1416</v>
      </c>
      <c r="M593" s="33" t="s">
        <v>1416</v>
      </c>
      <c r="N593" s="34" t="s">
        <v>4881</v>
      </c>
      <c r="O593" s="34" t="s">
        <v>4881</v>
      </c>
      <c r="P593" s="33" t="s">
        <v>1418</v>
      </c>
      <c r="S593" s="50" t="s">
        <v>3610</v>
      </c>
      <c r="T593" s="33" t="s">
        <v>1416</v>
      </c>
      <c r="U593" s="33" t="s">
        <v>1418</v>
      </c>
      <c r="W593" s="34" t="s">
        <v>2103</v>
      </c>
      <c r="X593" s="34">
        <v>5</v>
      </c>
      <c r="Y593" s="34">
        <v>5</v>
      </c>
      <c r="Z593" s="34">
        <f t="shared" si="163"/>
        <v>25</v>
      </c>
      <c r="AI593" s="25">
        <v>592</v>
      </c>
      <c r="AJ593" s="27">
        <v>592</v>
      </c>
    </row>
    <row r="594" spans="1:36" ht="11.25" customHeight="1" x14ac:dyDescent="0.2">
      <c r="A594" s="27">
        <v>593</v>
      </c>
      <c r="C594" s="33" t="str">
        <f t="shared" si="159"/>
        <v>Grey King - Leader - XM - C</v>
      </c>
      <c r="D594" s="33" t="s">
        <v>6078</v>
      </c>
      <c r="E594" s="33">
        <f t="shared" si="161"/>
        <v>1</v>
      </c>
      <c r="F594" s="33" t="str">
        <f>CONCATENATE(P594," - ",G594)</f>
        <v>Leader - XM</v>
      </c>
      <c r="G594" s="34" t="s">
        <v>3387</v>
      </c>
      <c r="H594" s="34" t="s">
        <v>2590</v>
      </c>
      <c r="L594" s="33" t="s">
        <v>1416</v>
      </c>
      <c r="M594" s="33" t="s">
        <v>1416</v>
      </c>
      <c r="N594" s="34" t="s">
        <v>4997</v>
      </c>
      <c r="O594" s="34" t="s">
        <v>5030</v>
      </c>
      <c r="P594" s="33" t="s">
        <v>144</v>
      </c>
      <c r="S594" s="50" t="s">
        <v>3949</v>
      </c>
      <c r="T594" s="33" t="s">
        <v>1416</v>
      </c>
      <c r="U594" s="33" t="s">
        <v>144</v>
      </c>
      <c r="W594" s="34" t="s">
        <v>2103</v>
      </c>
      <c r="X594" s="34">
        <v>5</v>
      </c>
      <c r="Y594" s="34">
        <v>5</v>
      </c>
      <c r="Z594" s="34">
        <f t="shared" si="163"/>
        <v>25</v>
      </c>
      <c r="AI594" s="25">
        <v>593</v>
      </c>
      <c r="AJ594" s="27">
        <v>593</v>
      </c>
    </row>
    <row r="595" spans="1:36" ht="11.25" customHeight="1" x14ac:dyDescent="0.2">
      <c r="A595" s="27">
        <v>594</v>
      </c>
      <c r="C595" s="33" t="str">
        <f t="shared" si="159"/>
        <v>Grey King - Psychic Neutralizer - XM - U</v>
      </c>
      <c r="D595" s="33" t="str">
        <f>CONCATENATE(M595," - ",P595," - ",G595," - ",IF(R595="","",CONCATENATE(R595," - ")),W595)</f>
        <v>Grey King - Psychic Neutralizer - XM - U</v>
      </c>
      <c r="E595" s="33">
        <f t="shared" si="161"/>
        <v>1</v>
      </c>
      <c r="F595" s="33" t="str">
        <f>CONCATENATE(P595," - ",G595)</f>
        <v>Psychic Neutralizer - XM</v>
      </c>
      <c r="G595" s="34" t="s">
        <v>3387</v>
      </c>
      <c r="H595" s="34" t="s">
        <v>2590</v>
      </c>
      <c r="L595" s="33" t="s">
        <v>1416</v>
      </c>
      <c r="M595" s="33" t="s">
        <v>1416</v>
      </c>
      <c r="N595" s="34" t="s">
        <v>4971</v>
      </c>
      <c r="O595" s="34" t="s">
        <v>4971</v>
      </c>
      <c r="P595" s="33" t="s">
        <v>1419</v>
      </c>
      <c r="S595" s="50" t="s">
        <v>3950</v>
      </c>
      <c r="T595" s="33" t="s">
        <v>1416</v>
      </c>
      <c r="U595" s="33" t="s">
        <v>1419</v>
      </c>
      <c r="W595" s="34" t="s">
        <v>2314</v>
      </c>
      <c r="X595" s="34">
        <v>5</v>
      </c>
      <c r="Y595" s="34">
        <v>10</v>
      </c>
      <c r="Z595" s="34">
        <f t="shared" si="163"/>
        <v>50</v>
      </c>
      <c r="AI595" s="25">
        <v>594</v>
      </c>
      <c r="AJ595" s="27">
        <v>594</v>
      </c>
    </row>
    <row r="596" spans="1:36" ht="11.25" customHeight="1" x14ac:dyDescent="0.2">
      <c r="A596" s="27">
        <v>595</v>
      </c>
      <c r="C596" s="33" t="str">
        <f t="shared" si="159"/>
        <v>Grey King - TK Beam - XM - OPD - R</v>
      </c>
      <c r="D596" s="33" t="str">
        <f>CONCATENATE(M596," - ",P596," - ",G596," - ",IF(R596="","",CONCATENATE(R596," - ")),W596)</f>
        <v>Grey King - TK Beam - XM - OPD - R</v>
      </c>
      <c r="E596" s="33">
        <f t="shared" si="161"/>
        <v>1</v>
      </c>
      <c r="F596" s="33" t="str">
        <f>CONCATENATE(P596," - ",G596)</f>
        <v>TK Beam - XM</v>
      </c>
      <c r="G596" s="34" t="s">
        <v>3387</v>
      </c>
      <c r="H596" s="34" t="s">
        <v>2590</v>
      </c>
      <c r="L596" s="33" t="s">
        <v>1416</v>
      </c>
      <c r="M596" s="33" t="s">
        <v>1416</v>
      </c>
      <c r="N596" s="34" t="s">
        <v>4907</v>
      </c>
      <c r="O596" s="34" t="s">
        <v>4907</v>
      </c>
      <c r="P596" s="33" t="s">
        <v>3096</v>
      </c>
      <c r="R596" s="34" t="s">
        <v>2584</v>
      </c>
      <c r="S596" s="50" t="s">
        <v>3951</v>
      </c>
      <c r="T596" s="33" t="s">
        <v>1416</v>
      </c>
      <c r="U596" s="33" t="s">
        <v>1548</v>
      </c>
      <c r="W596" s="34" t="s">
        <v>2313</v>
      </c>
      <c r="X596" s="34">
        <v>5</v>
      </c>
      <c r="Y596" s="34">
        <v>15</v>
      </c>
      <c r="Z596" s="34">
        <f t="shared" si="163"/>
        <v>75</v>
      </c>
      <c r="AI596" s="25">
        <v>595</v>
      </c>
      <c r="AJ596" s="27">
        <v>595</v>
      </c>
    </row>
    <row r="597" spans="1:36" ht="11.25" customHeight="1" x14ac:dyDescent="0.2">
      <c r="A597" s="27">
        <v>596</v>
      </c>
      <c r="B597" s="28"/>
      <c r="C597" s="26" t="str">
        <f t="shared" si="159"/>
        <v>Grifter - 4-Grid Character Card - IM - R</v>
      </c>
      <c r="D597" s="26" t="str">
        <f>CONCATENATE(M597," ",G597," HERO - ",W597)</f>
        <v>Grifter IM HERO - R</v>
      </c>
      <c r="E597" s="26">
        <f t="shared" si="161"/>
        <v>1</v>
      </c>
      <c r="F597" s="26" t="str">
        <f>CONCATENATE(M597,IF(V597&lt;&gt;"",CONCATENATE(" (",V597,")",),"")," &lt;",G597,"&gt;")</f>
        <v>Grifter &lt;IM&gt;</v>
      </c>
      <c r="G597" s="28" t="s">
        <v>511</v>
      </c>
      <c r="H597" s="28" t="s">
        <v>2582</v>
      </c>
      <c r="I597" s="28"/>
      <c r="J597" s="28"/>
      <c r="K597" s="28"/>
      <c r="L597" s="26" t="s">
        <v>68</v>
      </c>
      <c r="M597" s="26" t="s">
        <v>68</v>
      </c>
      <c r="N597" s="28"/>
      <c r="O597" s="28"/>
      <c r="P597" s="26" t="s">
        <v>769</v>
      </c>
      <c r="Q597" s="28"/>
      <c r="R597" s="28"/>
      <c r="S597" s="54"/>
      <c r="T597" s="26" t="s">
        <v>68</v>
      </c>
      <c r="U597" s="26" t="s">
        <v>769</v>
      </c>
      <c r="V597" s="28"/>
      <c r="W597" s="28" t="s">
        <v>2313</v>
      </c>
      <c r="X597" s="29">
        <v>16</v>
      </c>
      <c r="Y597" s="29">
        <v>15</v>
      </c>
      <c r="Z597" s="29">
        <f t="shared" si="163"/>
        <v>240</v>
      </c>
      <c r="AA597" s="30">
        <v>4</v>
      </c>
      <c r="AB597" s="30">
        <v>7</v>
      </c>
      <c r="AC597" s="30">
        <v>4</v>
      </c>
      <c r="AD597" s="30">
        <v>4</v>
      </c>
      <c r="AE597" s="30">
        <f>SUM(AA597:AD597)</f>
        <v>19</v>
      </c>
      <c r="AF597" s="30">
        <v>19</v>
      </c>
      <c r="AG597" s="31">
        <f>AVERAGE(AA597:AD597)</f>
        <v>4.75</v>
      </c>
      <c r="AH597" s="32" t="s">
        <v>4806</v>
      </c>
      <c r="AI597" s="32">
        <v>596</v>
      </c>
      <c r="AJ597" s="27">
        <v>596</v>
      </c>
    </row>
    <row r="598" spans="1:36" ht="11.25" customHeight="1" x14ac:dyDescent="0.2">
      <c r="A598" s="27">
        <v>597</v>
      </c>
      <c r="C598" s="33" t="str">
        <f t="shared" si="159"/>
        <v>Grifter - Bull's-eye Shot - IM - OPD - R</v>
      </c>
      <c r="D598" s="33" t="str">
        <f t="shared" ref="D598:D603" si="164">CONCATENATE(M598," - ",P598," - ",G598," - ",IF(R598="","",CONCATENATE(R598," - ")),W598)</f>
        <v>Grifter - Bull's-eye Shot - IM - OPD - R</v>
      </c>
      <c r="E598" s="33">
        <f t="shared" si="161"/>
        <v>1</v>
      </c>
      <c r="F598" s="33" t="str">
        <f>CONCATENATE(P598," - ",G598)</f>
        <v>Bull's-eye Shot - IM</v>
      </c>
      <c r="G598" s="34" t="s">
        <v>511</v>
      </c>
      <c r="H598" s="34" t="s">
        <v>2590</v>
      </c>
      <c r="L598" s="33" t="s">
        <v>68</v>
      </c>
      <c r="M598" s="33" t="s">
        <v>68</v>
      </c>
      <c r="N598" s="34" t="s">
        <v>4958</v>
      </c>
      <c r="O598" s="34" t="s">
        <v>4958</v>
      </c>
      <c r="P598" s="33" t="s">
        <v>3540</v>
      </c>
      <c r="R598" s="34" t="s">
        <v>2584</v>
      </c>
      <c r="S598" s="50" t="s">
        <v>3952</v>
      </c>
      <c r="T598" s="33" t="s">
        <v>68</v>
      </c>
      <c r="U598" s="33" t="s">
        <v>1185</v>
      </c>
      <c r="W598" s="34" t="s">
        <v>2313</v>
      </c>
      <c r="X598" s="34">
        <v>16</v>
      </c>
      <c r="Y598" s="34">
        <v>15</v>
      </c>
      <c r="Z598" s="34">
        <f t="shared" si="163"/>
        <v>240</v>
      </c>
      <c r="AI598" s="25">
        <v>597</v>
      </c>
      <c r="AJ598" s="27">
        <v>597</v>
      </c>
    </row>
    <row r="599" spans="1:36" ht="11.25" customHeight="1" x14ac:dyDescent="0.2">
      <c r="A599" s="27">
        <v>598</v>
      </c>
      <c r="C599" s="33" t="str">
        <f t="shared" si="159"/>
        <v>Grifter - CODA Training - IM - U</v>
      </c>
      <c r="D599" s="33" t="str">
        <f t="shared" si="164"/>
        <v>Grifter - CODA Training - IM - U</v>
      </c>
      <c r="E599" s="33">
        <f t="shared" si="161"/>
        <v>1</v>
      </c>
      <c r="F599" s="33" t="str">
        <f>CONCATENATE(P599," - ",G599)</f>
        <v>CODA Training - IM</v>
      </c>
      <c r="G599" s="34" t="s">
        <v>511</v>
      </c>
      <c r="H599" s="34" t="s">
        <v>2590</v>
      </c>
      <c r="L599" s="33" t="s">
        <v>68</v>
      </c>
      <c r="M599" s="33" t="s">
        <v>68</v>
      </c>
      <c r="N599" s="34" t="s">
        <v>4894</v>
      </c>
      <c r="O599" s="34" t="s">
        <v>4894</v>
      </c>
      <c r="P599" s="33" t="s">
        <v>70</v>
      </c>
      <c r="S599" s="50" t="s">
        <v>3710</v>
      </c>
      <c r="T599" s="33" t="s">
        <v>68</v>
      </c>
      <c r="U599" s="33" t="s">
        <v>70</v>
      </c>
      <c r="W599" s="34" t="s">
        <v>2314</v>
      </c>
      <c r="X599" s="34">
        <v>16</v>
      </c>
      <c r="Y599" s="34">
        <v>10</v>
      </c>
      <c r="Z599" s="34">
        <f t="shared" si="163"/>
        <v>160</v>
      </c>
      <c r="AI599" s="25">
        <v>598</v>
      </c>
      <c r="AJ599" s="27">
        <v>598</v>
      </c>
    </row>
    <row r="600" spans="1:36" ht="11.25" customHeight="1" x14ac:dyDescent="0.2">
      <c r="A600" s="27">
        <v>599</v>
      </c>
      <c r="C600" s="33" t="str">
        <f t="shared" si="159"/>
        <v>Grifter - Nerves of Steel - IM - OPD - R</v>
      </c>
      <c r="D600" s="33" t="str">
        <f t="shared" si="164"/>
        <v>Grifter - Nerves of Steel - IM - OPD - R</v>
      </c>
      <c r="E600" s="33">
        <f t="shared" si="161"/>
        <v>1</v>
      </c>
      <c r="F600" s="33" t="str">
        <f>CONCATENATE(P600," - ",G600)</f>
        <v>Nerves of Steel - IM</v>
      </c>
      <c r="G600" s="34" t="s">
        <v>511</v>
      </c>
      <c r="H600" s="34" t="s">
        <v>2590</v>
      </c>
      <c r="L600" s="33" t="s">
        <v>68</v>
      </c>
      <c r="M600" s="33" t="s">
        <v>68</v>
      </c>
      <c r="N600" s="34" t="s">
        <v>1677</v>
      </c>
      <c r="O600" s="34" t="s">
        <v>1677</v>
      </c>
      <c r="P600" s="33" t="s">
        <v>3097</v>
      </c>
      <c r="R600" s="34" t="s">
        <v>2584</v>
      </c>
      <c r="S600" s="50" t="s">
        <v>3953</v>
      </c>
      <c r="T600" s="33" t="s">
        <v>68</v>
      </c>
      <c r="U600" s="33" t="s">
        <v>1076</v>
      </c>
      <c r="W600" s="34" t="s">
        <v>2313</v>
      </c>
      <c r="X600" s="34">
        <v>16</v>
      </c>
      <c r="Y600" s="34">
        <v>15</v>
      </c>
      <c r="Z600" s="34">
        <f t="shared" si="163"/>
        <v>240</v>
      </c>
      <c r="AI600" s="25">
        <v>599</v>
      </c>
      <c r="AJ600" s="27">
        <v>599</v>
      </c>
    </row>
    <row r="601" spans="1:36" ht="11.25" customHeight="1" x14ac:dyDescent="0.2">
      <c r="A601" s="27">
        <v>600</v>
      </c>
      <c r="C601" s="33" t="str">
        <f t="shared" si="159"/>
        <v>Grifter - Smart-Ass - IM - U</v>
      </c>
      <c r="D601" s="33" t="str">
        <f t="shared" si="164"/>
        <v>Grifter - Smart-Ass - IM - U</v>
      </c>
      <c r="E601" s="33">
        <f t="shared" si="161"/>
        <v>1</v>
      </c>
      <c r="F601" s="33" t="str">
        <f>CONCATENATE(P601," - ",G601)</f>
        <v>Smart-Ass - IM</v>
      </c>
      <c r="G601" s="34" t="s">
        <v>511</v>
      </c>
      <c r="H601" s="34" t="s">
        <v>2590</v>
      </c>
      <c r="L601" s="33" t="s">
        <v>68</v>
      </c>
      <c r="M601" s="33" t="s">
        <v>68</v>
      </c>
      <c r="N601" s="34" t="s">
        <v>5040</v>
      </c>
      <c r="O601" s="34" t="s">
        <v>5040</v>
      </c>
      <c r="P601" s="33" t="s">
        <v>3541</v>
      </c>
      <c r="S601" s="50" t="s">
        <v>3954</v>
      </c>
      <c r="T601" s="33" t="s">
        <v>68</v>
      </c>
      <c r="U601" s="33" t="s">
        <v>71</v>
      </c>
      <c r="W601" s="34" t="s">
        <v>2314</v>
      </c>
      <c r="X601" s="34">
        <v>16</v>
      </c>
      <c r="Y601" s="34">
        <v>10</v>
      </c>
      <c r="Z601" s="34">
        <f t="shared" si="163"/>
        <v>160</v>
      </c>
      <c r="AI601" s="25">
        <v>600</v>
      </c>
      <c r="AJ601" s="27">
        <v>600</v>
      </c>
    </row>
    <row r="602" spans="1:36" ht="11.25" customHeight="1" x14ac:dyDescent="0.2">
      <c r="A602" s="27">
        <v>601</v>
      </c>
      <c r="C602" s="33" t="str">
        <f t="shared" si="159"/>
        <v>Grifter - Team 7 - IM - U</v>
      </c>
      <c r="D602" s="33" t="str">
        <f t="shared" si="164"/>
        <v>Grifter - Team 7 - IM - U</v>
      </c>
      <c r="E602" s="33">
        <f t="shared" si="161"/>
        <v>1</v>
      </c>
      <c r="F602" s="33" t="str">
        <f>CONCATENATE(M602," - ",P602," - ",G602)</f>
        <v>Grifter - Team 7 - IM</v>
      </c>
      <c r="G602" s="34" t="s">
        <v>511</v>
      </c>
      <c r="H602" s="34" t="s">
        <v>2590</v>
      </c>
      <c r="L602" s="33" t="s">
        <v>68</v>
      </c>
      <c r="M602" s="33" t="s">
        <v>68</v>
      </c>
      <c r="N602" s="34" t="s">
        <v>4887</v>
      </c>
      <c r="O602" s="34" t="s">
        <v>4887</v>
      </c>
      <c r="P602" s="33" t="s">
        <v>56</v>
      </c>
      <c r="S602" s="50" t="s">
        <v>5187</v>
      </c>
      <c r="T602" s="33" t="s">
        <v>68</v>
      </c>
      <c r="U602" s="33" t="s">
        <v>56</v>
      </c>
      <c r="W602" s="34" t="s">
        <v>2314</v>
      </c>
      <c r="X602" s="34">
        <v>16</v>
      </c>
      <c r="Y602" s="34">
        <v>10</v>
      </c>
      <c r="Z602" s="34">
        <f t="shared" si="163"/>
        <v>160</v>
      </c>
      <c r="AI602" s="25">
        <v>601</v>
      </c>
      <c r="AJ602" s="27">
        <v>601</v>
      </c>
    </row>
    <row r="603" spans="1:36" ht="11.25" customHeight="1" x14ac:dyDescent="0.2">
      <c r="A603" s="27">
        <v>602</v>
      </c>
      <c r="C603" s="33" t="str">
        <f t="shared" si="159"/>
        <v>Grifter - WildC.A.T. - IM - C</v>
      </c>
      <c r="D603" s="33" t="str">
        <f t="shared" si="164"/>
        <v>Grifter - WildC.A.T. - IM - C</v>
      </c>
      <c r="E603" s="33">
        <f t="shared" si="161"/>
        <v>1</v>
      </c>
      <c r="F603" s="33" t="str">
        <f>CONCATENATE(M603," - ",P603," - ",G603)</f>
        <v>Grifter - WildC.A.T. - IM</v>
      </c>
      <c r="G603" s="34" t="s">
        <v>511</v>
      </c>
      <c r="H603" s="34" t="s">
        <v>2590</v>
      </c>
      <c r="L603" s="33" t="s">
        <v>68</v>
      </c>
      <c r="M603" s="33" t="s">
        <v>68</v>
      </c>
      <c r="N603" s="34" t="s">
        <v>4876</v>
      </c>
      <c r="O603" s="34" t="s">
        <v>4876</v>
      </c>
      <c r="P603" s="33" t="s">
        <v>937</v>
      </c>
      <c r="S603" s="50" t="s">
        <v>3591</v>
      </c>
      <c r="T603" s="33" t="s">
        <v>68</v>
      </c>
      <c r="U603" s="33" t="s">
        <v>69</v>
      </c>
      <c r="W603" s="34" t="s">
        <v>2103</v>
      </c>
      <c r="X603" s="34">
        <v>16</v>
      </c>
      <c r="Y603" s="34">
        <v>5</v>
      </c>
      <c r="Z603" s="34">
        <f t="shared" si="163"/>
        <v>80</v>
      </c>
      <c r="AI603" s="25">
        <v>602</v>
      </c>
      <c r="AJ603" s="27">
        <v>602</v>
      </c>
    </row>
    <row r="604" spans="1:36" ht="11.25" customHeight="1" x14ac:dyDescent="0.2">
      <c r="A604" s="27">
        <v>603</v>
      </c>
      <c r="B604" s="28"/>
      <c r="C604" s="26" t="str">
        <f t="shared" si="159"/>
        <v>Grunge - 4-Grid Character Card - IM - U</v>
      </c>
      <c r="D604" s="26" t="str">
        <f>CONCATENATE(M604," ",G604," HERO - ",W604)</f>
        <v>Grunge IM HERO - U</v>
      </c>
      <c r="E604" s="26">
        <f t="shared" si="161"/>
        <v>1</v>
      </c>
      <c r="F604" s="26" t="str">
        <f>CONCATENATE(M604,IF(V604&lt;&gt;"",CONCATENATE(" (",V604,")",),"")," &lt;",G604,"&gt;")</f>
        <v>Grunge &lt;IM&gt;</v>
      </c>
      <c r="G604" s="28" t="s">
        <v>511</v>
      </c>
      <c r="H604" s="28" t="s">
        <v>2582</v>
      </c>
      <c r="I604" s="28"/>
      <c r="J604" s="28"/>
      <c r="K604" s="28"/>
      <c r="L604" s="26" t="s">
        <v>72</v>
      </c>
      <c r="M604" s="26" t="s">
        <v>72</v>
      </c>
      <c r="N604" s="28"/>
      <c r="O604" s="28"/>
      <c r="P604" s="26" t="s">
        <v>769</v>
      </c>
      <c r="Q604" s="28"/>
      <c r="R604" s="28"/>
      <c r="S604" s="54"/>
      <c r="T604" s="26" t="s">
        <v>72</v>
      </c>
      <c r="U604" s="26" t="s">
        <v>769</v>
      </c>
      <c r="V604" s="28"/>
      <c r="W604" s="28" t="s">
        <v>2314</v>
      </c>
      <c r="X604" s="29">
        <v>16</v>
      </c>
      <c r="Y604" s="29">
        <v>10</v>
      </c>
      <c r="Z604" s="29">
        <f t="shared" si="163"/>
        <v>160</v>
      </c>
      <c r="AA604" s="30">
        <v>6</v>
      </c>
      <c r="AB604" s="30">
        <v>5</v>
      </c>
      <c r="AC604" s="30">
        <v>4</v>
      </c>
      <c r="AD604" s="30">
        <v>2</v>
      </c>
      <c r="AE604" s="30">
        <f>SUM(AA604:AD604)</f>
        <v>17</v>
      </c>
      <c r="AF604" s="30">
        <v>17</v>
      </c>
      <c r="AG604" s="31">
        <f>AVERAGE(AA604:AD604)</f>
        <v>4.25</v>
      </c>
      <c r="AH604" s="32" t="s">
        <v>4807</v>
      </c>
      <c r="AI604" s="32">
        <v>603</v>
      </c>
      <c r="AJ604" s="27">
        <v>603</v>
      </c>
    </row>
    <row r="605" spans="1:36" ht="11.25" customHeight="1" x14ac:dyDescent="0.2">
      <c r="A605" s="27">
        <v>604</v>
      </c>
      <c r="C605" s="33" t="str">
        <f t="shared" si="159"/>
        <v>Grunge - Danger Seeker - IM - OPD - R</v>
      </c>
      <c r="D605" s="33" t="str">
        <f t="shared" ref="D605:D610" si="165">CONCATENATE(M605," - ",P605," - ",G605," - ",IF(R605="","",CONCATENATE(R605," - ")),W605)</f>
        <v>Grunge - Danger Seeker - IM - OPD - R</v>
      </c>
      <c r="E605" s="33">
        <f t="shared" si="161"/>
        <v>1</v>
      </c>
      <c r="F605" s="33" t="str">
        <f>CONCATENATE(P605," - ",G605)</f>
        <v>Danger Seeker - IM</v>
      </c>
      <c r="G605" s="34" t="s">
        <v>511</v>
      </c>
      <c r="H605" s="34" t="s">
        <v>2590</v>
      </c>
      <c r="L605" s="33" t="s">
        <v>72</v>
      </c>
      <c r="M605" s="33" t="s">
        <v>72</v>
      </c>
      <c r="N605" s="34" t="s">
        <v>5041</v>
      </c>
      <c r="O605" s="34" t="s">
        <v>5041</v>
      </c>
      <c r="P605" s="33" t="s">
        <v>3098</v>
      </c>
      <c r="R605" s="34" t="s">
        <v>2584</v>
      </c>
      <c r="S605" s="50" t="s">
        <v>3955</v>
      </c>
      <c r="T605" s="33" t="s">
        <v>72</v>
      </c>
      <c r="U605" s="33" t="s">
        <v>1077</v>
      </c>
      <c r="W605" s="34" t="s">
        <v>2313</v>
      </c>
      <c r="X605" s="34">
        <v>16</v>
      </c>
      <c r="Y605" s="34">
        <v>15</v>
      </c>
      <c r="Z605" s="34">
        <f t="shared" si="163"/>
        <v>240</v>
      </c>
      <c r="AI605" s="25">
        <v>604</v>
      </c>
      <c r="AJ605" s="27">
        <v>604</v>
      </c>
    </row>
    <row r="606" spans="1:36" ht="11.25" customHeight="1" x14ac:dyDescent="0.2">
      <c r="A606" s="27">
        <v>605</v>
      </c>
      <c r="C606" s="33" t="str">
        <f t="shared" si="159"/>
        <v>Grunge - Dense - IM - U</v>
      </c>
      <c r="D606" s="33" t="s">
        <v>6079</v>
      </c>
      <c r="E606" s="33">
        <f t="shared" si="161"/>
        <v>1</v>
      </c>
      <c r="F606" s="33" t="str">
        <f>CONCATENATE(P606," - ",G606)</f>
        <v>Dense - IM</v>
      </c>
      <c r="G606" s="34" t="s">
        <v>511</v>
      </c>
      <c r="H606" s="34" t="s">
        <v>2590</v>
      </c>
      <c r="L606" s="33" t="s">
        <v>72</v>
      </c>
      <c r="M606" s="33" t="s">
        <v>72</v>
      </c>
      <c r="N606" s="34" t="s">
        <v>5042</v>
      </c>
      <c r="O606" s="34" t="s">
        <v>5042</v>
      </c>
      <c r="P606" s="33" t="s">
        <v>73</v>
      </c>
      <c r="S606" s="50" t="s">
        <v>3956</v>
      </c>
      <c r="T606" s="33" t="s">
        <v>72</v>
      </c>
      <c r="U606" s="33" t="s">
        <v>73</v>
      </c>
      <c r="W606" s="34" t="s">
        <v>2314</v>
      </c>
      <c r="X606" s="34">
        <v>16</v>
      </c>
      <c r="Y606" s="34">
        <v>10</v>
      </c>
      <c r="Z606" s="34">
        <f t="shared" si="163"/>
        <v>160</v>
      </c>
      <c r="AI606" s="25">
        <v>605</v>
      </c>
      <c r="AJ606" s="27">
        <v>605</v>
      </c>
    </row>
    <row r="607" spans="1:36" ht="11.25" customHeight="1" x14ac:dyDescent="0.2">
      <c r="A607" s="27">
        <v>606</v>
      </c>
      <c r="C607" s="33" t="str">
        <f t="shared" si="159"/>
        <v>Grunge - Gen-Active - IM - U</v>
      </c>
      <c r="D607" s="33" t="str">
        <f t="shared" si="165"/>
        <v>Grunge - Gen-Active - IM - U</v>
      </c>
      <c r="E607" s="33">
        <f t="shared" si="161"/>
        <v>1</v>
      </c>
      <c r="F607" s="33" t="str">
        <f>CONCATENATE(M607," - ",P607," - ",G607)</f>
        <v>Grunge - Gen-Active - IM</v>
      </c>
      <c r="G607" s="34" t="s">
        <v>511</v>
      </c>
      <c r="H607" s="34" t="s">
        <v>2590</v>
      </c>
      <c r="L607" s="33" t="s">
        <v>72</v>
      </c>
      <c r="M607" s="33" t="s">
        <v>72</v>
      </c>
      <c r="N607" s="34" t="s">
        <v>5021</v>
      </c>
      <c r="O607" s="34" t="s">
        <v>5021</v>
      </c>
      <c r="P607" s="33" t="s">
        <v>64</v>
      </c>
      <c r="S607" s="50" t="s">
        <v>5188</v>
      </c>
      <c r="T607" s="33" t="s">
        <v>72</v>
      </c>
      <c r="U607" s="33" t="s">
        <v>64</v>
      </c>
      <c r="W607" s="34" t="s">
        <v>2314</v>
      </c>
      <c r="X607" s="34">
        <v>16</v>
      </c>
      <c r="Y607" s="34">
        <v>10</v>
      </c>
      <c r="Z607" s="34">
        <f t="shared" si="163"/>
        <v>160</v>
      </c>
      <c r="AI607" s="25">
        <v>606</v>
      </c>
      <c r="AJ607" s="27">
        <v>606</v>
      </c>
    </row>
    <row r="608" spans="1:36" ht="11.25" customHeight="1" x14ac:dyDescent="0.2">
      <c r="A608" s="27">
        <v>607</v>
      </c>
      <c r="C608" s="33" t="str">
        <f t="shared" si="159"/>
        <v>Grunge - Lover Boy - IM - C</v>
      </c>
      <c r="D608" s="33" t="str">
        <f t="shared" si="165"/>
        <v>Grunge - Lover Boy - IM - C</v>
      </c>
      <c r="E608" s="33">
        <f t="shared" si="161"/>
        <v>1</v>
      </c>
      <c r="F608" s="33" t="str">
        <f>CONCATENATE(P608," - ",G608)</f>
        <v>Lover Boy - IM</v>
      </c>
      <c r="G608" s="34" t="s">
        <v>511</v>
      </c>
      <c r="H608" s="34" t="s">
        <v>2590</v>
      </c>
      <c r="L608" s="33" t="s">
        <v>72</v>
      </c>
      <c r="M608" s="33" t="s">
        <v>72</v>
      </c>
      <c r="N608" s="34" t="s">
        <v>5043</v>
      </c>
      <c r="O608" s="34" t="s">
        <v>5043</v>
      </c>
      <c r="P608" s="33" t="s">
        <v>75</v>
      </c>
      <c r="S608" s="50" t="s">
        <v>3957</v>
      </c>
      <c r="T608" s="33" t="s">
        <v>72</v>
      </c>
      <c r="U608" s="33" t="s">
        <v>75</v>
      </c>
      <c r="W608" s="34" t="s">
        <v>2103</v>
      </c>
      <c r="X608" s="34">
        <v>16</v>
      </c>
      <c r="Y608" s="34">
        <v>5</v>
      </c>
      <c r="Z608" s="34">
        <f t="shared" si="163"/>
        <v>80</v>
      </c>
      <c r="AI608" s="25">
        <v>607</v>
      </c>
      <c r="AJ608" s="27">
        <v>607</v>
      </c>
    </row>
    <row r="609" spans="1:36" ht="11.25" customHeight="1" x14ac:dyDescent="0.2">
      <c r="A609" s="27">
        <v>608</v>
      </c>
      <c r="C609" s="33" t="str">
        <f t="shared" si="159"/>
        <v>Grunge - Martial Arts Training - IM - C</v>
      </c>
      <c r="D609" s="33" t="str">
        <f t="shared" si="165"/>
        <v>Grunge - Martial Arts Training - IM - C</v>
      </c>
      <c r="E609" s="33">
        <f t="shared" si="161"/>
        <v>1</v>
      </c>
      <c r="F609" s="33" t="str">
        <f>CONCATENATE(P609," - ",G609)</f>
        <v>Martial Arts Training - IM</v>
      </c>
      <c r="G609" s="34" t="s">
        <v>511</v>
      </c>
      <c r="H609" s="34" t="s">
        <v>2590</v>
      </c>
      <c r="L609" s="33" t="s">
        <v>72</v>
      </c>
      <c r="M609" s="33" t="s">
        <v>72</v>
      </c>
      <c r="N609" s="34" t="s">
        <v>4910</v>
      </c>
      <c r="O609" s="34" t="s">
        <v>4910</v>
      </c>
      <c r="P609" s="33" t="s">
        <v>74</v>
      </c>
      <c r="S609" s="50" t="s">
        <v>3958</v>
      </c>
      <c r="T609" s="33" t="s">
        <v>72</v>
      </c>
      <c r="U609" s="33" t="s">
        <v>74</v>
      </c>
      <c r="W609" s="34" t="s">
        <v>2103</v>
      </c>
      <c r="X609" s="34">
        <v>16</v>
      </c>
      <c r="Y609" s="34">
        <v>5</v>
      </c>
      <c r="Z609" s="34">
        <f t="shared" si="163"/>
        <v>80</v>
      </c>
      <c r="AI609" s="25">
        <v>608</v>
      </c>
      <c r="AJ609" s="27">
        <v>608</v>
      </c>
    </row>
    <row r="610" spans="1:36" ht="11.25" customHeight="1" x14ac:dyDescent="0.2">
      <c r="A610" s="27">
        <v>609</v>
      </c>
      <c r="C610" s="33" t="str">
        <f t="shared" si="159"/>
        <v>Grunge - Molecular Assimilation - IM - OPD - R</v>
      </c>
      <c r="D610" s="33" t="str">
        <f t="shared" si="165"/>
        <v>Grunge - Molecular Assimilation - IM - OPD - R</v>
      </c>
      <c r="E610" s="33">
        <f t="shared" si="161"/>
        <v>1</v>
      </c>
      <c r="F610" s="33" t="str">
        <f>CONCATENATE(P610," - ",G610)</f>
        <v>Molecular Assimilation - IM</v>
      </c>
      <c r="G610" s="34" t="s">
        <v>511</v>
      </c>
      <c r="H610" s="34" t="s">
        <v>2590</v>
      </c>
      <c r="L610" s="33" t="s">
        <v>72</v>
      </c>
      <c r="M610" s="33" t="s">
        <v>72</v>
      </c>
      <c r="N610" s="34" t="s">
        <v>4865</v>
      </c>
      <c r="O610" s="34" t="s">
        <v>4865</v>
      </c>
      <c r="P610" s="33" t="s">
        <v>3099</v>
      </c>
      <c r="R610" s="34" t="s">
        <v>2584</v>
      </c>
      <c r="S610" s="50" t="s">
        <v>3959</v>
      </c>
      <c r="T610" s="33" t="s">
        <v>72</v>
      </c>
      <c r="U610" s="33" t="s">
        <v>1078</v>
      </c>
      <c r="W610" s="34" t="s">
        <v>2313</v>
      </c>
      <c r="X610" s="34">
        <v>16</v>
      </c>
      <c r="Y610" s="34">
        <v>15</v>
      </c>
      <c r="Z610" s="34">
        <f t="shared" si="163"/>
        <v>240</v>
      </c>
      <c r="AI610" s="25">
        <v>609</v>
      </c>
      <c r="AJ610" s="27">
        <v>609</v>
      </c>
    </row>
    <row r="611" spans="1:36" ht="11.25" customHeight="1" x14ac:dyDescent="0.2">
      <c r="A611" s="27">
        <v>610</v>
      </c>
      <c r="B611" s="28"/>
      <c r="C611" s="26" t="str">
        <f t="shared" si="159"/>
        <v>Hand - 4-Grid Character Card - MN - VR</v>
      </c>
      <c r="D611" s="26" t="s">
        <v>6080</v>
      </c>
      <c r="E611" s="26">
        <f t="shared" si="161"/>
        <v>1</v>
      </c>
      <c r="F611" s="26" t="str">
        <f>CONCATENATE(M611,IF(V611&lt;&gt;"",CONCATENATE(" (",V611,")",),"")," &lt;",G611,"&gt;")</f>
        <v>Hand &lt;MN&gt;</v>
      </c>
      <c r="G611" s="28" t="s">
        <v>1677</v>
      </c>
      <c r="H611" s="28" t="s">
        <v>2582</v>
      </c>
      <c r="I611" s="28"/>
      <c r="J611" s="28"/>
      <c r="K611" s="28"/>
      <c r="L611" s="26" t="s">
        <v>808</v>
      </c>
      <c r="M611" s="26" t="s">
        <v>808</v>
      </c>
      <c r="N611" s="28"/>
      <c r="O611" s="28"/>
      <c r="P611" s="26" t="s">
        <v>769</v>
      </c>
      <c r="Q611" s="28"/>
      <c r="R611" s="28"/>
      <c r="S611" s="54"/>
      <c r="T611" s="26" t="s">
        <v>808</v>
      </c>
      <c r="U611" s="26" t="s">
        <v>769</v>
      </c>
      <c r="V611" s="28"/>
      <c r="W611" s="28" t="s">
        <v>2361</v>
      </c>
      <c r="X611" s="29">
        <v>4</v>
      </c>
      <c r="Y611" s="29">
        <v>20</v>
      </c>
      <c r="Z611" s="29">
        <f t="shared" si="163"/>
        <v>80</v>
      </c>
      <c r="AA611" s="30">
        <v>2</v>
      </c>
      <c r="AB611" s="30">
        <v>8</v>
      </c>
      <c r="AC611" s="30">
        <v>3</v>
      </c>
      <c r="AD611" s="30">
        <v>6</v>
      </c>
      <c r="AE611" s="30">
        <f>SUM(AA611:AD611)</f>
        <v>19</v>
      </c>
      <c r="AF611" s="30">
        <v>19</v>
      </c>
      <c r="AG611" s="31">
        <f>AVERAGE(AA611:AD611)</f>
        <v>4.75</v>
      </c>
      <c r="AH611" s="32"/>
      <c r="AI611" s="32">
        <v>610</v>
      </c>
      <c r="AJ611" s="27">
        <v>610</v>
      </c>
    </row>
    <row r="612" spans="1:36" ht="11.25" customHeight="1" x14ac:dyDescent="0.2">
      <c r="A612" s="27">
        <v>611</v>
      </c>
      <c r="C612" s="33" t="str">
        <f t="shared" si="159"/>
        <v>Hand - Dissolving Corpses - MN - OPD - VR</v>
      </c>
      <c r="D612" s="33" t="s">
        <v>6081</v>
      </c>
      <c r="E612" s="33">
        <f t="shared" si="161"/>
        <v>1</v>
      </c>
      <c r="F612" s="33" t="str">
        <f t="shared" ref="F612:F618" si="166">CONCATENATE(P612," - ",G612)</f>
        <v>Dissolving Corpses - MN</v>
      </c>
      <c r="G612" s="34" t="s">
        <v>1677</v>
      </c>
      <c r="H612" s="34" t="s">
        <v>2590</v>
      </c>
      <c r="L612" s="33" t="s">
        <v>808</v>
      </c>
      <c r="M612" s="33" t="s">
        <v>808</v>
      </c>
      <c r="N612" s="34" t="s">
        <v>4868</v>
      </c>
      <c r="O612" s="34" t="s">
        <v>4868</v>
      </c>
      <c r="P612" s="33" t="s">
        <v>3100</v>
      </c>
      <c r="R612" s="34" t="s">
        <v>2584</v>
      </c>
      <c r="S612" s="50" t="s">
        <v>3960</v>
      </c>
      <c r="T612" s="33" t="s">
        <v>808</v>
      </c>
      <c r="U612" s="33" t="s">
        <v>1547</v>
      </c>
      <c r="W612" s="34" t="s">
        <v>2361</v>
      </c>
      <c r="X612" s="34">
        <v>4</v>
      </c>
      <c r="Y612" s="34">
        <v>20</v>
      </c>
      <c r="Z612" s="34">
        <f t="shared" si="163"/>
        <v>80</v>
      </c>
      <c r="AI612" s="25">
        <v>611</v>
      </c>
      <c r="AJ612" s="27">
        <v>611</v>
      </c>
    </row>
    <row r="613" spans="1:36" ht="11.25" customHeight="1" x14ac:dyDescent="0.2">
      <c r="A613" s="27">
        <v>612</v>
      </c>
      <c r="C613" s="33" t="str">
        <f t="shared" si="159"/>
        <v>Hand - Erynys - CL - C</v>
      </c>
      <c r="D613" s="33" t="s">
        <v>6082</v>
      </c>
      <c r="E613" s="33">
        <f t="shared" si="161"/>
        <v>1</v>
      </c>
      <c r="F613" s="33" t="str">
        <f t="shared" si="166"/>
        <v>Erynys - CL</v>
      </c>
      <c r="G613" s="34" t="s">
        <v>1676</v>
      </c>
      <c r="H613" s="34" t="s">
        <v>2590</v>
      </c>
      <c r="L613" s="33" t="s">
        <v>2163</v>
      </c>
      <c r="M613" s="33" t="s">
        <v>808</v>
      </c>
      <c r="N613" s="34" t="s">
        <v>4914</v>
      </c>
      <c r="O613" s="34" t="s">
        <v>4914</v>
      </c>
      <c r="P613" s="33" t="s">
        <v>2163</v>
      </c>
      <c r="S613" s="50" t="s">
        <v>3961</v>
      </c>
      <c r="T613" s="33" t="s">
        <v>808</v>
      </c>
      <c r="U613" s="33" t="s">
        <v>2163</v>
      </c>
      <c r="W613" s="34" t="s">
        <v>2103</v>
      </c>
      <c r="X613" s="34">
        <v>13</v>
      </c>
      <c r="Y613" s="34">
        <v>5</v>
      </c>
      <c r="Z613" s="34">
        <f t="shared" si="163"/>
        <v>65</v>
      </c>
      <c r="AI613" s="25">
        <v>612</v>
      </c>
      <c r="AJ613" s="27">
        <v>612</v>
      </c>
    </row>
    <row r="614" spans="1:36" ht="11.25" customHeight="1" x14ac:dyDescent="0.2">
      <c r="A614" s="27">
        <v>613</v>
      </c>
      <c r="C614" s="33" t="str">
        <f t="shared" si="159"/>
        <v>Hand - Kirigi - MN - U</v>
      </c>
      <c r="D614" s="33" t="s">
        <v>6083</v>
      </c>
      <c r="E614" s="33">
        <f t="shared" si="161"/>
        <v>1</v>
      </c>
      <c r="F614" s="33" t="str">
        <f t="shared" si="166"/>
        <v>Kirigi - MN</v>
      </c>
      <c r="G614" s="34" t="s">
        <v>1677</v>
      </c>
      <c r="H614" s="34" t="s">
        <v>2590</v>
      </c>
      <c r="L614" s="33" t="s">
        <v>2162</v>
      </c>
      <c r="M614" s="33" t="s">
        <v>808</v>
      </c>
      <c r="N614" s="34" t="s">
        <v>5044</v>
      </c>
      <c r="O614" s="34" t="s">
        <v>5044</v>
      </c>
      <c r="P614" s="33" t="s">
        <v>2162</v>
      </c>
      <c r="S614" s="50" t="s">
        <v>3962</v>
      </c>
      <c r="T614" s="33" t="s">
        <v>808</v>
      </c>
      <c r="U614" s="33" t="s">
        <v>2162</v>
      </c>
      <c r="W614" s="34" t="s">
        <v>2314</v>
      </c>
      <c r="X614" s="34">
        <v>4</v>
      </c>
      <c r="Y614" s="34">
        <v>10</v>
      </c>
      <c r="Z614" s="34">
        <f t="shared" si="163"/>
        <v>40</v>
      </c>
      <c r="AI614" s="25">
        <v>613</v>
      </c>
      <c r="AJ614" s="27">
        <v>613</v>
      </c>
    </row>
    <row r="615" spans="1:36" ht="11.25" customHeight="1" x14ac:dyDescent="0.2">
      <c r="A615" s="27">
        <v>614</v>
      </c>
      <c r="C615" s="33" t="str">
        <f t="shared" si="159"/>
        <v>Hand - Lord Daito - MN - U</v>
      </c>
      <c r="D615" s="33" t="s">
        <v>6084</v>
      </c>
      <c r="E615" s="33">
        <f t="shared" si="161"/>
        <v>1</v>
      </c>
      <c r="F615" s="33" t="str">
        <f t="shared" si="166"/>
        <v>Lord Daito - MN</v>
      </c>
      <c r="G615" s="34" t="s">
        <v>1677</v>
      </c>
      <c r="H615" s="34" t="s">
        <v>2590</v>
      </c>
      <c r="L615" s="33" t="s">
        <v>2164</v>
      </c>
      <c r="M615" s="33" t="s">
        <v>808</v>
      </c>
      <c r="N615" s="34" t="s">
        <v>4930</v>
      </c>
      <c r="O615" s="34" t="s">
        <v>4930</v>
      </c>
      <c r="P615" s="33" t="s">
        <v>2164</v>
      </c>
      <c r="S615" s="50" t="s">
        <v>3963</v>
      </c>
      <c r="T615" s="33" t="s">
        <v>808</v>
      </c>
      <c r="U615" s="33" t="s">
        <v>2164</v>
      </c>
      <c r="W615" s="34" t="s">
        <v>2314</v>
      </c>
      <c r="X615" s="34">
        <v>4</v>
      </c>
      <c r="Y615" s="34">
        <v>10</v>
      </c>
      <c r="Z615" s="34">
        <f t="shared" si="163"/>
        <v>40</v>
      </c>
      <c r="AI615" s="25">
        <v>614</v>
      </c>
      <c r="AJ615" s="27">
        <v>614</v>
      </c>
    </row>
    <row r="616" spans="1:36" ht="11.25" customHeight="1" x14ac:dyDescent="0.2">
      <c r="A616" s="27">
        <v>615</v>
      </c>
      <c r="C616" s="33" t="str">
        <f t="shared" si="159"/>
        <v>Hand - Ninja - MN - U</v>
      </c>
      <c r="D616" s="33" t="s">
        <v>6085</v>
      </c>
      <c r="E616" s="33">
        <f t="shared" si="161"/>
        <v>1</v>
      </c>
      <c r="F616" s="33" t="str">
        <f t="shared" si="166"/>
        <v>Ninja - MN</v>
      </c>
      <c r="G616" s="34" t="s">
        <v>1677</v>
      </c>
      <c r="H616" s="34" t="s">
        <v>2590</v>
      </c>
      <c r="L616" s="33" t="s">
        <v>2160</v>
      </c>
      <c r="M616" s="33" t="s">
        <v>808</v>
      </c>
      <c r="N616" s="34" t="s">
        <v>4955</v>
      </c>
      <c r="O616" s="34" t="s">
        <v>4955</v>
      </c>
      <c r="P616" s="33" t="s">
        <v>2160</v>
      </c>
      <c r="S616" s="50" t="s">
        <v>3964</v>
      </c>
      <c r="T616" s="33" t="s">
        <v>808</v>
      </c>
      <c r="U616" s="33" t="s">
        <v>2160</v>
      </c>
      <c r="W616" s="34" t="s">
        <v>2314</v>
      </c>
      <c r="X616" s="34">
        <v>4</v>
      </c>
      <c r="Y616" s="34">
        <v>10</v>
      </c>
      <c r="Z616" s="34">
        <f t="shared" si="163"/>
        <v>40</v>
      </c>
      <c r="AI616" s="25">
        <v>615</v>
      </c>
      <c r="AJ616" s="27">
        <v>615</v>
      </c>
    </row>
    <row r="617" spans="1:36" ht="11.25" customHeight="1" x14ac:dyDescent="0.2">
      <c r="A617" s="27">
        <v>616</v>
      </c>
      <c r="C617" s="33" t="str">
        <f t="shared" si="159"/>
        <v>Hand - Shinobi Shaw - MN - OPD - VR</v>
      </c>
      <c r="D617" s="33" t="s">
        <v>6086</v>
      </c>
      <c r="E617" s="33">
        <f t="shared" si="161"/>
        <v>1</v>
      </c>
      <c r="F617" s="33" t="str">
        <f t="shared" si="166"/>
        <v>Shinobi Shaw - MN</v>
      </c>
      <c r="G617" s="34" t="s">
        <v>1677</v>
      </c>
      <c r="H617" s="34" t="s">
        <v>2590</v>
      </c>
      <c r="L617" s="33" t="s">
        <v>3101</v>
      </c>
      <c r="M617" s="33" t="s">
        <v>808</v>
      </c>
      <c r="N617" s="34" t="s">
        <v>4875</v>
      </c>
      <c r="O617" s="34" t="s">
        <v>4875</v>
      </c>
      <c r="P617" s="33" t="s">
        <v>3101</v>
      </c>
      <c r="R617" s="34" t="s">
        <v>2584</v>
      </c>
      <c r="S617" s="50" t="s">
        <v>3965</v>
      </c>
      <c r="T617" s="33" t="s">
        <v>808</v>
      </c>
      <c r="U617" s="33" t="s">
        <v>1079</v>
      </c>
      <c r="W617" s="34" t="s">
        <v>2361</v>
      </c>
      <c r="X617" s="34">
        <v>4</v>
      </c>
      <c r="Y617" s="34">
        <v>20</v>
      </c>
      <c r="Z617" s="34">
        <f t="shared" si="163"/>
        <v>80</v>
      </c>
      <c r="AI617" s="25">
        <v>616</v>
      </c>
      <c r="AJ617" s="27">
        <v>616</v>
      </c>
    </row>
    <row r="618" spans="1:36" ht="11.25" customHeight="1" x14ac:dyDescent="0.2">
      <c r="A618" s="27">
        <v>617</v>
      </c>
      <c r="C618" s="33" t="str">
        <f t="shared" si="159"/>
        <v>Hand - Snakeroot - MN - U</v>
      </c>
      <c r="D618" s="33" t="s">
        <v>6087</v>
      </c>
      <c r="E618" s="33">
        <f t="shared" si="161"/>
        <v>1</v>
      </c>
      <c r="F618" s="33" t="str">
        <f t="shared" si="166"/>
        <v>Snakeroot - MN</v>
      </c>
      <c r="G618" s="34" t="s">
        <v>1677</v>
      </c>
      <c r="H618" s="34" t="s">
        <v>2590</v>
      </c>
      <c r="L618" s="33" t="s">
        <v>2161</v>
      </c>
      <c r="M618" s="33" t="s">
        <v>808</v>
      </c>
      <c r="N618" s="34" t="s">
        <v>5029</v>
      </c>
      <c r="O618" s="34" t="s">
        <v>5029</v>
      </c>
      <c r="P618" s="33" t="s">
        <v>2161</v>
      </c>
      <c r="S618" s="50" t="s">
        <v>3919</v>
      </c>
      <c r="T618" s="33" t="s">
        <v>808</v>
      </c>
      <c r="U618" s="33" t="s">
        <v>2161</v>
      </c>
      <c r="W618" s="34" t="s">
        <v>2314</v>
      </c>
      <c r="X618" s="34">
        <v>4</v>
      </c>
      <c r="Y618" s="34">
        <v>10</v>
      </c>
      <c r="Z618" s="34">
        <f t="shared" si="163"/>
        <v>40</v>
      </c>
      <c r="AI618" s="25">
        <v>617</v>
      </c>
      <c r="AJ618" s="27">
        <v>617</v>
      </c>
    </row>
    <row r="619" spans="1:36" ht="11.25" customHeight="1" x14ac:dyDescent="0.2">
      <c r="A619" s="27">
        <v>618</v>
      </c>
      <c r="B619" s="28"/>
      <c r="C619" s="26" t="str">
        <f t="shared" si="159"/>
        <v>Havok - 4-Grid Character Card - CL - U</v>
      </c>
      <c r="D619" s="26" t="str">
        <f>CONCATENATE(M619," ",G619," HERO - ",W619)</f>
        <v>Havok CL HERO - U</v>
      </c>
      <c r="E619" s="26">
        <f t="shared" si="161"/>
        <v>1</v>
      </c>
      <c r="F619" s="26" t="str">
        <f>CONCATENATE(M619,IF(V619&lt;&gt;"",CONCATENATE(" (",V619,")",),"")," &lt;",G619,"&gt;")</f>
        <v>Havok &lt;CL&gt;</v>
      </c>
      <c r="G619" s="28" t="s">
        <v>1676</v>
      </c>
      <c r="H619" s="28" t="s">
        <v>2582</v>
      </c>
      <c r="I619" s="28"/>
      <c r="J619" s="28"/>
      <c r="K619" s="28"/>
      <c r="L619" s="26" t="s">
        <v>433</v>
      </c>
      <c r="M619" s="26" t="s">
        <v>433</v>
      </c>
      <c r="N619" s="28"/>
      <c r="O619" s="28"/>
      <c r="P619" s="26" t="s">
        <v>769</v>
      </c>
      <c r="Q619" s="28"/>
      <c r="R619" s="28"/>
      <c r="S619" s="54"/>
      <c r="T619" s="26" t="s">
        <v>433</v>
      </c>
      <c r="U619" s="26" t="s">
        <v>769</v>
      </c>
      <c r="V619" s="28"/>
      <c r="W619" s="28" t="s">
        <v>2314</v>
      </c>
      <c r="X619" s="29">
        <v>13</v>
      </c>
      <c r="Y619" s="29">
        <v>10</v>
      </c>
      <c r="Z619" s="29">
        <f t="shared" si="163"/>
        <v>130</v>
      </c>
      <c r="AA619" s="30">
        <v>7</v>
      </c>
      <c r="AB619" s="30">
        <v>3</v>
      </c>
      <c r="AC619" s="30">
        <v>4</v>
      </c>
      <c r="AD619" s="30">
        <v>5</v>
      </c>
      <c r="AE619" s="30">
        <f>SUM(AA619:AD619)</f>
        <v>19</v>
      </c>
      <c r="AF619" s="30">
        <v>19</v>
      </c>
      <c r="AG619" s="31">
        <f>AVERAGE(AA619:AD619)</f>
        <v>4.75</v>
      </c>
      <c r="AH619" s="32" t="s">
        <v>4808</v>
      </c>
      <c r="AI619" s="32">
        <v>618</v>
      </c>
      <c r="AJ619" s="27">
        <v>618</v>
      </c>
    </row>
    <row r="620" spans="1:36" ht="11.25" customHeight="1" x14ac:dyDescent="0.2">
      <c r="A620" s="27">
        <v>619</v>
      </c>
      <c r="C620" s="33" t="str">
        <f t="shared" si="159"/>
        <v>Havok - Annihilate - CL - OPD - R</v>
      </c>
      <c r="D620" s="33" t="s">
        <v>6088</v>
      </c>
      <c r="E620" s="33">
        <f t="shared" si="161"/>
        <v>1</v>
      </c>
      <c r="F620" s="33" t="str">
        <f t="shared" ref="F620:F626" si="167">CONCATENATE(P620," - ",G620)</f>
        <v>Annihilate - CL</v>
      </c>
      <c r="G620" s="34" t="s">
        <v>1676</v>
      </c>
      <c r="H620" s="34" t="s">
        <v>2590</v>
      </c>
      <c r="L620" s="33" t="s">
        <v>433</v>
      </c>
      <c r="M620" s="33" t="s">
        <v>433</v>
      </c>
      <c r="N620" s="34" t="s">
        <v>4907</v>
      </c>
      <c r="O620" s="34" t="s">
        <v>4884</v>
      </c>
      <c r="P620" s="33" t="s">
        <v>3102</v>
      </c>
      <c r="R620" s="34" t="s">
        <v>2584</v>
      </c>
      <c r="S620" s="50" t="s">
        <v>3741</v>
      </c>
      <c r="T620" s="33" t="s">
        <v>433</v>
      </c>
      <c r="U620" s="33" t="s">
        <v>1080</v>
      </c>
      <c r="W620" s="34" t="s">
        <v>2313</v>
      </c>
      <c r="X620" s="34">
        <v>13</v>
      </c>
      <c r="Y620" s="34">
        <v>15</v>
      </c>
      <c r="Z620" s="34">
        <f t="shared" si="163"/>
        <v>195</v>
      </c>
      <c r="AI620" s="25">
        <v>619</v>
      </c>
      <c r="AJ620" s="27">
        <v>619</v>
      </c>
    </row>
    <row r="621" spans="1:36" ht="11.25" customHeight="1" x14ac:dyDescent="0.2">
      <c r="A621" s="27">
        <v>620</v>
      </c>
      <c r="C621" s="33" t="str">
        <f t="shared" si="159"/>
        <v>Havok - The Brotherhood - CL - OPD - R</v>
      </c>
      <c r="D621" s="33" t="str">
        <f t="shared" ref="D621:D626" si="168">CONCATENATE(M621," - ",P621," - ",G621," - ",IF(R621="","",CONCATENATE(R621," - ")),W621)</f>
        <v>Havok - The Brotherhood - CL - OPD - R</v>
      </c>
      <c r="E621" s="33">
        <f t="shared" si="161"/>
        <v>1</v>
      </c>
      <c r="F621" s="33" t="str">
        <f t="shared" si="167"/>
        <v>The Brotherhood - CL</v>
      </c>
      <c r="G621" s="34" t="s">
        <v>1676</v>
      </c>
      <c r="H621" s="34" t="s">
        <v>2590</v>
      </c>
      <c r="L621" s="33" t="s">
        <v>433</v>
      </c>
      <c r="M621" s="33" t="s">
        <v>433</v>
      </c>
      <c r="N621" s="34" t="s">
        <v>4948</v>
      </c>
      <c r="O621" s="34" t="s">
        <v>4948</v>
      </c>
      <c r="P621" s="33" t="s">
        <v>6089</v>
      </c>
      <c r="R621" s="34" t="s">
        <v>2584</v>
      </c>
      <c r="S621" s="50" t="s">
        <v>3966</v>
      </c>
      <c r="T621" s="33" t="s">
        <v>433</v>
      </c>
      <c r="U621" s="33" t="s">
        <v>1546</v>
      </c>
      <c r="W621" s="34" t="s">
        <v>2313</v>
      </c>
      <c r="X621" s="34">
        <v>13</v>
      </c>
      <c r="Y621" s="34">
        <v>15</v>
      </c>
      <c r="Z621" s="34">
        <f t="shared" si="163"/>
        <v>195</v>
      </c>
      <c r="AI621" s="25">
        <v>620</v>
      </c>
      <c r="AJ621" s="27">
        <v>620</v>
      </c>
    </row>
    <row r="622" spans="1:36" ht="11.25" customHeight="1" x14ac:dyDescent="0.2">
      <c r="A622" s="27">
        <v>621</v>
      </c>
      <c r="C622" s="33" t="str">
        <f t="shared" si="159"/>
        <v>Havok - Cosmic Battery - CL - C</v>
      </c>
      <c r="D622" s="33" t="str">
        <f t="shared" si="168"/>
        <v>Havok - Cosmic Battery - CL - C</v>
      </c>
      <c r="E622" s="33">
        <f t="shared" si="161"/>
        <v>1</v>
      </c>
      <c r="F622" s="33" t="str">
        <f t="shared" si="167"/>
        <v>Cosmic Battery - CL</v>
      </c>
      <c r="G622" s="34" t="s">
        <v>1676</v>
      </c>
      <c r="H622" s="34" t="s">
        <v>2590</v>
      </c>
      <c r="L622" s="33" t="s">
        <v>433</v>
      </c>
      <c r="M622" s="33" t="s">
        <v>433</v>
      </c>
      <c r="N622" s="34" t="s">
        <v>5023</v>
      </c>
      <c r="O622" s="34" t="s">
        <v>5023</v>
      </c>
      <c r="P622" s="33" t="s">
        <v>2165</v>
      </c>
      <c r="S622" s="50" t="s">
        <v>3967</v>
      </c>
      <c r="T622" s="33" t="s">
        <v>433</v>
      </c>
      <c r="U622" s="33" t="s">
        <v>2165</v>
      </c>
      <c r="W622" s="34" t="s">
        <v>2103</v>
      </c>
      <c r="X622" s="34">
        <v>13</v>
      </c>
      <c r="Y622" s="34">
        <v>5</v>
      </c>
      <c r="Z622" s="34">
        <f t="shared" si="163"/>
        <v>65</v>
      </c>
      <c r="AI622" s="25">
        <v>621</v>
      </c>
      <c r="AJ622" s="27">
        <v>621</v>
      </c>
    </row>
    <row r="623" spans="1:36" ht="11.25" customHeight="1" x14ac:dyDescent="0.2">
      <c r="A623" s="27">
        <v>622</v>
      </c>
      <c r="C623" s="33" t="str">
        <f t="shared" si="159"/>
        <v>Havok - Geo-Knowledge - CL - U</v>
      </c>
      <c r="D623" s="33" t="str">
        <f t="shared" si="168"/>
        <v>Havok - Geo-Knowledge - CL - U</v>
      </c>
      <c r="E623" s="33">
        <f t="shared" si="161"/>
        <v>1</v>
      </c>
      <c r="F623" s="33" t="str">
        <f t="shared" si="167"/>
        <v>Geo-Knowledge - CL</v>
      </c>
      <c r="G623" s="34" t="s">
        <v>1676</v>
      </c>
      <c r="H623" s="34" t="s">
        <v>2590</v>
      </c>
      <c r="L623" s="33" t="s">
        <v>433</v>
      </c>
      <c r="M623" s="33" t="s">
        <v>433</v>
      </c>
      <c r="N623" s="34" t="s">
        <v>5045</v>
      </c>
      <c r="O623" s="34" t="s">
        <v>5045</v>
      </c>
      <c r="P623" s="33" t="s">
        <v>486</v>
      </c>
      <c r="S623" s="50" t="s">
        <v>3968</v>
      </c>
      <c r="T623" s="33" t="s">
        <v>433</v>
      </c>
      <c r="U623" s="33" t="s">
        <v>486</v>
      </c>
      <c r="W623" s="34" t="s">
        <v>2314</v>
      </c>
      <c r="X623" s="34">
        <v>13</v>
      </c>
      <c r="Y623" s="34">
        <v>10</v>
      </c>
      <c r="Z623" s="34">
        <f t="shared" si="163"/>
        <v>130</v>
      </c>
      <c r="AI623" s="25">
        <v>622</v>
      </c>
      <c r="AJ623" s="27">
        <v>622</v>
      </c>
    </row>
    <row r="624" spans="1:36" ht="11.25" customHeight="1" x14ac:dyDescent="0.2">
      <c r="A624" s="27">
        <v>623</v>
      </c>
      <c r="C624" s="33" t="str">
        <f t="shared" si="159"/>
        <v>Havok - Mutant X - XM - C</v>
      </c>
      <c r="D624" s="33" t="str">
        <f t="shared" si="168"/>
        <v>Havok - Mutant X - XM - C</v>
      </c>
      <c r="E624" s="33">
        <f t="shared" si="161"/>
        <v>1</v>
      </c>
      <c r="F624" s="33" t="str">
        <f t="shared" si="167"/>
        <v>Mutant X - XM</v>
      </c>
      <c r="G624" s="34" t="s">
        <v>3387</v>
      </c>
      <c r="H624" s="34" t="s">
        <v>2590</v>
      </c>
      <c r="L624" s="33" t="s">
        <v>433</v>
      </c>
      <c r="M624" s="33" t="s">
        <v>433</v>
      </c>
      <c r="N624" s="34" t="s">
        <v>5046</v>
      </c>
      <c r="O624" s="34" t="s">
        <v>5046</v>
      </c>
      <c r="P624" s="33" t="s">
        <v>806</v>
      </c>
      <c r="S624" s="50" t="s">
        <v>3969</v>
      </c>
      <c r="T624" s="33" t="s">
        <v>433</v>
      </c>
      <c r="U624" s="33" t="s">
        <v>806</v>
      </c>
      <c r="W624" s="34" t="s">
        <v>2103</v>
      </c>
      <c r="X624" s="34">
        <v>13</v>
      </c>
      <c r="Y624" s="34">
        <v>5</v>
      </c>
      <c r="Z624" s="34">
        <f t="shared" si="163"/>
        <v>65</v>
      </c>
      <c r="AI624" s="25">
        <v>623</v>
      </c>
      <c r="AJ624" s="27">
        <v>623</v>
      </c>
    </row>
    <row r="625" spans="1:36" ht="11.25" customHeight="1" x14ac:dyDescent="0.2">
      <c r="A625" s="27">
        <v>624</v>
      </c>
      <c r="C625" s="33" t="str">
        <f t="shared" si="159"/>
        <v>Havok - Plasma Flare - CL - C</v>
      </c>
      <c r="D625" s="33" t="str">
        <f t="shared" si="168"/>
        <v>Havok - Plasma Flare - CL - C</v>
      </c>
      <c r="E625" s="33">
        <f t="shared" si="161"/>
        <v>1</v>
      </c>
      <c r="F625" s="33" t="str">
        <f t="shared" si="167"/>
        <v>Plasma Flare - CL</v>
      </c>
      <c r="G625" s="34" t="s">
        <v>1676</v>
      </c>
      <c r="H625" s="34" t="s">
        <v>2590</v>
      </c>
      <c r="L625" s="33" t="s">
        <v>433</v>
      </c>
      <c r="M625" s="33" t="s">
        <v>433</v>
      </c>
      <c r="N625" s="34" t="s">
        <v>4894</v>
      </c>
      <c r="O625" s="34" t="s">
        <v>4894</v>
      </c>
      <c r="P625" s="33" t="s">
        <v>485</v>
      </c>
      <c r="S625" s="50" t="s">
        <v>778</v>
      </c>
      <c r="T625" s="33" t="s">
        <v>433</v>
      </c>
      <c r="U625" s="33" t="s">
        <v>485</v>
      </c>
      <c r="W625" s="34" t="s">
        <v>2103</v>
      </c>
      <c r="X625" s="34">
        <v>13</v>
      </c>
      <c r="Y625" s="34">
        <v>5</v>
      </c>
      <c r="Z625" s="34">
        <f t="shared" si="163"/>
        <v>65</v>
      </c>
      <c r="AI625" s="25">
        <v>624</v>
      </c>
      <c r="AJ625" s="27">
        <v>624</v>
      </c>
    </row>
    <row r="626" spans="1:36" ht="11.25" customHeight="1" x14ac:dyDescent="0.2">
      <c r="A626" s="27">
        <v>625</v>
      </c>
      <c r="C626" s="33" t="str">
        <f t="shared" si="159"/>
        <v>Havok - Sibling Rivalry - CL - C</v>
      </c>
      <c r="D626" s="33" t="str">
        <f t="shared" si="168"/>
        <v>Havok - Sibling Rivalry - CL - C</v>
      </c>
      <c r="E626" s="33">
        <f t="shared" si="161"/>
        <v>1</v>
      </c>
      <c r="F626" s="33" t="str">
        <f t="shared" si="167"/>
        <v>Sibling Rivalry - CL</v>
      </c>
      <c r="G626" s="34" t="s">
        <v>1676</v>
      </c>
      <c r="H626" s="34" t="s">
        <v>2590</v>
      </c>
      <c r="L626" s="33" t="s">
        <v>433</v>
      </c>
      <c r="M626" s="33" t="s">
        <v>433</v>
      </c>
      <c r="N626" s="34" t="s">
        <v>4914</v>
      </c>
      <c r="O626" s="34" t="s">
        <v>4914</v>
      </c>
      <c r="P626" s="33" t="s">
        <v>487</v>
      </c>
      <c r="S626" s="50" t="s">
        <v>3970</v>
      </c>
      <c r="T626" s="33" t="s">
        <v>433</v>
      </c>
      <c r="U626" s="33" t="s">
        <v>487</v>
      </c>
      <c r="W626" s="34" t="s">
        <v>2103</v>
      </c>
      <c r="X626" s="34">
        <v>13</v>
      </c>
      <c r="Y626" s="34">
        <v>5</v>
      </c>
      <c r="Z626" s="34">
        <f t="shared" si="163"/>
        <v>65</v>
      </c>
      <c r="AI626" s="25">
        <v>625</v>
      </c>
      <c r="AJ626" s="27">
        <v>625</v>
      </c>
    </row>
    <row r="627" spans="1:36" ht="11.25" customHeight="1" x14ac:dyDescent="0.2">
      <c r="A627" s="27">
        <v>626</v>
      </c>
      <c r="B627" s="28"/>
      <c r="C627" s="26" t="str">
        <f t="shared" si="159"/>
        <v>Havok: Mutant X - 4-Grid Character Card - XM - U</v>
      </c>
      <c r="D627" s="26" t="str">
        <f>CONCATENATE(M627," ",G627," HERO - ",W627)</f>
        <v>Havok: Mutant X XM HERO - U</v>
      </c>
      <c r="E627" s="26">
        <f t="shared" si="161"/>
        <v>1</v>
      </c>
      <c r="F627" s="26" t="str">
        <f t="shared" ref="F627:F629" si="169">CONCATENATE(M627,IF(V627&lt;&gt;"",CONCATENATE(" (",V627,")",),"")," &lt;",G627,"&gt;")</f>
        <v>Havok: Mutant X &lt;XM&gt;</v>
      </c>
      <c r="G627" s="28" t="s">
        <v>3387</v>
      </c>
      <c r="H627" s="28" t="s">
        <v>2582</v>
      </c>
      <c r="I627" s="28"/>
      <c r="J627" s="28"/>
      <c r="K627" s="28"/>
      <c r="L627" s="26" t="s">
        <v>4730</v>
      </c>
      <c r="M627" s="26" t="s">
        <v>4730</v>
      </c>
      <c r="N627" s="28"/>
      <c r="O627" s="28"/>
      <c r="P627" s="26" t="s">
        <v>769</v>
      </c>
      <c r="Q627" s="28"/>
      <c r="R627" s="28"/>
      <c r="S627" s="54"/>
      <c r="T627" s="26" t="s">
        <v>3400</v>
      </c>
      <c r="U627" s="26" t="s">
        <v>769</v>
      </c>
      <c r="V627" s="28"/>
      <c r="W627" s="28" t="s">
        <v>2314</v>
      </c>
      <c r="X627" s="29">
        <v>5</v>
      </c>
      <c r="Y627" s="29">
        <v>10</v>
      </c>
      <c r="Z627" s="29">
        <f t="shared" si="163"/>
        <v>50</v>
      </c>
      <c r="AA627" s="30">
        <v>7</v>
      </c>
      <c r="AB627" s="30">
        <v>3</v>
      </c>
      <c r="AC627" s="30">
        <v>4</v>
      </c>
      <c r="AD627" s="30">
        <v>5</v>
      </c>
      <c r="AE627" s="30">
        <f>SUM(AA627:AD627)</f>
        <v>19</v>
      </c>
      <c r="AF627" s="30">
        <v>19</v>
      </c>
      <c r="AG627" s="31">
        <f>AVERAGE(AA627:AD627)</f>
        <v>4.75</v>
      </c>
      <c r="AH627" s="32" t="s">
        <v>4855</v>
      </c>
      <c r="AI627" s="32">
        <v>626</v>
      </c>
      <c r="AJ627" s="27">
        <v>626</v>
      </c>
    </row>
    <row r="628" spans="1:36" ht="11.25" customHeight="1" x14ac:dyDescent="0.2">
      <c r="A628" s="27">
        <v>627</v>
      </c>
      <c r="B628" s="39"/>
      <c r="C628" s="38" t="str">
        <f t="shared" si="159"/>
        <v>Hawkeye - 3-Grid Character Card - MC - U</v>
      </c>
      <c r="D628" s="38" t="str">
        <f>CONCATENATE(M628," ",G628," HERO - ",W628)</f>
        <v>Hawkeye MC HERO - U</v>
      </c>
      <c r="E628" s="38">
        <f t="shared" si="161"/>
        <v>1</v>
      </c>
      <c r="F628" s="38" t="str">
        <f t="shared" si="169"/>
        <v>Hawkeye &lt;MC&gt;</v>
      </c>
      <c r="G628" s="39" t="s">
        <v>1045</v>
      </c>
      <c r="H628" s="39" t="s">
        <v>2582</v>
      </c>
      <c r="I628" s="39"/>
      <c r="J628" s="39"/>
      <c r="K628" s="39"/>
      <c r="L628" s="38" t="s">
        <v>401</v>
      </c>
      <c r="M628" s="38" t="s">
        <v>401</v>
      </c>
      <c r="N628" s="39"/>
      <c r="O628" s="39"/>
      <c r="P628" s="38" t="s">
        <v>768</v>
      </c>
      <c r="Q628" s="39"/>
      <c r="R628" s="39"/>
      <c r="S628" s="55"/>
      <c r="T628" s="38" t="s">
        <v>401</v>
      </c>
      <c r="U628" s="38" t="s">
        <v>768</v>
      </c>
      <c r="V628" s="39"/>
      <c r="W628" s="39" t="s">
        <v>2314</v>
      </c>
      <c r="X628" s="40">
        <v>1</v>
      </c>
      <c r="Y628" s="40">
        <v>10</v>
      </c>
      <c r="Z628" s="40">
        <f t="shared" si="163"/>
        <v>10</v>
      </c>
      <c r="AA628" s="41">
        <v>1</v>
      </c>
      <c r="AB628" s="41">
        <v>7</v>
      </c>
      <c r="AC628" s="41">
        <v>4</v>
      </c>
      <c r="AD628" s="41"/>
      <c r="AE628" s="41">
        <f>SUM(AA628:AD628)</f>
        <v>12</v>
      </c>
      <c r="AF628" s="41">
        <v>12</v>
      </c>
      <c r="AG628" s="42">
        <f>AVERAGE(AA628:AD628)</f>
        <v>4</v>
      </c>
      <c r="AH628" s="43"/>
      <c r="AI628" s="43">
        <v>627</v>
      </c>
      <c r="AJ628" s="27">
        <v>627</v>
      </c>
    </row>
    <row r="629" spans="1:36" ht="11.25" customHeight="1" x14ac:dyDescent="0.2">
      <c r="A629" s="27">
        <v>628</v>
      </c>
      <c r="B629" s="28"/>
      <c r="C629" s="26" t="str">
        <f t="shared" si="159"/>
        <v>Hawkeye - 4-Grid Character Card - IQ - R</v>
      </c>
      <c r="D629" s="26" t="str">
        <f>CONCATENATE(M629," ",G629," HERO - ",W629)</f>
        <v>Hawkeye IQ HERO - R</v>
      </c>
      <c r="E629" s="26">
        <f t="shared" si="161"/>
        <v>1</v>
      </c>
      <c r="F629" s="26" t="str">
        <f t="shared" si="169"/>
        <v>Hawkeye &lt;IQ&gt;</v>
      </c>
      <c r="G629" s="28" t="s">
        <v>1044</v>
      </c>
      <c r="H629" s="28" t="s">
        <v>2582</v>
      </c>
      <c r="I629" s="28"/>
      <c r="J629" s="28"/>
      <c r="K629" s="28"/>
      <c r="L629" s="26" t="s">
        <v>401</v>
      </c>
      <c r="M629" s="26" t="s">
        <v>401</v>
      </c>
      <c r="N629" s="28"/>
      <c r="O629" s="28"/>
      <c r="P629" s="26" t="s">
        <v>769</v>
      </c>
      <c r="Q629" s="28"/>
      <c r="R629" s="28"/>
      <c r="S629" s="54"/>
      <c r="T629" s="26" t="s">
        <v>401</v>
      </c>
      <c r="U629" s="26" t="s">
        <v>769</v>
      </c>
      <c r="V629" s="28"/>
      <c r="W629" s="28" t="s">
        <v>2313</v>
      </c>
      <c r="X629" s="29">
        <v>12</v>
      </c>
      <c r="Y629" s="29">
        <v>15</v>
      </c>
      <c r="Z629" s="29">
        <f t="shared" si="163"/>
        <v>180</v>
      </c>
      <c r="AA629" s="30">
        <v>4</v>
      </c>
      <c r="AB629" s="30">
        <v>7</v>
      </c>
      <c r="AC629" s="30">
        <v>4</v>
      </c>
      <c r="AD629" s="30">
        <v>2</v>
      </c>
      <c r="AE629" s="30">
        <f>SUM(AA629:AD629)</f>
        <v>17</v>
      </c>
      <c r="AF629" s="30">
        <v>17</v>
      </c>
      <c r="AG629" s="31">
        <f>AVERAGE(AA629:AD629)</f>
        <v>4.25</v>
      </c>
      <c r="AH629" s="32" t="s">
        <v>4758</v>
      </c>
      <c r="AI629" s="32">
        <v>628</v>
      </c>
      <c r="AJ629" s="27">
        <v>628</v>
      </c>
    </row>
    <row r="630" spans="1:36" ht="11.25" customHeight="1" x14ac:dyDescent="0.2">
      <c r="A630" s="27">
        <v>629</v>
      </c>
      <c r="C630" s="33" t="str">
        <f t="shared" si="159"/>
        <v>Hawkeye - Arrow Assault - MC - U</v>
      </c>
      <c r="D630" s="33" t="s">
        <v>6090</v>
      </c>
      <c r="E630" s="33">
        <f t="shared" si="161"/>
        <v>1</v>
      </c>
      <c r="F630" s="33" t="str">
        <f t="shared" ref="F630:F637" si="170">CONCATENATE(P630," - ",G630)</f>
        <v>Arrow Assault - MC</v>
      </c>
      <c r="G630" s="34" t="s">
        <v>1045</v>
      </c>
      <c r="H630" s="34" t="s">
        <v>2590</v>
      </c>
      <c r="L630" s="33" t="s">
        <v>401</v>
      </c>
      <c r="M630" s="33" t="s">
        <v>401</v>
      </c>
      <c r="N630" s="34" t="s">
        <v>4894</v>
      </c>
      <c r="O630" s="34" t="s">
        <v>4989</v>
      </c>
      <c r="P630" s="33" t="s">
        <v>484</v>
      </c>
      <c r="S630" s="50" t="s">
        <v>3971</v>
      </c>
      <c r="T630" s="33" t="s">
        <v>401</v>
      </c>
      <c r="U630" s="33" t="s">
        <v>484</v>
      </c>
      <c r="W630" s="34" t="s">
        <v>2314</v>
      </c>
      <c r="X630" s="34">
        <v>1</v>
      </c>
      <c r="Y630" s="34">
        <v>10</v>
      </c>
      <c r="Z630" s="34">
        <f t="shared" si="163"/>
        <v>10</v>
      </c>
      <c r="AI630" s="25">
        <v>629</v>
      </c>
      <c r="AJ630" s="27">
        <v>629</v>
      </c>
    </row>
    <row r="631" spans="1:36" ht="11.25" customHeight="1" x14ac:dyDescent="0.2">
      <c r="A631" s="27">
        <v>630</v>
      </c>
      <c r="C631" s="33" t="str">
        <f t="shared" si="159"/>
        <v>Hawkeye - Avenging Archer - MC - OPD - R</v>
      </c>
      <c r="D631" s="33" t="str">
        <f t="shared" ref="D631:D637" si="171">CONCATENATE(M631," - ",P631," - ",G631," - ",IF(R631="","",CONCATENATE(R631," - ")),W631)</f>
        <v>Hawkeye - Avenging Archer - MC - OPD - R</v>
      </c>
      <c r="E631" s="33">
        <f t="shared" si="161"/>
        <v>1</v>
      </c>
      <c r="F631" s="33" t="str">
        <f t="shared" si="170"/>
        <v>Avenging Archer - MC</v>
      </c>
      <c r="G631" s="34" t="s">
        <v>1045</v>
      </c>
      <c r="H631" s="34" t="s">
        <v>2590</v>
      </c>
      <c r="L631" s="33" t="s">
        <v>401</v>
      </c>
      <c r="M631" s="33" t="s">
        <v>401</v>
      </c>
      <c r="N631" s="34" t="s">
        <v>5020</v>
      </c>
      <c r="O631" s="34" t="s">
        <v>5020</v>
      </c>
      <c r="P631" s="33" t="s">
        <v>3103</v>
      </c>
      <c r="R631" s="34" t="s">
        <v>2584</v>
      </c>
      <c r="S631" s="50" t="s">
        <v>3972</v>
      </c>
      <c r="T631" s="33" t="s">
        <v>401</v>
      </c>
      <c r="U631" s="33" t="s">
        <v>1549</v>
      </c>
      <c r="W631" s="34" t="s">
        <v>2313</v>
      </c>
      <c r="X631" s="34">
        <v>1</v>
      </c>
      <c r="Y631" s="34">
        <v>15</v>
      </c>
      <c r="Z631" s="34">
        <f t="shared" si="163"/>
        <v>15</v>
      </c>
      <c r="AI631" s="25">
        <v>630</v>
      </c>
      <c r="AJ631" s="27">
        <v>630</v>
      </c>
    </row>
    <row r="632" spans="1:36" ht="11.25" customHeight="1" x14ac:dyDescent="0.2">
      <c r="A632" s="27">
        <v>631</v>
      </c>
      <c r="C632" s="33" t="str">
        <f t="shared" si="159"/>
        <v>Hawkeye - Combat Ready - MC - OPD - R</v>
      </c>
      <c r="D632" s="33" t="str">
        <f t="shared" si="171"/>
        <v>Hawkeye - Combat Ready - MC - OPD - R</v>
      </c>
      <c r="E632" s="33">
        <f t="shared" si="161"/>
        <v>1</v>
      </c>
      <c r="F632" s="33" t="str">
        <f t="shared" si="170"/>
        <v>Combat Ready - MC</v>
      </c>
      <c r="G632" s="34" t="s">
        <v>1045</v>
      </c>
      <c r="H632" s="34" t="s">
        <v>2590</v>
      </c>
      <c r="L632" s="33" t="s">
        <v>401</v>
      </c>
      <c r="M632" s="33" t="s">
        <v>401</v>
      </c>
      <c r="N632" s="34" t="s">
        <v>5047</v>
      </c>
      <c r="O632" s="34" t="s">
        <v>5047</v>
      </c>
      <c r="P632" s="33" t="s">
        <v>3104</v>
      </c>
      <c r="R632" s="34" t="s">
        <v>2584</v>
      </c>
      <c r="S632" s="50" t="s">
        <v>3973</v>
      </c>
      <c r="T632" s="33" t="s">
        <v>401</v>
      </c>
      <c r="U632" s="33" t="s">
        <v>1550</v>
      </c>
      <c r="W632" s="34" t="s">
        <v>2313</v>
      </c>
      <c r="X632" s="34">
        <v>1</v>
      </c>
      <c r="Y632" s="34">
        <v>15</v>
      </c>
      <c r="Z632" s="34">
        <f t="shared" si="163"/>
        <v>15</v>
      </c>
      <c r="AI632" s="25">
        <v>631</v>
      </c>
      <c r="AJ632" s="27">
        <v>631</v>
      </c>
    </row>
    <row r="633" spans="1:36" ht="11.25" customHeight="1" x14ac:dyDescent="0.2">
      <c r="A633" s="27">
        <v>632</v>
      </c>
      <c r="C633" s="33" t="str">
        <f t="shared" si="159"/>
        <v>Hawkeye - Dynamite Delivery - MC - U</v>
      </c>
      <c r="D633" s="33" t="str">
        <f t="shared" si="171"/>
        <v>Hawkeye - Dynamite Delivery - MC - U</v>
      </c>
      <c r="E633" s="33">
        <f t="shared" si="161"/>
        <v>1</v>
      </c>
      <c r="F633" s="33" t="str">
        <f t="shared" si="170"/>
        <v>Dynamite Delivery - MC</v>
      </c>
      <c r="G633" s="34" t="s">
        <v>1045</v>
      </c>
      <c r="H633" s="34" t="s">
        <v>2590</v>
      </c>
      <c r="L633" s="33" t="s">
        <v>401</v>
      </c>
      <c r="M633" s="33" t="s">
        <v>401</v>
      </c>
      <c r="N633" s="34" t="s">
        <v>4883</v>
      </c>
      <c r="O633" s="34" t="s">
        <v>4883</v>
      </c>
      <c r="P633" s="33" t="s">
        <v>483</v>
      </c>
      <c r="S633" s="50" t="s">
        <v>3974</v>
      </c>
      <c r="T633" s="33" t="s">
        <v>401</v>
      </c>
      <c r="U633" s="33" t="s">
        <v>483</v>
      </c>
      <c r="W633" s="34" t="s">
        <v>2314</v>
      </c>
      <c r="X633" s="34">
        <v>1</v>
      </c>
      <c r="Y633" s="34">
        <v>10</v>
      </c>
      <c r="Z633" s="34">
        <f t="shared" si="163"/>
        <v>10</v>
      </c>
      <c r="AI633" s="25">
        <v>632</v>
      </c>
      <c r="AJ633" s="27">
        <v>632</v>
      </c>
    </row>
    <row r="634" spans="1:36" ht="11.25" customHeight="1" x14ac:dyDescent="0.2">
      <c r="A634" s="27">
        <v>633</v>
      </c>
      <c r="C634" s="33" t="str">
        <f t="shared" si="159"/>
        <v>Hawkeye - Field Dressing - IQ - U</v>
      </c>
      <c r="D634" s="33" t="str">
        <f t="shared" si="171"/>
        <v>Hawkeye - Field Dressing - IQ - U</v>
      </c>
      <c r="E634" s="33">
        <f t="shared" si="161"/>
        <v>1</v>
      </c>
      <c r="F634" s="33" t="str">
        <f t="shared" si="170"/>
        <v>Field Dressing - IQ</v>
      </c>
      <c r="G634" s="34" t="s">
        <v>1044</v>
      </c>
      <c r="H634" s="34" t="s">
        <v>2590</v>
      </c>
      <c r="L634" s="33" t="s">
        <v>401</v>
      </c>
      <c r="M634" s="33" t="s">
        <v>401</v>
      </c>
      <c r="N634" s="34" t="s">
        <v>4900</v>
      </c>
      <c r="O634" s="34" t="s">
        <v>4900</v>
      </c>
      <c r="P634" s="33" t="s">
        <v>2426</v>
      </c>
      <c r="S634" s="50" t="s">
        <v>3975</v>
      </c>
      <c r="T634" s="33" t="s">
        <v>401</v>
      </c>
      <c r="U634" s="33" t="s">
        <v>2426</v>
      </c>
      <c r="W634" s="34" t="s">
        <v>2314</v>
      </c>
      <c r="X634" s="34">
        <v>12</v>
      </c>
      <c r="Y634" s="34">
        <v>10</v>
      </c>
      <c r="Z634" s="34">
        <f t="shared" si="163"/>
        <v>120</v>
      </c>
      <c r="AI634" s="25">
        <v>633</v>
      </c>
      <c r="AJ634" s="27">
        <v>633</v>
      </c>
    </row>
    <row r="635" spans="1:36" ht="11.25" customHeight="1" x14ac:dyDescent="0.2">
      <c r="A635" s="27">
        <v>634</v>
      </c>
      <c r="C635" s="33" t="str">
        <f t="shared" si="159"/>
        <v>Hawkeye - Pinpoint Accuracy - MC - C</v>
      </c>
      <c r="D635" s="33" t="s">
        <v>6091</v>
      </c>
      <c r="E635" s="33">
        <f t="shared" si="161"/>
        <v>1</v>
      </c>
      <c r="F635" s="33" t="str">
        <f t="shared" si="170"/>
        <v>Pinpoint Accuracy - MC</v>
      </c>
      <c r="G635" s="34" t="s">
        <v>1045</v>
      </c>
      <c r="H635" s="34" t="s">
        <v>2590</v>
      </c>
      <c r="L635" s="33" t="s">
        <v>401</v>
      </c>
      <c r="M635" s="33" t="s">
        <v>401</v>
      </c>
      <c r="N635" s="34" t="s">
        <v>4876</v>
      </c>
      <c r="O635" s="34" t="s">
        <v>4876</v>
      </c>
      <c r="P635" s="33" t="s">
        <v>2275</v>
      </c>
      <c r="S635" s="50" t="s">
        <v>3976</v>
      </c>
      <c r="T635" s="33" t="s">
        <v>401</v>
      </c>
      <c r="U635" s="33" t="s">
        <v>2275</v>
      </c>
      <c r="W635" s="34" t="s">
        <v>2103</v>
      </c>
      <c r="X635" s="34">
        <v>1</v>
      </c>
      <c r="Y635" s="34">
        <v>5</v>
      </c>
      <c r="Z635" s="34">
        <f t="shared" si="163"/>
        <v>5</v>
      </c>
      <c r="AI635" s="25">
        <v>634</v>
      </c>
      <c r="AJ635" s="27">
        <v>634</v>
      </c>
    </row>
    <row r="636" spans="1:36" ht="11.25" customHeight="1" x14ac:dyDescent="0.2">
      <c r="A636" s="27">
        <v>635</v>
      </c>
      <c r="C636" s="33" t="str">
        <f t="shared" si="159"/>
        <v>Hawkeye - Quiver of Arrows - IQ - U</v>
      </c>
      <c r="D636" s="33" t="str">
        <f t="shared" si="171"/>
        <v>Hawkeye - Quiver of Arrows - IQ - U</v>
      </c>
      <c r="E636" s="33">
        <f t="shared" si="161"/>
        <v>1</v>
      </c>
      <c r="F636" s="33" t="str">
        <f t="shared" si="170"/>
        <v>Quiver of Arrows - IQ</v>
      </c>
      <c r="G636" s="34" t="s">
        <v>1044</v>
      </c>
      <c r="H636" s="34" t="s">
        <v>2590</v>
      </c>
      <c r="L636" s="33" t="s">
        <v>401</v>
      </c>
      <c r="M636" s="33" t="s">
        <v>401</v>
      </c>
      <c r="N636" s="34" t="s">
        <v>4950</v>
      </c>
      <c r="O636" s="34" t="s">
        <v>4950</v>
      </c>
      <c r="P636" s="33" t="s">
        <v>157</v>
      </c>
      <c r="S636" s="50" t="s">
        <v>3977</v>
      </c>
      <c r="T636" s="33" t="s">
        <v>401</v>
      </c>
      <c r="U636" s="33" t="s">
        <v>157</v>
      </c>
      <c r="W636" s="34" t="s">
        <v>2314</v>
      </c>
      <c r="X636" s="34">
        <v>12</v>
      </c>
      <c r="Y636" s="34">
        <v>10</v>
      </c>
      <c r="Z636" s="34">
        <f t="shared" si="163"/>
        <v>120</v>
      </c>
      <c r="AI636" s="25">
        <v>635</v>
      </c>
      <c r="AJ636" s="27">
        <v>635</v>
      </c>
    </row>
    <row r="637" spans="1:36" ht="11.25" customHeight="1" x14ac:dyDescent="0.2">
      <c r="A637" s="27">
        <v>636</v>
      </c>
      <c r="C637" s="33" t="str">
        <f t="shared" si="159"/>
        <v>Hawkeye - Triple Shot - MC - C</v>
      </c>
      <c r="D637" s="33" t="str">
        <f t="shared" si="171"/>
        <v>Hawkeye - Triple Shot - MC - C</v>
      </c>
      <c r="E637" s="33">
        <f t="shared" si="161"/>
        <v>1</v>
      </c>
      <c r="F637" s="33" t="str">
        <f t="shared" si="170"/>
        <v>Triple Shot - MC</v>
      </c>
      <c r="G637" s="34" t="s">
        <v>1045</v>
      </c>
      <c r="H637" s="34" t="s">
        <v>2590</v>
      </c>
      <c r="L637" s="33" t="s">
        <v>401</v>
      </c>
      <c r="M637" s="33" t="s">
        <v>401</v>
      </c>
      <c r="N637" s="34" t="s">
        <v>5048</v>
      </c>
      <c r="O637" s="34" t="s">
        <v>5048</v>
      </c>
      <c r="P637" s="33" t="s">
        <v>2276</v>
      </c>
      <c r="S637" s="50" t="s">
        <v>3978</v>
      </c>
      <c r="T637" s="33" t="s">
        <v>401</v>
      </c>
      <c r="U637" s="33" t="s">
        <v>2276</v>
      </c>
      <c r="W637" s="34" t="s">
        <v>2103</v>
      </c>
      <c r="X637" s="34">
        <v>1</v>
      </c>
      <c r="Y637" s="34">
        <v>5</v>
      </c>
      <c r="Z637" s="34">
        <f t="shared" si="163"/>
        <v>5</v>
      </c>
      <c r="AI637" s="25">
        <v>636</v>
      </c>
      <c r="AJ637" s="27">
        <v>636</v>
      </c>
    </row>
    <row r="638" spans="1:36" ht="11.25" customHeight="1" x14ac:dyDescent="0.2">
      <c r="A638" s="27">
        <v>637</v>
      </c>
      <c r="B638" s="28"/>
      <c r="C638" s="26" t="str">
        <f t="shared" si="159"/>
        <v>Hawkman - 4-Grid Character Card - JLA - U</v>
      </c>
      <c r="D638" s="26" t="str">
        <f>CONCATENATE(M638," ",G638," HERO - ",W638)</f>
        <v>Hawkman JLA HERO - U</v>
      </c>
      <c r="E638" s="26">
        <f t="shared" si="161"/>
        <v>1</v>
      </c>
      <c r="F638" s="26" t="str">
        <f>CONCATENATE(M638,IF(V638&lt;&gt;"",CONCATENATE(" (",V638,")",),"")," &lt;",G638,"&gt;")</f>
        <v>Hawkman (H) &lt;JLA&gt;</v>
      </c>
      <c r="G638" s="28" t="s">
        <v>3386</v>
      </c>
      <c r="H638" s="28" t="s">
        <v>2582</v>
      </c>
      <c r="I638" s="28"/>
      <c r="J638" s="28"/>
      <c r="K638" s="28"/>
      <c r="L638" s="26" t="s">
        <v>114</v>
      </c>
      <c r="M638" s="26" t="s">
        <v>114</v>
      </c>
      <c r="N638" s="28"/>
      <c r="O638" s="28"/>
      <c r="P638" s="26" t="s">
        <v>769</v>
      </c>
      <c r="Q638" s="28"/>
      <c r="R638" s="28"/>
      <c r="S638" s="54"/>
      <c r="T638" s="26" t="s">
        <v>114</v>
      </c>
      <c r="U638" s="26" t="s">
        <v>769</v>
      </c>
      <c r="V638" s="28" t="s">
        <v>1981</v>
      </c>
      <c r="W638" s="28" t="s">
        <v>2314</v>
      </c>
      <c r="X638" s="29">
        <v>6</v>
      </c>
      <c r="Y638" s="29">
        <v>10</v>
      </c>
      <c r="Z638" s="29">
        <f t="shared" si="163"/>
        <v>60</v>
      </c>
      <c r="AA638" s="30">
        <v>4</v>
      </c>
      <c r="AB638" s="30">
        <v>6</v>
      </c>
      <c r="AC638" s="30">
        <v>6</v>
      </c>
      <c r="AD638" s="30">
        <v>4</v>
      </c>
      <c r="AE638" s="30">
        <f>SUM(AA638:AD638)</f>
        <v>20</v>
      </c>
      <c r="AF638" s="30">
        <v>20</v>
      </c>
      <c r="AG638" s="31">
        <f>AVERAGE(AA638:AD638)</f>
        <v>5</v>
      </c>
      <c r="AH638" s="32" t="s">
        <v>4809</v>
      </c>
      <c r="AI638" s="32">
        <v>637</v>
      </c>
      <c r="AJ638" s="27">
        <v>637</v>
      </c>
    </row>
    <row r="639" spans="1:36" ht="11.25" customHeight="1" x14ac:dyDescent="0.2">
      <c r="A639" s="27">
        <v>638</v>
      </c>
      <c r="C639" s="33" t="str">
        <f t="shared" si="159"/>
        <v>Hawkman - Cestus Glove - JLA - OPD - VR</v>
      </c>
      <c r="D639" s="33" t="str">
        <f>CONCATENATE(M639," - ",P639," - ",G639," - ",IF(R639="","",CONCATENATE(R639," - ")),W639)</f>
        <v>Hawkman - Cestus Glove - JLA - OPD - VR</v>
      </c>
      <c r="E639" s="33">
        <f t="shared" si="161"/>
        <v>1</v>
      </c>
      <c r="F639" s="33" t="str">
        <f>CONCATENATE(P639," - ",G639)</f>
        <v>Cestus Glove - JLA</v>
      </c>
      <c r="G639" s="34" t="s">
        <v>3386</v>
      </c>
      <c r="H639" s="34" t="s">
        <v>2590</v>
      </c>
      <c r="L639" s="33" t="s">
        <v>114</v>
      </c>
      <c r="M639" s="33" t="s">
        <v>114</v>
      </c>
      <c r="N639" s="34" t="s">
        <v>4875</v>
      </c>
      <c r="O639" s="34" t="s">
        <v>4875</v>
      </c>
      <c r="P639" s="33" t="s">
        <v>3105</v>
      </c>
      <c r="R639" s="34" t="s">
        <v>2584</v>
      </c>
      <c r="S639" s="50" t="s">
        <v>3979</v>
      </c>
      <c r="T639" s="33" t="s">
        <v>114</v>
      </c>
      <c r="U639" s="33" t="s">
        <v>1551</v>
      </c>
      <c r="W639" s="34" t="s">
        <v>2361</v>
      </c>
      <c r="X639" s="34">
        <v>6</v>
      </c>
      <c r="Y639" s="34">
        <v>20</v>
      </c>
      <c r="Z639" s="34">
        <f t="shared" si="163"/>
        <v>120</v>
      </c>
      <c r="AI639" s="25">
        <v>638</v>
      </c>
      <c r="AJ639" s="27">
        <v>638</v>
      </c>
    </row>
    <row r="640" spans="1:36" ht="11.25" customHeight="1" x14ac:dyDescent="0.2">
      <c r="A640" s="27">
        <v>639</v>
      </c>
      <c r="C640" s="33" t="str">
        <f t="shared" si="159"/>
        <v>Hawkman - Katar Blade - JLA - OPD - VR</v>
      </c>
      <c r="D640" s="33" t="str">
        <f>CONCATENATE(M640," - ",P640," - ",G640," - ",IF(R640="","",CONCATENATE(R640," - ")),W640)</f>
        <v>Hawkman - Katar Blade - JLA - OPD - VR</v>
      </c>
      <c r="E640" s="33">
        <f t="shared" si="161"/>
        <v>1</v>
      </c>
      <c r="F640" s="33" t="str">
        <f>CONCATENATE(P640," - ",G640)</f>
        <v>Katar Blade - JLA</v>
      </c>
      <c r="G640" s="34" t="s">
        <v>3386</v>
      </c>
      <c r="H640" s="34" t="s">
        <v>2590</v>
      </c>
      <c r="L640" s="33" t="s">
        <v>114</v>
      </c>
      <c r="M640" s="33" t="s">
        <v>114</v>
      </c>
      <c r="N640" s="34" t="s">
        <v>5049</v>
      </c>
      <c r="O640" s="34" t="s">
        <v>5049</v>
      </c>
      <c r="P640" s="33" t="s">
        <v>3106</v>
      </c>
      <c r="R640" s="34" t="s">
        <v>2584</v>
      </c>
      <c r="S640" s="50" t="s">
        <v>3980</v>
      </c>
      <c r="T640" s="33" t="s">
        <v>114</v>
      </c>
      <c r="U640" s="33" t="s">
        <v>1081</v>
      </c>
      <c r="W640" s="34" t="s">
        <v>2361</v>
      </c>
      <c r="X640" s="34">
        <v>6</v>
      </c>
      <c r="Y640" s="34">
        <v>20</v>
      </c>
      <c r="Z640" s="34">
        <f t="shared" si="163"/>
        <v>120</v>
      </c>
      <c r="AI640" s="25">
        <v>639</v>
      </c>
      <c r="AJ640" s="27">
        <v>639</v>
      </c>
    </row>
    <row r="641" spans="1:36" ht="11.25" customHeight="1" x14ac:dyDescent="0.2">
      <c r="A641" s="27">
        <v>640</v>
      </c>
      <c r="C641" s="33" t="str">
        <f t="shared" si="159"/>
        <v>Hawkman - Mace - JLA - U</v>
      </c>
      <c r="D641" s="33" t="str">
        <f>CONCATENATE(M641," - ",P641," - ",G641," - ",IF(R641="","",CONCATENATE(R641," - ")),W641)</f>
        <v>Hawkman - Mace - JLA - U</v>
      </c>
      <c r="E641" s="33">
        <f t="shared" si="161"/>
        <v>1</v>
      </c>
      <c r="F641" s="33" t="str">
        <f>CONCATENATE(P641," - ",G641)</f>
        <v>Mace - JLA</v>
      </c>
      <c r="G641" s="34" t="s">
        <v>3386</v>
      </c>
      <c r="H641" s="34" t="s">
        <v>2590</v>
      </c>
      <c r="L641" s="33" t="s">
        <v>114</v>
      </c>
      <c r="M641" s="33" t="s">
        <v>114</v>
      </c>
      <c r="N641" s="34" t="s">
        <v>4974</v>
      </c>
      <c r="O641" s="34" t="s">
        <v>4974</v>
      </c>
      <c r="P641" s="33" t="s">
        <v>2166</v>
      </c>
      <c r="S641" s="50" t="s">
        <v>3981</v>
      </c>
      <c r="T641" s="33" t="s">
        <v>114</v>
      </c>
      <c r="U641" s="33" t="s">
        <v>2166</v>
      </c>
      <c r="W641" s="34" t="s">
        <v>2314</v>
      </c>
      <c r="X641" s="34">
        <v>6</v>
      </c>
      <c r="Y641" s="34">
        <v>10</v>
      </c>
      <c r="Z641" s="34">
        <f t="shared" si="163"/>
        <v>60</v>
      </c>
      <c r="AI641" s="25">
        <v>640</v>
      </c>
      <c r="AJ641" s="27">
        <v>640</v>
      </c>
    </row>
    <row r="642" spans="1:36" ht="11.25" customHeight="1" x14ac:dyDescent="0.2">
      <c r="A642" s="27">
        <v>641</v>
      </c>
      <c r="C642" s="33" t="str">
        <f t="shared" ref="C642:C705" si="172">CONCATENATE(M642," - ",P642," - ",G642," - ",IF(R642="","",CONCATENATE(R642," - ")),W642)</f>
        <v>Hawkman - Thanagarian Blaster - JLA - C</v>
      </c>
      <c r="D642" s="33" t="str">
        <f>CONCATENATE(M642," - ",P642," - ",G642," - ",IF(R642="","",CONCATENATE(R642," - ")),W642)</f>
        <v>Hawkman - Thanagarian Blaster - JLA - C</v>
      </c>
      <c r="E642" s="33">
        <f t="shared" ref="E642:E705" si="173">COUNTIF(F:F,F642)</f>
        <v>1</v>
      </c>
      <c r="F642" s="33" t="str">
        <f>CONCATENATE(P642," - ",G642)</f>
        <v>Thanagarian Blaster - JLA</v>
      </c>
      <c r="G642" s="34" t="s">
        <v>3386</v>
      </c>
      <c r="H642" s="34" t="s">
        <v>2590</v>
      </c>
      <c r="L642" s="33" t="s">
        <v>114</v>
      </c>
      <c r="M642" s="33" t="s">
        <v>114</v>
      </c>
      <c r="N642" s="34" t="s">
        <v>2543</v>
      </c>
      <c r="O642" s="34" t="s">
        <v>2543</v>
      </c>
      <c r="P642" s="33" t="s">
        <v>482</v>
      </c>
      <c r="S642" s="50" t="s">
        <v>3590</v>
      </c>
      <c r="T642" s="33" t="s">
        <v>114</v>
      </c>
      <c r="U642" s="33" t="s">
        <v>482</v>
      </c>
      <c r="W642" s="34" t="s">
        <v>2103</v>
      </c>
      <c r="X642" s="34">
        <v>6</v>
      </c>
      <c r="Y642" s="34">
        <v>5</v>
      </c>
      <c r="Z642" s="34">
        <f t="shared" ref="Z642:Z705" si="174">SUMPRODUCT(X642,Y642)</f>
        <v>30</v>
      </c>
      <c r="AI642" s="25">
        <v>641</v>
      </c>
      <c r="AJ642" s="27">
        <v>641</v>
      </c>
    </row>
    <row r="643" spans="1:36" ht="11.25" customHeight="1" x14ac:dyDescent="0.2">
      <c r="A643" s="27">
        <v>642</v>
      </c>
      <c r="C643" s="33" t="str">
        <f t="shared" si="172"/>
        <v>Hawkman - The Winged Warrior - JLA - OPD - VR</v>
      </c>
      <c r="D643" s="33" t="str">
        <f>CONCATENATE(M643," - ",P643," - ",G643," - ",IF(R643="","",CONCATENATE(R643," - ")),W643)</f>
        <v>Hawkman - The Winged Warrior - JLA - OPD - VR</v>
      </c>
      <c r="E643" s="33">
        <f t="shared" si="173"/>
        <v>1</v>
      </c>
      <c r="F643" s="33" t="str">
        <f>CONCATENATE(P643," - ",G643)</f>
        <v>The Winged Warrior - JLA</v>
      </c>
      <c r="G643" s="34" t="s">
        <v>3386</v>
      </c>
      <c r="H643" s="34" t="s">
        <v>2590</v>
      </c>
      <c r="L643" s="33" t="s">
        <v>114</v>
      </c>
      <c r="M643" s="33" t="s">
        <v>114</v>
      </c>
      <c r="N643" s="34" t="s">
        <v>4880</v>
      </c>
      <c r="O643" s="34" t="s">
        <v>4880</v>
      </c>
      <c r="P643" s="33" t="s">
        <v>6092</v>
      </c>
      <c r="R643" s="34" t="s">
        <v>2584</v>
      </c>
      <c r="S643" s="50" t="s">
        <v>3982</v>
      </c>
      <c r="T643" s="33" t="s">
        <v>114</v>
      </c>
      <c r="U643" s="33" t="s">
        <v>1552</v>
      </c>
      <c r="W643" s="34" t="s">
        <v>2361</v>
      </c>
      <c r="X643" s="34">
        <v>6</v>
      </c>
      <c r="Y643" s="34">
        <v>20</v>
      </c>
      <c r="Z643" s="34">
        <f t="shared" si="174"/>
        <v>120</v>
      </c>
      <c r="AI643" s="25">
        <v>642</v>
      </c>
      <c r="AJ643" s="27">
        <v>642</v>
      </c>
    </row>
    <row r="644" spans="1:36" ht="11.25" customHeight="1" x14ac:dyDescent="0.2">
      <c r="A644" s="27">
        <v>643</v>
      </c>
      <c r="B644" s="28"/>
      <c r="C644" s="26" t="str">
        <f t="shared" si="172"/>
        <v>Hazard - 4-Grid Character Card - DC - U</v>
      </c>
      <c r="D644" s="26" t="s">
        <v>6093</v>
      </c>
      <c r="E644" s="26">
        <f t="shared" si="173"/>
        <v>1</v>
      </c>
      <c r="F644" s="26" t="str">
        <f>CONCATENATE(M644,IF(V644&lt;&gt;"",CONCATENATE(" (",V644,")",),"")," &lt;",G644,"&gt;")</f>
        <v>Hazard (V) &lt;DC&gt;</v>
      </c>
      <c r="G644" s="28" t="s">
        <v>3385</v>
      </c>
      <c r="H644" s="28" t="s">
        <v>2582</v>
      </c>
      <c r="I644" s="28"/>
      <c r="J644" s="28"/>
      <c r="K644" s="28"/>
      <c r="L644" s="26" t="s">
        <v>115</v>
      </c>
      <c r="M644" s="26" t="s">
        <v>115</v>
      </c>
      <c r="N644" s="28"/>
      <c r="O644" s="28"/>
      <c r="P644" s="26" t="s">
        <v>769</v>
      </c>
      <c r="Q644" s="28"/>
      <c r="R644" s="28"/>
      <c r="S644" s="54"/>
      <c r="T644" s="26" t="s">
        <v>115</v>
      </c>
      <c r="U644" s="26" t="s">
        <v>769</v>
      </c>
      <c r="V644" s="28" t="s">
        <v>1982</v>
      </c>
      <c r="W644" s="28" t="s">
        <v>2314</v>
      </c>
      <c r="X644" s="29">
        <v>3</v>
      </c>
      <c r="Y644" s="29">
        <v>10</v>
      </c>
      <c r="Z644" s="29">
        <f t="shared" si="174"/>
        <v>30</v>
      </c>
      <c r="AA644" s="30">
        <v>7</v>
      </c>
      <c r="AB644" s="30">
        <v>2</v>
      </c>
      <c r="AC644" s="30">
        <v>5</v>
      </c>
      <c r="AD644" s="30">
        <v>5</v>
      </c>
      <c r="AE644" s="30">
        <f>SUM(AA644:AD644)</f>
        <v>19</v>
      </c>
      <c r="AF644" s="30">
        <v>19</v>
      </c>
      <c r="AG644" s="31">
        <f>AVERAGE(AA644:AD644)</f>
        <v>4.75</v>
      </c>
      <c r="AH644" s="32"/>
      <c r="AI644" s="32">
        <v>643</v>
      </c>
      <c r="AJ644" s="27">
        <v>643</v>
      </c>
    </row>
    <row r="645" spans="1:36" ht="11.25" customHeight="1" x14ac:dyDescent="0.2">
      <c r="A645" s="27">
        <v>644</v>
      </c>
      <c r="C645" s="33" t="str">
        <f t="shared" si="172"/>
        <v>Hazard - Cutting Laser - DC - R</v>
      </c>
      <c r="D645" s="33" t="str">
        <f t="shared" ref="D645:D649" si="175">CONCATENATE(M645," - ",P645," - ",G645," - ",IF(R645="","",CONCATENATE(R645," - ")),W645)</f>
        <v>Hazard - Cutting Laser - DC - R</v>
      </c>
      <c r="E645" s="33">
        <f t="shared" si="173"/>
        <v>1</v>
      </c>
      <c r="F645" s="33" t="str">
        <f t="shared" ref="F645:F650" si="176">CONCATENATE(P645," - ",G645)</f>
        <v>Cutting Laser - DC</v>
      </c>
      <c r="G645" s="34" t="s">
        <v>3385</v>
      </c>
      <c r="H645" s="34" t="s">
        <v>2590</v>
      </c>
      <c r="L645" s="33" t="s">
        <v>115</v>
      </c>
      <c r="M645" s="33" t="s">
        <v>115</v>
      </c>
      <c r="N645" s="34" t="s">
        <v>4896</v>
      </c>
      <c r="O645" s="34" t="s">
        <v>4896</v>
      </c>
      <c r="P645" s="33" t="s">
        <v>2277</v>
      </c>
      <c r="S645" s="50" t="s">
        <v>3983</v>
      </c>
      <c r="T645" s="33" t="s">
        <v>115</v>
      </c>
      <c r="U645" s="33" t="s">
        <v>2277</v>
      </c>
      <c r="W645" s="34" t="s">
        <v>2313</v>
      </c>
      <c r="X645" s="34">
        <v>3</v>
      </c>
      <c r="Y645" s="34">
        <v>15</v>
      </c>
      <c r="Z645" s="34">
        <f t="shared" si="174"/>
        <v>45</v>
      </c>
      <c r="AI645" s="25">
        <v>644</v>
      </c>
      <c r="AJ645" s="27">
        <v>644</v>
      </c>
    </row>
    <row r="646" spans="1:36" ht="11.25" customHeight="1" x14ac:dyDescent="0.2">
      <c r="A646" s="27">
        <v>645</v>
      </c>
      <c r="C646" s="33" t="str">
        <f t="shared" si="172"/>
        <v>Hazard - Cyber-Jacked - JLA - U</v>
      </c>
      <c r="D646" s="33" t="s">
        <v>6094</v>
      </c>
      <c r="E646" s="33">
        <f t="shared" si="173"/>
        <v>1</v>
      </c>
      <c r="F646" s="33" t="str">
        <f t="shared" si="176"/>
        <v>Cyber-Jacked - JLA</v>
      </c>
      <c r="G646" s="34" t="s">
        <v>3386</v>
      </c>
      <c r="H646" s="34" t="s">
        <v>2590</v>
      </c>
      <c r="L646" s="33" t="s">
        <v>115</v>
      </c>
      <c r="M646" s="33" t="s">
        <v>115</v>
      </c>
      <c r="N646" s="34" t="s">
        <v>5050</v>
      </c>
      <c r="O646" s="34" t="s">
        <v>5050</v>
      </c>
      <c r="P646" s="33" t="s">
        <v>2315</v>
      </c>
      <c r="S646" s="50" t="s">
        <v>3984</v>
      </c>
      <c r="T646" s="33" t="s">
        <v>115</v>
      </c>
      <c r="U646" s="33" t="s">
        <v>2315</v>
      </c>
      <c r="W646" s="34" t="s">
        <v>2314</v>
      </c>
      <c r="X646" s="34">
        <v>6</v>
      </c>
      <c r="Y646" s="34">
        <v>10</v>
      </c>
      <c r="Z646" s="34">
        <f t="shared" si="174"/>
        <v>60</v>
      </c>
      <c r="AI646" s="25">
        <v>645</v>
      </c>
      <c r="AJ646" s="27">
        <v>645</v>
      </c>
    </row>
    <row r="647" spans="1:36" ht="11.25" customHeight="1" x14ac:dyDescent="0.2">
      <c r="A647" s="27">
        <v>646</v>
      </c>
      <c r="C647" s="33" t="str">
        <f t="shared" si="172"/>
        <v>Hazard - Cybernetic Strength - DC - R</v>
      </c>
      <c r="D647" s="33" t="str">
        <f t="shared" si="175"/>
        <v>Hazard - Cybernetic Strength - DC - R</v>
      </c>
      <c r="E647" s="33">
        <f t="shared" si="173"/>
        <v>1</v>
      </c>
      <c r="F647" s="33" t="str">
        <f t="shared" si="176"/>
        <v>Cybernetic Strength - DC</v>
      </c>
      <c r="G647" s="34" t="s">
        <v>3385</v>
      </c>
      <c r="H647" s="34" t="s">
        <v>2590</v>
      </c>
      <c r="L647" s="33" t="s">
        <v>115</v>
      </c>
      <c r="M647" s="33" t="s">
        <v>115</v>
      </c>
      <c r="N647" s="34" t="s">
        <v>4905</v>
      </c>
      <c r="O647" s="34" t="s">
        <v>4905</v>
      </c>
      <c r="P647" s="33" t="s">
        <v>481</v>
      </c>
      <c r="S647" s="50" t="s">
        <v>3985</v>
      </c>
      <c r="T647" s="33" t="s">
        <v>115</v>
      </c>
      <c r="U647" s="33" t="s">
        <v>481</v>
      </c>
      <c r="W647" s="34" t="s">
        <v>2313</v>
      </c>
      <c r="X647" s="34">
        <v>3</v>
      </c>
      <c r="Y647" s="34">
        <v>15</v>
      </c>
      <c r="Z647" s="34">
        <f t="shared" si="174"/>
        <v>45</v>
      </c>
      <c r="AI647" s="25">
        <v>646</v>
      </c>
      <c r="AJ647" s="27">
        <v>646</v>
      </c>
    </row>
    <row r="648" spans="1:36" ht="11.25" customHeight="1" x14ac:dyDescent="0.2">
      <c r="A648" s="27">
        <v>647</v>
      </c>
      <c r="C648" s="33" t="str">
        <f t="shared" si="172"/>
        <v>Hazard - Flight Pack - DC - C</v>
      </c>
      <c r="D648" s="33" t="str">
        <f t="shared" si="175"/>
        <v>Hazard - Flight Pack - DC - C</v>
      </c>
      <c r="E648" s="33">
        <f t="shared" si="173"/>
        <v>1</v>
      </c>
      <c r="F648" s="33" t="str">
        <f t="shared" si="176"/>
        <v>Flight Pack - DC</v>
      </c>
      <c r="G648" s="34" t="s">
        <v>3385</v>
      </c>
      <c r="H648" s="34" t="s">
        <v>2590</v>
      </c>
      <c r="L648" s="33" t="s">
        <v>115</v>
      </c>
      <c r="M648" s="33" t="s">
        <v>115</v>
      </c>
      <c r="N648" s="34" t="s">
        <v>4876</v>
      </c>
      <c r="O648" s="34" t="s">
        <v>4876</v>
      </c>
      <c r="P648" s="33" t="s">
        <v>480</v>
      </c>
      <c r="S648" s="50" t="s">
        <v>3662</v>
      </c>
      <c r="T648" s="33" t="s">
        <v>115</v>
      </c>
      <c r="U648" s="33" t="s">
        <v>480</v>
      </c>
      <c r="W648" s="34" t="s">
        <v>2103</v>
      </c>
      <c r="X648" s="34">
        <v>3</v>
      </c>
      <c r="Y648" s="34">
        <v>5</v>
      </c>
      <c r="Z648" s="34">
        <f t="shared" si="174"/>
        <v>15</v>
      </c>
      <c r="AI648" s="25">
        <v>647</v>
      </c>
      <c r="AJ648" s="27">
        <v>647</v>
      </c>
    </row>
    <row r="649" spans="1:36" ht="11.25" customHeight="1" x14ac:dyDescent="0.2">
      <c r="A649" s="27">
        <v>648</v>
      </c>
      <c r="C649" s="33" t="str">
        <f t="shared" si="172"/>
        <v>Hazard - Split - DC - U</v>
      </c>
      <c r="D649" s="33" t="str">
        <f t="shared" si="175"/>
        <v>Hazard - Split - DC - U</v>
      </c>
      <c r="E649" s="33">
        <f t="shared" si="173"/>
        <v>1</v>
      </c>
      <c r="F649" s="33" t="str">
        <f t="shared" si="176"/>
        <v>Split - DC</v>
      </c>
      <c r="G649" s="34" t="s">
        <v>3385</v>
      </c>
      <c r="H649" s="34" t="s">
        <v>2590</v>
      </c>
      <c r="L649" s="33" t="s">
        <v>115</v>
      </c>
      <c r="M649" s="33" t="s">
        <v>115</v>
      </c>
      <c r="N649" s="34" t="s">
        <v>5051</v>
      </c>
      <c r="O649" s="34" t="s">
        <v>5051</v>
      </c>
      <c r="P649" s="33" t="s">
        <v>2167</v>
      </c>
      <c r="S649" s="50" t="s">
        <v>3986</v>
      </c>
      <c r="T649" s="33" t="s">
        <v>115</v>
      </c>
      <c r="U649" s="33" t="s">
        <v>2167</v>
      </c>
      <c r="W649" s="34" t="s">
        <v>2314</v>
      </c>
      <c r="X649" s="34">
        <v>3</v>
      </c>
      <c r="Y649" s="34">
        <v>10</v>
      </c>
      <c r="Z649" s="34">
        <f t="shared" si="174"/>
        <v>30</v>
      </c>
      <c r="AI649" s="25">
        <v>648</v>
      </c>
      <c r="AJ649" s="27">
        <v>648</v>
      </c>
    </row>
    <row r="650" spans="1:36" ht="11.25" customHeight="1" x14ac:dyDescent="0.2">
      <c r="A650" s="27">
        <v>649</v>
      </c>
      <c r="C650" s="33" t="str">
        <f t="shared" si="172"/>
        <v>Hazard - Telekinetic Fist - DC - OPD - VR</v>
      </c>
      <c r="D650" s="33" t="s">
        <v>6095</v>
      </c>
      <c r="E650" s="33">
        <f t="shared" si="173"/>
        <v>1</v>
      </c>
      <c r="F650" s="33" t="str">
        <f t="shared" si="176"/>
        <v>Telekinetic Fist - DC</v>
      </c>
      <c r="G650" s="34" t="s">
        <v>3385</v>
      </c>
      <c r="H650" s="34" t="s">
        <v>2590</v>
      </c>
      <c r="L650" s="33" t="s">
        <v>115</v>
      </c>
      <c r="M650" s="33" t="s">
        <v>115</v>
      </c>
      <c r="N650" s="34" t="s">
        <v>5052</v>
      </c>
      <c r="O650" s="34" t="s">
        <v>5052</v>
      </c>
      <c r="P650" s="33" t="s">
        <v>3107</v>
      </c>
      <c r="R650" s="34" t="s">
        <v>2584</v>
      </c>
      <c r="S650" s="50" t="s">
        <v>3987</v>
      </c>
      <c r="T650" s="33" t="s">
        <v>115</v>
      </c>
      <c r="U650" s="33" t="s">
        <v>1553</v>
      </c>
      <c r="W650" s="34" t="s">
        <v>2361</v>
      </c>
      <c r="X650" s="34">
        <v>3</v>
      </c>
      <c r="Y650" s="34">
        <v>20</v>
      </c>
      <c r="Z650" s="34">
        <f t="shared" si="174"/>
        <v>60</v>
      </c>
      <c r="AI650" s="25">
        <v>649</v>
      </c>
      <c r="AJ650" s="27">
        <v>649</v>
      </c>
    </row>
    <row r="651" spans="1:36" ht="11.25" customHeight="1" x14ac:dyDescent="0.2">
      <c r="A651" s="27">
        <v>650</v>
      </c>
      <c r="B651" s="28"/>
      <c r="C651" s="26" t="str">
        <f t="shared" si="172"/>
        <v>Hellfire Club - 4-Grid Character Card - MN - R</v>
      </c>
      <c r="D651" s="26" t="s">
        <v>6096</v>
      </c>
      <c r="E651" s="26">
        <f t="shared" si="173"/>
        <v>1</v>
      </c>
      <c r="F651" s="26" t="str">
        <f>CONCATENATE(M651,IF(V651&lt;&gt;"",CONCATENATE(" (",V651,")",),"")," &lt;",G651,"&gt;")</f>
        <v>Hellfire Club &lt;MN&gt;</v>
      </c>
      <c r="G651" s="28" t="s">
        <v>1677</v>
      </c>
      <c r="H651" s="28" t="s">
        <v>2582</v>
      </c>
      <c r="I651" s="28"/>
      <c r="J651" s="28"/>
      <c r="K651" s="28"/>
      <c r="L651" s="26" t="s">
        <v>116</v>
      </c>
      <c r="M651" s="26" t="s">
        <v>116</v>
      </c>
      <c r="N651" s="28"/>
      <c r="O651" s="28"/>
      <c r="P651" s="26" t="s">
        <v>769</v>
      </c>
      <c r="Q651" s="28"/>
      <c r="R651" s="28"/>
      <c r="S651" s="54"/>
      <c r="T651" s="26" t="s">
        <v>116</v>
      </c>
      <c r="U651" s="26" t="s">
        <v>769</v>
      </c>
      <c r="V651" s="28"/>
      <c r="W651" s="28" t="s">
        <v>2313</v>
      </c>
      <c r="X651" s="29">
        <v>4</v>
      </c>
      <c r="Y651" s="29">
        <v>15</v>
      </c>
      <c r="Z651" s="29">
        <f t="shared" si="174"/>
        <v>60</v>
      </c>
      <c r="AA651" s="30">
        <v>6</v>
      </c>
      <c r="AB651" s="30">
        <v>4</v>
      </c>
      <c r="AC651" s="30">
        <v>4</v>
      </c>
      <c r="AD651" s="30">
        <v>7</v>
      </c>
      <c r="AE651" s="30">
        <f>SUM(AA651:AD651)</f>
        <v>21</v>
      </c>
      <c r="AF651" s="30">
        <v>21</v>
      </c>
      <c r="AG651" s="31">
        <f>AVERAGE(AA651:AD651)</f>
        <v>5.25</v>
      </c>
      <c r="AH651" s="32"/>
      <c r="AI651" s="32">
        <v>650</v>
      </c>
      <c r="AJ651" s="27">
        <v>650</v>
      </c>
    </row>
    <row r="652" spans="1:36" ht="11.25" customHeight="1" x14ac:dyDescent="0.2">
      <c r="A652" s="27">
        <v>651</v>
      </c>
      <c r="C652" s="33" t="str">
        <f t="shared" si="172"/>
        <v>Hellfire Club - Emma Frost - CL - C</v>
      </c>
      <c r="D652" s="33" t="str">
        <f t="shared" ref="D652" si="177">CONCATENATE(M652," - ",P652," - ",G652," - ",IF(R652="","",CONCATENATE(R652," - ")),W652)</f>
        <v>Hellfire Club - Emma Frost - CL - C</v>
      </c>
      <c r="E652" s="33">
        <f t="shared" si="173"/>
        <v>1</v>
      </c>
      <c r="F652" s="33" t="str">
        <f t="shared" ref="F652:F659" si="178">CONCATENATE(P652," - ",G652)</f>
        <v>Emma Frost - CL</v>
      </c>
      <c r="G652" s="34" t="s">
        <v>1676</v>
      </c>
      <c r="H652" s="34" t="s">
        <v>2590</v>
      </c>
      <c r="L652" s="33" t="s">
        <v>2168</v>
      </c>
      <c r="M652" s="33" t="s">
        <v>116</v>
      </c>
      <c r="N652" s="34" t="s">
        <v>4869</v>
      </c>
      <c r="O652" s="34" t="s">
        <v>4869</v>
      </c>
      <c r="P652" s="33" t="s">
        <v>2168</v>
      </c>
      <c r="S652" s="50" t="s">
        <v>3988</v>
      </c>
      <c r="T652" s="33" t="s">
        <v>116</v>
      </c>
      <c r="U652" s="33" t="s">
        <v>2168</v>
      </c>
      <c r="W652" s="34" t="s">
        <v>2103</v>
      </c>
      <c r="X652" s="34">
        <v>13</v>
      </c>
      <c r="Y652" s="34">
        <v>5</v>
      </c>
      <c r="Z652" s="34">
        <f t="shared" si="174"/>
        <v>65</v>
      </c>
      <c r="AI652" s="25">
        <v>651</v>
      </c>
      <c r="AJ652" s="27">
        <v>651</v>
      </c>
    </row>
    <row r="653" spans="1:36" ht="11.25" customHeight="1" x14ac:dyDescent="0.2">
      <c r="A653" s="27">
        <v>652</v>
      </c>
      <c r="C653" s="33" t="str">
        <f t="shared" si="172"/>
        <v>Hellfire Club - Hellfire Soldiers - MN - C</v>
      </c>
      <c r="D653" s="33" t="s">
        <v>6098</v>
      </c>
      <c r="E653" s="33">
        <f t="shared" si="173"/>
        <v>1</v>
      </c>
      <c r="F653" s="33" t="str">
        <f t="shared" si="178"/>
        <v>Hellfire Soldiers - MN</v>
      </c>
      <c r="G653" s="34" t="s">
        <v>1677</v>
      </c>
      <c r="H653" s="34" t="s">
        <v>2590</v>
      </c>
      <c r="L653" s="33" t="s">
        <v>2170</v>
      </c>
      <c r="M653" s="33" t="s">
        <v>116</v>
      </c>
      <c r="N653" s="34" t="s">
        <v>4894</v>
      </c>
      <c r="O653" s="34" t="s">
        <v>4894</v>
      </c>
      <c r="P653" s="33" t="s">
        <v>2170</v>
      </c>
      <c r="S653" s="50" t="s">
        <v>778</v>
      </c>
      <c r="T653" s="33" t="s">
        <v>116</v>
      </c>
      <c r="U653" s="33" t="s">
        <v>2170</v>
      </c>
      <c r="W653" s="34" t="s">
        <v>2103</v>
      </c>
      <c r="X653" s="34">
        <v>4</v>
      </c>
      <c r="Y653" s="34">
        <v>5</v>
      </c>
      <c r="Z653" s="34">
        <f t="shared" si="174"/>
        <v>20</v>
      </c>
      <c r="AI653" s="25">
        <v>652</v>
      </c>
      <c r="AJ653" s="27">
        <v>652</v>
      </c>
    </row>
    <row r="654" spans="1:36" ht="11.25" customHeight="1" x14ac:dyDescent="0.2">
      <c r="A654" s="27">
        <v>653</v>
      </c>
      <c r="C654" s="33" t="str">
        <f t="shared" si="172"/>
        <v>Hellfire Club - Madelyne Pryor - MN - OPD - VR</v>
      </c>
      <c r="D654" s="33" t="s">
        <v>6099</v>
      </c>
      <c r="E654" s="33">
        <f t="shared" si="173"/>
        <v>1</v>
      </c>
      <c r="F654" s="33" t="str">
        <f t="shared" si="178"/>
        <v>Madelyne Pryor - MN</v>
      </c>
      <c r="G654" s="34" t="s">
        <v>1677</v>
      </c>
      <c r="H654" s="34" t="s">
        <v>2590</v>
      </c>
      <c r="L654" s="33" t="s">
        <v>3108</v>
      </c>
      <c r="M654" s="33" t="s">
        <v>116</v>
      </c>
      <c r="N654" s="34" t="s">
        <v>4987</v>
      </c>
      <c r="O654" s="34" t="s">
        <v>4987</v>
      </c>
      <c r="P654" s="33" t="s">
        <v>3108</v>
      </c>
      <c r="R654" s="34" t="s">
        <v>2584</v>
      </c>
      <c r="S654" s="50" t="s">
        <v>3989</v>
      </c>
      <c r="T654" s="33" t="s">
        <v>116</v>
      </c>
      <c r="U654" s="33" t="s">
        <v>1554</v>
      </c>
      <c r="W654" s="34" t="s">
        <v>2361</v>
      </c>
      <c r="X654" s="34">
        <v>4</v>
      </c>
      <c r="Y654" s="34">
        <v>20</v>
      </c>
      <c r="Z654" s="34">
        <f t="shared" si="174"/>
        <v>80</v>
      </c>
      <c r="AI654" s="25">
        <v>653</v>
      </c>
      <c r="AJ654" s="27">
        <v>653</v>
      </c>
    </row>
    <row r="655" spans="1:36" ht="11.25" customHeight="1" x14ac:dyDescent="0.2">
      <c r="A655" s="27">
        <v>654</v>
      </c>
      <c r="C655" s="33" t="str">
        <f t="shared" si="172"/>
        <v>Hellfire Club - Sebastian Shaw - MN - U</v>
      </c>
      <c r="D655" s="33" t="s">
        <v>6102</v>
      </c>
      <c r="E655" s="33">
        <f t="shared" si="173"/>
        <v>1</v>
      </c>
      <c r="F655" s="33" t="str">
        <f t="shared" si="178"/>
        <v>Sebastian Shaw - MN</v>
      </c>
      <c r="G655" s="34" t="s">
        <v>1677</v>
      </c>
      <c r="H655" s="34" t="s">
        <v>2590</v>
      </c>
      <c r="L655" s="33" t="s">
        <v>2274</v>
      </c>
      <c r="M655" s="33" t="s">
        <v>116</v>
      </c>
      <c r="N655" s="34" t="s">
        <v>5042</v>
      </c>
      <c r="O655" s="34" t="s">
        <v>5042</v>
      </c>
      <c r="P655" s="33" t="s">
        <v>2274</v>
      </c>
      <c r="S655" s="50" t="s">
        <v>3990</v>
      </c>
      <c r="T655" s="33" t="s">
        <v>116</v>
      </c>
      <c r="U655" s="33" t="s">
        <v>2274</v>
      </c>
      <c r="W655" s="34" t="s">
        <v>2314</v>
      </c>
      <c r="X655" s="34">
        <v>4</v>
      </c>
      <c r="Y655" s="34">
        <v>10</v>
      </c>
      <c r="Z655" s="34">
        <f t="shared" si="174"/>
        <v>40</v>
      </c>
      <c r="AI655" s="25">
        <v>654</v>
      </c>
      <c r="AJ655" s="27">
        <v>654</v>
      </c>
    </row>
    <row r="656" spans="1:36" ht="11.25" customHeight="1" x14ac:dyDescent="0.2">
      <c r="A656" s="27">
        <v>655</v>
      </c>
      <c r="C656" s="33" t="str">
        <f t="shared" si="172"/>
        <v>Hellfire Club - Selene - MN - OPD - VR</v>
      </c>
      <c r="D656" s="33" t="s">
        <v>6100</v>
      </c>
      <c r="E656" s="33">
        <f t="shared" si="173"/>
        <v>1</v>
      </c>
      <c r="F656" s="33" t="str">
        <f t="shared" si="178"/>
        <v>Selene - MN</v>
      </c>
      <c r="G656" s="34" t="s">
        <v>1677</v>
      </c>
      <c r="H656" s="34" t="s">
        <v>2590</v>
      </c>
      <c r="L656" s="33" t="s">
        <v>3109</v>
      </c>
      <c r="M656" s="33" t="s">
        <v>116</v>
      </c>
      <c r="N656" s="34" t="s">
        <v>4944</v>
      </c>
      <c r="O656" s="34" t="s">
        <v>4944</v>
      </c>
      <c r="P656" s="33" t="s">
        <v>3109</v>
      </c>
      <c r="R656" s="34" t="s">
        <v>2584</v>
      </c>
      <c r="S656" s="50" t="s">
        <v>3991</v>
      </c>
      <c r="T656" s="33" t="s">
        <v>116</v>
      </c>
      <c r="U656" s="33" t="s">
        <v>1555</v>
      </c>
      <c r="W656" s="34" t="s">
        <v>2361</v>
      </c>
      <c r="X656" s="34">
        <v>4</v>
      </c>
      <c r="Y656" s="34">
        <v>20</v>
      </c>
      <c r="Z656" s="34">
        <f t="shared" si="174"/>
        <v>80</v>
      </c>
      <c r="AI656" s="25">
        <v>655</v>
      </c>
      <c r="AJ656" s="27">
        <v>655</v>
      </c>
    </row>
    <row r="657" spans="1:36" ht="11.25" customHeight="1" x14ac:dyDescent="0.2">
      <c r="A657" s="27">
        <v>656</v>
      </c>
      <c r="C657" s="33" t="str">
        <f t="shared" si="172"/>
        <v>Hellfire Club - Tessa - MN - OPD - VR</v>
      </c>
      <c r="D657" s="33" t="s">
        <v>6101</v>
      </c>
      <c r="E657" s="33">
        <f t="shared" si="173"/>
        <v>1</v>
      </c>
      <c r="F657" s="33" t="str">
        <f t="shared" si="178"/>
        <v>Tessa - MN</v>
      </c>
      <c r="G657" s="34" t="s">
        <v>1677</v>
      </c>
      <c r="H657" s="34" t="s">
        <v>2590</v>
      </c>
      <c r="L657" s="33" t="s">
        <v>3110</v>
      </c>
      <c r="M657" s="33" t="s">
        <v>116</v>
      </c>
      <c r="N657" s="34" t="s">
        <v>5024</v>
      </c>
      <c r="O657" s="34" t="s">
        <v>5024</v>
      </c>
      <c r="P657" s="33" t="s">
        <v>3110</v>
      </c>
      <c r="R657" s="34" t="s">
        <v>2584</v>
      </c>
      <c r="S657" s="50" t="s">
        <v>3992</v>
      </c>
      <c r="T657" s="33" t="s">
        <v>116</v>
      </c>
      <c r="U657" s="33" t="s">
        <v>1556</v>
      </c>
      <c r="W657" s="34" t="s">
        <v>2361</v>
      </c>
      <c r="X657" s="34">
        <v>4</v>
      </c>
      <c r="Y657" s="34">
        <v>20</v>
      </c>
      <c r="Z657" s="34">
        <f t="shared" si="174"/>
        <v>80</v>
      </c>
      <c r="AI657" s="25">
        <v>656</v>
      </c>
      <c r="AJ657" s="27">
        <v>656</v>
      </c>
    </row>
    <row r="658" spans="1:36" ht="11.25" customHeight="1" x14ac:dyDescent="0.2">
      <c r="A658" s="27">
        <v>657</v>
      </c>
      <c r="C658" s="33" t="str">
        <f t="shared" si="172"/>
        <v>Hellfire Club - Trevor Fitzroy - MN - U</v>
      </c>
      <c r="D658" s="33" t="s">
        <v>6103</v>
      </c>
      <c r="E658" s="33">
        <f t="shared" si="173"/>
        <v>1</v>
      </c>
      <c r="F658" s="33" t="str">
        <f t="shared" si="178"/>
        <v>Trevor Fitzroy - MN</v>
      </c>
      <c r="G658" s="34" t="s">
        <v>1677</v>
      </c>
      <c r="H658" s="34" t="s">
        <v>2590</v>
      </c>
      <c r="L658" s="33" t="s">
        <v>2169</v>
      </c>
      <c r="M658" s="33" t="s">
        <v>116</v>
      </c>
      <c r="N658" s="34" t="s">
        <v>5038</v>
      </c>
      <c r="O658" s="34" t="s">
        <v>5038</v>
      </c>
      <c r="P658" s="33" t="s">
        <v>2169</v>
      </c>
      <c r="S658" s="50" t="s">
        <v>3993</v>
      </c>
      <c r="T658" s="33" t="s">
        <v>116</v>
      </c>
      <c r="U658" s="33" t="s">
        <v>2169</v>
      </c>
      <c r="W658" s="34" t="s">
        <v>2314</v>
      </c>
      <c r="X658" s="34">
        <v>4</v>
      </c>
      <c r="Y658" s="34">
        <v>10</v>
      </c>
      <c r="Z658" s="34">
        <f t="shared" si="174"/>
        <v>40</v>
      </c>
      <c r="AI658" s="25">
        <v>657</v>
      </c>
      <c r="AJ658" s="27">
        <v>657</v>
      </c>
    </row>
    <row r="659" spans="1:36" ht="11.25" customHeight="1" x14ac:dyDescent="0.2">
      <c r="A659" s="27">
        <v>658</v>
      </c>
      <c r="C659" s="33" t="str">
        <f t="shared" si="172"/>
        <v>Hellfire Club - Von Roehm - XM - OPD - R</v>
      </c>
      <c r="D659" s="33" t="s">
        <v>6104</v>
      </c>
      <c r="E659" s="33">
        <f t="shared" si="173"/>
        <v>1</v>
      </c>
      <c r="F659" s="33" t="str">
        <f t="shared" si="178"/>
        <v>Von Roehm - XM</v>
      </c>
      <c r="G659" s="34" t="s">
        <v>3387</v>
      </c>
      <c r="H659" s="34" t="s">
        <v>2590</v>
      </c>
      <c r="L659" s="33" t="s">
        <v>3111</v>
      </c>
      <c r="M659" s="33" t="s">
        <v>116</v>
      </c>
      <c r="N659" s="34" t="s">
        <v>4958</v>
      </c>
      <c r="O659" s="34" t="s">
        <v>4958</v>
      </c>
      <c r="P659" s="33" t="s">
        <v>3111</v>
      </c>
      <c r="R659" s="34" t="s">
        <v>2584</v>
      </c>
      <c r="S659" s="50" t="s">
        <v>3994</v>
      </c>
      <c r="T659" s="33" t="s">
        <v>116</v>
      </c>
      <c r="U659" s="33" t="s">
        <v>1557</v>
      </c>
      <c r="W659" s="34" t="s">
        <v>2313</v>
      </c>
      <c r="X659" s="34">
        <v>5</v>
      </c>
      <c r="Y659" s="34">
        <v>15</v>
      </c>
      <c r="Z659" s="34">
        <f t="shared" si="174"/>
        <v>75</v>
      </c>
      <c r="AI659" s="25">
        <v>658</v>
      </c>
      <c r="AJ659" s="27">
        <v>658</v>
      </c>
    </row>
    <row r="660" spans="1:36" ht="11.25" customHeight="1" x14ac:dyDescent="0.2">
      <c r="A660" s="27">
        <v>659</v>
      </c>
      <c r="B660" s="28"/>
      <c r="C660" s="26" t="str">
        <f t="shared" si="172"/>
        <v>Henry Pym - 4-Grid Character Card - IQ - R</v>
      </c>
      <c r="D660" s="26" t="str">
        <f>CONCATENATE(M660," ",G660," HERO - ",W660)</f>
        <v>Henry Pym IQ HERO - R</v>
      </c>
      <c r="E660" s="26">
        <f t="shared" si="173"/>
        <v>1</v>
      </c>
      <c r="F660" s="26" t="str">
        <f>CONCATENATE(M660,IF(V660&lt;&gt;"",CONCATENATE(" (",V660,")",),"")," &lt;",G660,"&gt;")</f>
        <v>Henry Pym &lt;IQ&gt;</v>
      </c>
      <c r="G660" s="28" t="s">
        <v>1044</v>
      </c>
      <c r="H660" s="28" t="s">
        <v>2582</v>
      </c>
      <c r="I660" s="28"/>
      <c r="J660" s="28"/>
      <c r="K660" s="28"/>
      <c r="L660" s="26" t="s">
        <v>117</v>
      </c>
      <c r="M660" s="26" t="s">
        <v>117</v>
      </c>
      <c r="N660" s="28"/>
      <c r="O660" s="28"/>
      <c r="P660" s="26" t="s">
        <v>769</v>
      </c>
      <c r="Q660" s="28"/>
      <c r="R660" s="28"/>
      <c r="S660" s="54"/>
      <c r="T660" s="26" t="s">
        <v>117</v>
      </c>
      <c r="U660" s="26" t="s">
        <v>769</v>
      </c>
      <c r="V660" s="28"/>
      <c r="W660" s="28" t="s">
        <v>2313</v>
      </c>
      <c r="X660" s="29">
        <v>12</v>
      </c>
      <c r="Y660" s="29">
        <v>15</v>
      </c>
      <c r="Z660" s="29">
        <f t="shared" si="174"/>
        <v>180</v>
      </c>
      <c r="AA660" s="30">
        <v>3</v>
      </c>
      <c r="AB660" s="30">
        <v>4</v>
      </c>
      <c r="AC660" s="30">
        <v>3</v>
      </c>
      <c r="AD660" s="30">
        <v>7</v>
      </c>
      <c r="AE660" s="30">
        <f>SUM(AA660:AD660)</f>
        <v>17</v>
      </c>
      <c r="AF660" s="30">
        <v>17</v>
      </c>
      <c r="AG660" s="31">
        <f>AVERAGE(AA660:AD660)</f>
        <v>4.25</v>
      </c>
      <c r="AH660" s="32" t="s">
        <v>4810</v>
      </c>
      <c r="AI660" s="32">
        <v>659</v>
      </c>
      <c r="AJ660" s="27">
        <v>659</v>
      </c>
    </row>
    <row r="661" spans="1:36" ht="11.25" customHeight="1" x14ac:dyDescent="0.2">
      <c r="A661" s="27">
        <v>660</v>
      </c>
      <c r="C661" s="33" t="str">
        <f t="shared" si="172"/>
        <v>Henry Pym - Ant-Man - IQ - C</v>
      </c>
      <c r="D661" s="33" t="str">
        <f t="shared" ref="D661:D667" si="179">CONCATENATE(M661," - ",P661," - ",G661," - ",IF(R661="","",CONCATENATE(R661," - ")),W661)</f>
        <v>Henry Pym - Ant-Man - IQ - C</v>
      </c>
      <c r="E661" s="33">
        <f t="shared" si="173"/>
        <v>1</v>
      </c>
      <c r="F661" s="33" t="str">
        <f t="shared" ref="F661:F667" si="180">CONCATENATE(P661," - ",G661)</f>
        <v>Ant-Man - IQ</v>
      </c>
      <c r="G661" s="34" t="s">
        <v>1044</v>
      </c>
      <c r="H661" s="34" t="s">
        <v>2590</v>
      </c>
      <c r="L661" s="33" t="s">
        <v>117</v>
      </c>
      <c r="M661" s="33" t="s">
        <v>117</v>
      </c>
      <c r="N661" s="34" t="s">
        <v>4876</v>
      </c>
      <c r="O661" s="34" t="s">
        <v>4876</v>
      </c>
      <c r="P661" s="33" t="s">
        <v>2427</v>
      </c>
      <c r="S661" s="50" t="s">
        <v>3995</v>
      </c>
      <c r="T661" s="33" t="s">
        <v>117</v>
      </c>
      <c r="U661" s="33" t="s">
        <v>2427</v>
      </c>
      <c r="W661" s="34" t="s">
        <v>2103</v>
      </c>
      <c r="X661" s="34">
        <v>12</v>
      </c>
      <c r="Y661" s="34">
        <v>5</v>
      </c>
      <c r="Z661" s="34">
        <f t="shared" si="174"/>
        <v>60</v>
      </c>
      <c r="AI661" s="25">
        <v>660</v>
      </c>
      <c r="AJ661" s="27">
        <v>660</v>
      </c>
    </row>
    <row r="662" spans="1:36" ht="11.25" customHeight="1" x14ac:dyDescent="0.2">
      <c r="A662" s="27">
        <v>661</v>
      </c>
      <c r="C662" s="33" t="str">
        <f t="shared" si="172"/>
        <v>Henry Pym - Founding Avenger - CL - C</v>
      </c>
      <c r="D662" s="33" t="str">
        <f t="shared" si="179"/>
        <v>Henry Pym - Founding Avenger - CL - C</v>
      </c>
      <c r="E662" s="33">
        <f t="shared" si="173"/>
        <v>1</v>
      </c>
      <c r="F662" s="33" t="str">
        <f t="shared" si="180"/>
        <v>Founding Avenger - CL</v>
      </c>
      <c r="G662" s="34" t="s">
        <v>1676</v>
      </c>
      <c r="H662" s="34" t="s">
        <v>2590</v>
      </c>
      <c r="L662" s="33" t="s">
        <v>117</v>
      </c>
      <c r="M662" s="33" t="s">
        <v>117</v>
      </c>
      <c r="N662" s="34" t="s">
        <v>4870</v>
      </c>
      <c r="O662" s="34" t="s">
        <v>4870</v>
      </c>
      <c r="P662" s="33" t="s">
        <v>2272</v>
      </c>
      <c r="S662" s="50" t="s">
        <v>3996</v>
      </c>
      <c r="T662" s="33" t="s">
        <v>117</v>
      </c>
      <c r="U662" s="33" t="s">
        <v>2272</v>
      </c>
      <c r="W662" s="34" t="s">
        <v>2103</v>
      </c>
      <c r="X662" s="34">
        <v>13</v>
      </c>
      <c r="Y662" s="34">
        <v>5</v>
      </c>
      <c r="Z662" s="34">
        <f t="shared" si="174"/>
        <v>65</v>
      </c>
      <c r="AI662" s="25">
        <v>661</v>
      </c>
      <c r="AJ662" s="27">
        <v>661</v>
      </c>
    </row>
    <row r="663" spans="1:36" ht="11.25" customHeight="1" x14ac:dyDescent="0.2">
      <c r="A663" s="27">
        <v>662</v>
      </c>
      <c r="C663" s="33" t="str">
        <f t="shared" si="172"/>
        <v>Henry Pym - Giant-Man - IQ - OPD - C</v>
      </c>
      <c r="D663" s="33" t="str">
        <f t="shared" si="179"/>
        <v>Henry Pym - Giant-Man - IQ - OPD - C</v>
      </c>
      <c r="E663" s="33">
        <f t="shared" si="173"/>
        <v>1</v>
      </c>
      <c r="F663" s="33" t="str">
        <f t="shared" si="180"/>
        <v>Giant-Man - IQ</v>
      </c>
      <c r="G663" s="34" t="s">
        <v>1044</v>
      </c>
      <c r="H663" s="34" t="s">
        <v>2590</v>
      </c>
      <c r="L663" s="33" t="s">
        <v>117</v>
      </c>
      <c r="M663" s="33" t="s">
        <v>117</v>
      </c>
      <c r="N663" s="34" t="s">
        <v>4905</v>
      </c>
      <c r="O663" s="34" t="s">
        <v>4905</v>
      </c>
      <c r="P663" s="33" t="s">
        <v>3112</v>
      </c>
      <c r="R663" s="34" t="s">
        <v>2584</v>
      </c>
      <c r="S663" s="50" t="s">
        <v>3997</v>
      </c>
      <c r="T663" s="33" t="s">
        <v>117</v>
      </c>
      <c r="U663" s="33" t="s">
        <v>1082</v>
      </c>
      <c r="W663" s="34" t="s">
        <v>2103</v>
      </c>
      <c r="X663" s="34">
        <v>12</v>
      </c>
      <c r="Y663" s="34">
        <v>5</v>
      </c>
      <c r="Z663" s="34">
        <f t="shared" si="174"/>
        <v>60</v>
      </c>
      <c r="AI663" s="25">
        <v>662</v>
      </c>
      <c r="AJ663" s="27">
        <v>662</v>
      </c>
    </row>
    <row r="664" spans="1:36" ht="11.25" customHeight="1" x14ac:dyDescent="0.2">
      <c r="A664" s="27">
        <v>663</v>
      </c>
      <c r="C664" s="33" t="str">
        <f t="shared" si="172"/>
        <v>Henry Pym - Goliath - IQ - C</v>
      </c>
      <c r="D664" s="33" t="str">
        <f t="shared" si="179"/>
        <v>Henry Pym - Goliath - IQ - C</v>
      </c>
      <c r="E664" s="33">
        <f t="shared" si="173"/>
        <v>1</v>
      </c>
      <c r="F664" s="33" t="str">
        <f t="shared" si="180"/>
        <v>Goliath - IQ</v>
      </c>
      <c r="G664" s="34" t="s">
        <v>1044</v>
      </c>
      <c r="H664" s="34" t="s">
        <v>2590</v>
      </c>
      <c r="L664" s="33" t="s">
        <v>117</v>
      </c>
      <c r="M664" s="33" t="s">
        <v>117</v>
      </c>
      <c r="N664" s="34" t="s">
        <v>5053</v>
      </c>
      <c r="O664" s="34" t="s">
        <v>5053</v>
      </c>
      <c r="P664" s="33" t="s">
        <v>158</v>
      </c>
      <c r="S664" s="50" t="s">
        <v>3998</v>
      </c>
      <c r="T664" s="33" t="s">
        <v>117</v>
      </c>
      <c r="U664" s="33" t="s">
        <v>158</v>
      </c>
      <c r="W664" s="34" t="s">
        <v>2103</v>
      </c>
      <c r="X664" s="34">
        <v>12</v>
      </c>
      <c r="Y664" s="34">
        <v>5</v>
      </c>
      <c r="Z664" s="34">
        <f t="shared" si="174"/>
        <v>60</v>
      </c>
      <c r="AI664" s="25">
        <v>663</v>
      </c>
      <c r="AJ664" s="27">
        <v>663</v>
      </c>
    </row>
    <row r="665" spans="1:36" ht="11.25" customHeight="1" x14ac:dyDescent="0.2">
      <c r="A665" s="27">
        <v>664</v>
      </c>
      <c r="C665" s="33" t="str">
        <f t="shared" si="172"/>
        <v>Henry Pym - Medical Knowledge - IQ - U</v>
      </c>
      <c r="D665" s="33" t="str">
        <f t="shared" si="179"/>
        <v>Henry Pym - Medical Knowledge - IQ - U</v>
      </c>
      <c r="E665" s="33">
        <f t="shared" si="173"/>
        <v>1</v>
      </c>
      <c r="F665" s="33" t="str">
        <f t="shared" si="180"/>
        <v>Medical Knowledge - IQ</v>
      </c>
      <c r="G665" s="34" t="s">
        <v>1044</v>
      </c>
      <c r="H665" s="34" t="s">
        <v>2590</v>
      </c>
      <c r="L665" s="33" t="s">
        <v>117</v>
      </c>
      <c r="M665" s="33" t="s">
        <v>117</v>
      </c>
      <c r="N665" s="34" t="s">
        <v>4985</v>
      </c>
      <c r="O665" s="34" t="s">
        <v>4985</v>
      </c>
      <c r="P665" s="33" t="s">
        <v>2273</v>
      </c>
      <c r="S665" s="50" t="s">
        <v>3999</v>
      </c>
      <c r="T665" s="33" t="s">
        <v>117</v>
      </c>
      <c r="U665" s="33" t="s">
        <v>2273</v>
      </c>
      <c r="W665" s="34" t="s">
        <v>2314</v>
      </c>
      <c r="X665" s="34">
        <v>12</v>
      </c>
      <c r="Y665" s="34">
        <v>10</v>
      </c>
      <c r="Z665" s="34">
        <f t="shared" si="174"/>
        <v>120</v>
      </c>
      <c r="AI665" s="25">
        <v>664</v>
      </c>
      <c r="AJ665" s="27">
        <v>664</v>
      </c>
    </row>
    <row r="666" spans="1:36" ht="11.25" customHeight="1" x14ac:dyDescent="0.2">
      <c r="A666" s="27">
        <v>665</v>
      </c>
      <c r="C666" s="33" t="str">
        <f t="shared" si="172"/>
        <v>Henry Pym - Ultron 1 - MN - U</v>
      </c>
      <c r="D666" s="33" t="str">
        <f t="shared" si="179"/>
        <v>Henry Pym - Ultron 1 - MN - U</v>
      </c>
      <c r="E666" s="33">
        <f t="shared" si="173"/>
        <v>1</v>
      </c>
      <c r="F666" s="33" t="str">
        <f t="shared" si="180"/>
        <v>Ultron 1 - MN</v>
      </c>
      <c r="G666" s="34" t="s">
        <v>1677</v>
      </c>
      <c r="H666" s="34" t="s">
        <v>2590</v>
      </c>
      <c r="L666" s="33" t="s">
        <v>117</v>
      </c>
      <c r="M666" s="33" t="s">
        <v>117</v>
      </c>
      <c r="N666" s="34" t="s">
        <v>4910</v>
      </c>
      <c r="O666" s="34" t="s">
        <v>4910</v>
      </c>
      <c r="P666" s="33" t="s">
        <v>2173</v>
      </c>
      <c r="S666" s="50" t="s">
        <v>4000</v>
      </c>
      <c r="T666" s="33" t="s">
        <v>117</v>
      </c>
      <c r="U666" s="33" t="s">
        <v>2173</v>
      </c>
      <c r="W666" s="34" t="s">
        <v>2314</v>
      </c>
      <c r="X666" s="34">
        <v>4</v>
      </c>
      <c r="Y666" s="34">
        <v>10</v>
      </c>
      <c r="Z666" s="34">
        <f t="shared" si="174"/>
        <v>40</v>
      </c>
      <c r="AI666" s="25">
        <v>665</v>
      </c>
      <c r="AJ666" s="27">
        <v>665</v>
      </c>
    </row>
    <row r="667" spans="1:36" ht="11.25" customHeight="1" x14ac:dyDescent="0.2">
      <c r="A667" s="27">
        <v>666</v>
      </c>
      <c r="C667" s="33" t="str">
        <f t="shared" si="172"/>
        <v>Henry Pym - Yellowjacket - IQ - C</v>
      </c>
      <c r="D667" s="33" t="str">
        <f t="shared" si="179"/>
        <v>Henry Pym - Yellowjacket - IQ - C</v>
      </c>
      <c r="E667" s="33">
        <f t="shared" si="173"/>
        <v>1</v>
      </c>
      <c r="F667" s="33" t="str">
        <f t="shared" si="180"/>
        <v>Yellowjacket - IQ</v>
      </c>
      <c r="G667" s="34" t="s">
        <v>1044</v>
      </c>
      <c r="H667" s="34" t="s">
        <v>2590</v>
      </c>
      <c r="L667" s="33" t="s">
        <v>117</v>
      </c>
      <c r="M667" s="33" t="s">
        <v>117</v>
      </c>
      <c r="N667" s="34" t="s">
        <v>4894</v>
      </c>
      <c r="O667" s="34" t="s">
        <v>4894</v>
      </c>
      <c r="P667" s="33" t="s">
        <v>159</v>
      </c>
      <c r="S667" s="50" t="s">
        <v>778</v>
      </c>
      <c r="T667" s="33" t="s">
        <v>117</v>
      </c>
      <c r="U667" s="33" t="s">
        <v>159</v>
      </c>
      <c r="W667" s="34" t="s">
        <v>2103</v>
      </c>
      <c r="X667" s="34">
        <v>12</v>
      </c>
      <c r="Y667" s="34">
        <v>5</v>
      </c>
      <c r="Z667" s="34">
        <f t="shared" si="174"/>
        <v>60</v>
      </c>
      <c r="AI667" s="25">
        <v>666</v>
      </c>
      <c r="AJ667" s="27">
        <v>666</v>
      </c>
    </row>
    <row r="668" spans="1:36" ht="11.25" customHeight="1" x14ac:dyDescent="0.2">
      <c r="A668" s="27">
        <v>667</v>
      </c>
      <c r="B668" s="28"/>
      <c r="C668" s="26" t="str">
        <f t="shared" si="172"/>
        <v>Heroes for Hire - 4-Grid Character Card - CL - R</v>
      </c>
      <c r="D668" s="26" t="str">
        <f>CONCATENATE(M668," ",G668," HERO - ",W668)</f>
        <v>Heroes for Hire CL HERO - R</v>
      </c>
      <c r="E668" s="26">
        <f t="shared" si="173"/>
        <v>1</v>
      </c>
      <c r="F668" s="26" t="str">
        <f>CONCATENATE(M668,IF(V668&lt;&gt;"",CONCATENATE(" (",V668,")",),"")," &lt;",G668,"&gt;")</f>
        <v>Heroes for Hire &lt;CL&gt;</v>
      </c>
      <c r="G668" s="28" t="s">
        <v>1676</v>
      </c>
      <c r="H668" s="28" t="s">
        <v>2582</v>
      </c>
      <c r="I668" s="28"/>
      <c r="J668" s="28"/>
      <c r="K668" s="28"/>
      <c r="L668" s="26" t="s">
        <v>118</v>
      </c>
      <c r="M668" s="26" t="s">
        <v>118</v>
      </c>
      <c r="N668" s="28"/>
      <c r="O668" s="28"/>
      <c r="P668" s="26" t="s">
        <v>769</v>
      </c>
      <c r="Q668" s="28"/>
      <c r="R668" s="28"/>
      <c r="S668" s="54"/>
      <c r="T668" s="26" t="s">
        <v>118</v>
      </c>
      <c r="U668" s="26" t="s">
        <v>769</v>
      </c>
      <c r="V668" s="28"/>
      <c r="W668" s="28" t="s">
        <v>2313</v>
      </c>
      <c r="X668" s="29">
        <v>13</v>
      </c>
      <c r="Y668" s="29">
        <v>15</v>
      </c>
      <c r="Z668" s="29">
        <f t="shared" si="174"/>
        <v>195</v>
      </c>
      <c r="AA668" s="30">
        <v>2</v>
      </c>
      <c r="AB668" s="30">
        <v>7</v>
      </c>
      <c r="AC668" s="30">
        <v>8</v>
      </c>
      <c r="AD668" s="30">
        <v>4</v>
      </c>
      <c r="AE668" s="30">
        <f>SUM(AA668:AD668)</f>
        <v>21</v>
      </c>
      <c r="AF668" s="30">
        <v>21</v>
      </c>
      <c r="AG668" s="31">
        <f>AVERAGE(AA668:AD668)</f>
        <v>5.25</v>
      </c>
      <c r="AH668" s="32"/>
      <c r="AI668" s="32">
        <v>667</v>
      </c>
      <c r="AJ668" s="27">
        <v>667</v>
      </c>
    </row>
    <row r="669" spans="1:36" ht="11.25" customHeight="1" x14ac:dyDescent="0.2">
      <c r="A669" s="27">
        <v>668</v>
      </c>
      <c r="C669" s="33" t="str">
        <f t="shared" si="172"/>
        <v>Heroes for Hire - The Black Knight - CL - C</v>
      </c>
      <c r="D669" s="33" t="str">
        <f t="shared" ref="D669:D674" si="181">CONCATENATE(M669," - ",P669," - ",G669," - ",IF(R669="","",CONCATENATE(R669," - ")),W669)</f>
        <v>Heroes for Hire - The Black Knight - CL - C</v>
      </c>
      <c r="E669" s="33">
        <f t="shared" si="173"/>
        <v>1</v>
      </c>
      <c r="F669" s="33" t="str">
        <f t="shared" ref="F669:F674" si="182">CONCATENATE(P669," - ",G669)</f>
        <v>The Black Knight - CL</v>
      </c>
      <c r="G669" s="34" t="s">
        <v>1676</v>
      </c>
      <c r="H669" s="34" t="s">
        <v>2590</v>
      </c>
      <c r="L669" s="33" t="s">
        <v>2174</v>
      </c>
      <c r="M669" s="33" t="s">
        <v>118</v>
      </c>
      <c r="N669" s="34" t="s">
        <v>5006</v>
      </c>
      <c r="O669" s="34" t="s">
        <v>5006</v>
      </c>
      <c r="P669" s="33" t="s">
        <v>3506</v>
      </c>
      <c r="S669" s="50" t="s">
        <v>4001</v>
      </c>
      <c r="T669" s="33" t="s">
        <v>118</v>
      </c>
      <c r="U669" s="33" t="s">
        <v>2174</v>
      </c>
      <c r="W669" s="34" t="s">
        <v>2103</v>
      </c>
      <c r="X669" s="34">
        <v>13</v>
      </c>
      <c r="Y669" s="34">
        <v>5</v>
      </c>
      <c r="Z669" s="34">
        <f t="shared" si="174"/>
        <v>65</v>
      </c>
      <c r="AI669" s="25">
        <v>668</v>
      </c>
      <c r="AJ669" s="27">
        <v>668</v>
      </c>
    </row>
    <row r="670" spans="1:36" ht="11.25" customHeight="1" x14ac:dyDescent="0.2">
      <c r="A670" s="27">
        <v>669</v>
      </c>
      <c r="C670" s="33" t="str">
        <f t="shared" si="172"/>
        <v>Heroes for Hire - Hercules - CL - C</v>
      </c>
      <c r="D670" s="33" t="str">
        <f t="shared" si="181"/>
        <v>Heroes for Hire - Hercules - CL - C</v>
      </c>
      <c r="E670" s="33">
        <f t="shared" si="173"/>
        <v>1</v>
      </c>
      <c r="F670" s="33" t="str">
        <f t="shared" si="182"/>
        <v>Hercules - CL</v>
      </c>
      <c r="G670" s="34" t="s">
        <v>1676</v>
      </c>
      <c r="H670" s="34" t="s">
        <v>2590</v>
      </c>
      <c r="L670" s="33" t="s">
        <v>2172</v>
      </c>
      <c r="M670" s="33" t="s">
        <v>118</v>
      </c>
      <c r="N670" s="34" t="s">
        <v>5054</v>
      </c>
      <c r="O670" s="34" t="s">
        <v>5054</v>
      </c>
      <c r="P670" s="33" t="s">
        <v>2172</v>
      </c>
      <c r="S670" s="50" t="s">
        <v>4002</v>
      </c>
      <c r="T670" s="33" t="s">
        <v>118</v>
      </c>
      <c r="U670" s="33" t="s">
        <v>2172</v>
      </c>
      <c r="W670" s="34" t="s">
        <v>2103</v>
      </c>
      <c r="X670" s="34">
        <v>13</v>
      </c>
      <c r="Y670" s="34">
        <v>5</v>
      </c>
      <c r="Z670" s="34">
        <f t="shared" si="174"/>
        <v>65</v>
      </c>
      <c r="AI670" s="25">
        <v>669</v>
      </c>
      <c r="AJ670" s="27">
        <v>669</v>
      </c>
    </row>
    <row r="671" spans="1:36" ht="11.25" customHeight="1" x14ac:dyDescent="0.2">
      <c r="A671" s="27">
        <v>670</v>
      </c>
      <c r="C671" s="33" t="str">
        <f t="shared" si="172"/>
        <v>Heroes for Hire - The Hulk - CL - U</v>
      </c>
      <c r="D671" s="33" t="str">
        <f t="shared" si="181"/>
        <v>Heroes for Hire - The Hulk - CL - U</v>
      </c>
      <c r="E671" s="33">
        <f t="shared" si="173"/>
        <v>1</v>
      </c>
      <c r="F671" s="33" t="str">
        <f t="shared" si="182"/>
        <v>The Hulk - CL</v>
      </c>
      <c r="G671" s="34" t="s">
        <v>1676</v>
      </c>
      <c r="H671" s="34" t="s">
        <v>2590</v>
      </c>
      <c r="L671" s="33" t="s">
        <v>3478</v>
      </c>
      <c r="M671" s="33" t="s">
        <v>118</v>
      </c>
      <c r="N671" s="34" t="s">
        <v>4910</v>
      </c>
      <c r="O671" s="34" t="s">
        <v>4910</v>
      </c>
      <c r="P671" s="33" t="s">
        <v>3478</v>
      </c>
      <c r="S671" s="50" t="s">
        <v>4003</v>
      </c>
      <c r="T671" s="33" t="s">
        <v>118</v>
      </c>
      <c r="U671" s="33" t="s">
        <v>2171</v>
      </c>
      <c r="W671" s="34" t="s">
        <v>2314</v>
      </c>
      <c r="X671" s="34">
        <v>13</v>
      </c>
      <c r="Y671" s="34">
        <v>10</v>
      </c>
      <c r="Z671" s="34">
        <f t="shared" si="174"/>
        <v>130</v>
      </c>
      <c r="AI671" s="25">
        <v>670</v>
      </c>
      <c r="AJ671" s="27">
        <v>670</v>
      </c>
    </row>
    <row r="672" spans="1:36" ht="11.25" customHeight="1" x14ac:dyDescent="0.2">
      <c r="A672" s="27">
        <v>671</v>
      </c>
      <c r="C672" s="33" t="str">
        <f t="shared" si="172"/>
        <v>Heroes for Hire - Iron Fist - CL - OPD - R</v>
      </c>
      <c r="D672" s="33" t="str">
        <f t="shared" si="181"/>
        <v>Heroes for Hire - Iron Fist - CL - OPD - R</v>
      </c>
      <c r="E672" s="33">
        <f t="shared" si="173"/>
        <v>1</v>
      </c>
      <c r="F672" s="33" t="str">
        <f t="shared" si="182"/>
        <v>Iron Fist - CL</v>
      </c>
      <c r="G672" s="34" t="s">
        <v>1676</v>
      </c>
      <c r="H672" s="34" t="s">
        <v>2590</v>
      </c>
      <c r="L672" s="33" t="s">
        <v>160</v>
      </c>
      <c r="M672" s="33" t="s">
        <v>118</v>
      </c>
      <c r="N672" s="34" t="s">
        <v>4907</v>
      </c>
      <c r="O672" s="34" t="s">
        <v>4907</v>
      </c>
      <c r="P672" s="33" t="s">
        <v>160</v>
      </c>
      <c r="R672" s="34" t="s">
        <v>2584</v>
      </c>
      <c r="S672" s="50" t="s">
        <v>4004</v>
      </c>
      <c r="T672" s="33" t="s">
        <v>118</v>
      </c>
      <c r="U672" s="33" t="s">
        <v>1083</v>
      </c>
      <c r="W672" s="34" t="s">
        <v>2313</v>
      </c>
      <c r="X672" s="34">
        <v>13</v>
      </c>
      <c r="Y672" s="34">
        <v>15</v>
      </c>
      <c r="Z672" s="34">
        <f t="shared" si="174"/>
        <v>195</v>
      </c>
      <c r="AI672" s="25">
        <v>671</v>
      </c>
      <c r="AJ672" s="27">
        <v>671</v>
      </c>
    </row>
    <row r="673" spans="1:36" ht="11.25" customHeight="1" x14ac:dyDescent="0.2">
      <c r="A673" s="27">
        <v>672</v>
      </c>
      <c r="C673" s="33" t="str">
        <f t="shared" si="172"/>
        <v>Heroes for Hire - Power Man - CL - U</v>
      </c>
      <c r="D673" s="33" t="str">
        <f t="shared" si="181"/>
        <v>Heroes for Hire - Power Man - CL - U</v>
      </c>
      <c r="E673" s="33">
        <f t="shared" si="173"/>
        <v>1</v>
      </c>
      <c r="F673" s="33" t="str">
        <f t="shared" si="182"/>
        <v>Power Man - CL</v>
      </c>
      <c r="G673" s="34" t="s">
        <v>1676</v>
      </c>
      <c r="H673" s="34" t="s">
        <v>2590</v>
      </c>
      <c r="L673" s="33" t="s">
        <v>2175</v>
      </c>
      <c r="M673" s="33" t="s">
        <v>118</v>
      </c>
      <c r="N673" s="34" t="s">
        <v>4876</v>
      </c>
      <c r="O673" s="34" t="s">
        <v>4876</v>
      </c>
      <c r="P673" s="33" t="s">
        <v>2175</v>
      </c>
      <c r="S673" s="50" t="s">
        <v>3875</v>
      </c>
      <c r="T673" s="33" t="s">
        <v>118</v>
      </c>
      <c r="U673" s="33" t="s">
        <v>2175</v>
      </c>
      <c r="W673" s="34" t="s">
        <v>2314</v>
      </c>
      <c r="X673" s="34">
        <v>13</v>
      </c>
      <c r="Y673" s="34">
        <v>10</v>
      </c>
      <c r="Z673" s="34">
        <f t="shared" si="174"/>
        <v>130</v>
      </c>
      <c r="AI673" s="25">
        <v>672</v>
      </c>
      <c r="AJ673" s="27">
        <v>672</v>
      </c>
    </row>
    <row r="674" spans="1:36" ht="11.25" customHeight="1" x14ac:dyDescent="0.2">
      <c r="A674" s="27">
        <v>673</v>
      </c>
      <c r="C674" s="33" t="str">
        <f t="shared" si="172"/>
        <v>Heroes for Hire - White Tiger - CL - C</v>
      </c>
      <c r="D674" s="33" t="str">
        <f t="shared" si="181"/>
        <v>Heroes for Hire - White Tiger - CL - C</v>
      </c>
      <c r="E674" s="33">
        <f t="shared" si="173"/>
        <v>1</v>
      </c>
      <c r="F674" s="33" t="str">
        <f t="shared" si="182"/>
        <v>White Tiger - CL</v>
      </c>
      <c r="G674" s="34" t="s">
        <v>1676</v>
      </c>
      <c r="H674" s="34" t="s">
        <v>2590</v>
      </c>
      <c r="L674" s="33" t="s">
        <v>161</v>
      </c>
      <c r="M674" s="33" t="s">
        <v>118</v>
      </c>
      <c r="N674" s="34" t="s">
        <v>5000</v>
      </c>
      <c r="O674" s="34" t="s">
        <v>5000</v>
      </c>
      <c r="P674" s="33" t="s">
        <v>161</v>
      </c>
      <c r="S674" s="50" t="s">
        <v>4005</v>
      </c>
      <c r="T674" s="33" t="s">
        <v>118</v>
      </c>
      <c r="U674" s="33" t="s">
        <v>161</v>
      </c>
      <c r="W674" s="34" t="s">
        <v>2103</v>
      </c>
      <c r="X674" s="34">
        <v>13</v>
      </c>
      <c r="Y674" s="34">
        <v>5</v>
      </c>
      <c r="Z674" s="34">
        <f t="shared" si="174"/>
        <v>65</v>
      </c>
      <c r="AI674" s="25">
        <v>673</v>
      </c>
      <c r="AJ674" s="27">
        <v>673</v>
      </c>
    </row>
    <row r="675" spans="1:36" ht="11.25" customHeight="1" x14ac:dyDescent="0.2">
      <c r="A675" s="27">
        <v>674</v>
      </c>
      <c r="B675" s="39"/>
      <c r="C675" s="38" t="str">
        <f t="shared" si="172"/>
        <v>Hobgoblin - 3-Grid Character Card - OP - C</v>
      </c>
      <c r="D675" s="38" t="str">
        <f>CONCATENATE(M675," ",G675," HERO - ",W675)</f>
        <v>Hobgoblin OP HERO - C</v>
      </c>
      <c r="E675" s="38">
        <f t="shared" si="173"/>
        <v>1</v>
      </c>
      <c r="F675" s="38" t="str">
        <f t="shared" ref="F675:F676" si="183">CONCATENATE(M675,IF(V675&lt;&gt;"",CONCATENATE(" (",V675,")",),"")," &lt;",G675,"&gt;")</f>
        <v>Hobgoblin &lt;OP&gt;</v>
      </c>
      <c r="G675" s="39" t="s">
        <v>123</v>
      </c>
      <c r="H675" s="39" t="s">
        <v>2582</v>
      </c>
      <c r="I675" s="39"/>
      <c r="J675" s="39"/>
      <c r="K675" s="39"/>
      <c r="L675" s="38" t="s">
        <v>119</v>
      </c>
      <c r="M675" s="38" t="s">
        <v>119</v>
      </c>
      <c r="N675" s="39"/>
      <c r="O675" s="39"/>
      <c r="P675" s="38" t="s">
        <v>768</v>
      </c>
      <c r="Q675" s="39"/>
      <c r="R675" s="39"/>
      <c r="S675" s="55"/>
      <c r="T675" s="38" t="s">
        <v>119</v>
      </c>
      <c r="U675" s="38" t="s">
        <v>768</v>
      </c>
      <c r="V675" s="39"/>
      <c r="W675" s="39" t="s">
        <v>2103</v>
      </c>
      <c r="X675" s="40">
        <v>2</v>
      </c>
      <c r="Y675" s="40">
        <v>5</v>
      </c>
      <c r="Z675" s="40">
        <f t="shared" si="174"/>
        <v>10</v>
      </c>
      <c r="AA675" s="41">
        <v>2</v>
      </c>
      <c r="AB675" s="41">
        <v>6</v>
      </c>
      <c r="AC675" s="41">
        <v>3</v>
      </c>
      <c r="AD675" s="41"/>
      <c r="AE675" s="41">
        <f>SUM(AA675:AD675)</f>
        <v>11</v>
      </c>
      <c r="AF675" s="41">
        <v>11</v>
      </c>
      <c r="AG675" s="42">
        <f>AVERAGE(AA675:AD675)</f>
        <v>3.6666666666666665</v>
      </c>
      <c r="AH675" s="43"/>
      <c r="AI675" s="43">
        <v>674</v>
      </c>
      <c r="AJ675" s="27">
        <v>674</v>
      </c>
    </row>
    <row r="676" spans="1:36" ht="11.25" customHeight="1" x14ac:dyDescent="0.2">
      <c r="A676" s="27">
        <v>675</v>
      </c>
      <c r="B676" s="28"/>
      <c r="C676" s="26" t="str">
        <f t="shared" si="172"/>
        <v>Hobgoblin - 4-Grid Character Card - IQ - U</v>
      </c>
      <c r="D676" s="26" t="str">
        <f>CONCATENATE(M676," ",G676," HERO - ",W676)</f>
        <v>Hobgoblin IQ HERO - U</v>
      </c>
      <c r="E676" s="26">
        <f t="shared" si="173"/>
        <v>1</v>
      </c>
      <c r="F676" s="26" t="str">
        <f t="shared" si="183"/>
        <v>Hobgoblin &lt;IQ&gt;</v>
      </c>
      <c r="G676" s="28" t="s">
        <v>1044</v>
      </c>
      <c r="H676" s="28" t="s">
        <v>2582</v>
      </c>
      <c r="I676" s="28"/>
      <c r="J676" s="28"/>
      <c r="K676" s="28"/>
      <c r="L676" s="26" t="s">
        <v>119</v>
      </c>
      <c r="M676" s="26" t="s">
        <v>119</v>
      </c>
      <c r="N676" s="28"/>
      <c r="O676" s="28"/>
      <c r="P676" s="26" t="s">
        <v>769</v>
      </c>
      <c r="Q676" s="28"/>
      <c r="R676" s="28"/>
      <c r="S676" s="54"/>
      <c r="T676" s="26" t="s">
        <v>119</v>
      </c>
      <c r="U676" s="26" t="s">
        <v>769</v>
      </c>
      <c r="V676" s="28"/>
      <c r="W676" s="28" t="s">
        <v>2314</v>
      </c>
      <c r="X676" s="29">
        <v>12</v>
      </c>
      <c r="Y676" s="29">
        <v>10</v>
      </c>
      <c r="Z676" s="29">
        <f t="shared" si="174"/>
        <v>120</v>
      </c>
      <c r="AA676" s="30">
        <v>4</v>
      </c>
      <c r="AB676" s="30">
        <v>6</v>
      </c>
      <c r="AC676" s="30">
        <v>6</v>
      </c>
      <c r="AD676" s="30">
        <v>3</v>
      </c>
      <c r="AE676" s="30">
        <f>SUM(AA676:AD676)</f>
        <v>19</v>
      </c>
      <c r="AF676" s="30">
        <v>19</v>
      </c>
      <c r="AG676" s="31">
        <f>AVERAGE(AA676:AD676)</f>
        <v>4.75</v>
      </c>
      <c r="AH676" s="32" t="s">
        <v>4759</v>
      </c>
      <c r="AI676" s="32">
        <v>675</v>
      </c>
      <c r="AJ676" s="27">
        <v>675</v>
      </c>
    </row>
    <row r="677" spans="1:36" ht="11.25" customHeight="1" x14ac:dyDescent="0.2">
      <c r="A677" s="27">
        <v>676</v>
      </c>
      <c r="C677" s="33" t="str">
        <f t="shared" si="172"/>
        <v>Hobgoblin - Concussion Grenade - OP - C</v>
      </c>
      <c r="D677" s="33" t="str">
        <f t="shared" ref="D677:D685" si="184">CONCATENATE(M677," - ",P677," - ",G677," - ",IF(R677="","",CONCATENATE(R677," - ")),W677)</f>
        <v>Hobgoblin - Concussion Grenade - OP - C</v>
      </c>
      <c r="E677" s="33">
        <f t="shared" si="173"/>
        <v>1</v>
      </c>
      <c r="F677" s="33" t="str">
        <f t="shared" ref="F677:F685" si="185">CONCATENATE(P677," - ",G677)</f>
        <v>Concussion Grenade - OP</v>
      </c>
      <c r="G677" s="34" t="s">
        <v>123</v>
      </c>
      <c r="H677" s="34" t="s">
        <v>2590</v>
      </c>
      <c r="L677" s="33" t="s">
        <v>119</v>
      </c>
      <c r="M677" s="33" t="s">
        <v>119</v>
      </c>
      <c r="N677" s="34" t="s">
        <v>4937</v>
      </c>
      <c r="O677" s="34" t="s">
        <v>4937</v>
      </c>
      <c r="P677" s="33" t="s">
        <v>2268</v>
      </c>
      <c r="S677" s="50" t="s">
        <v>4006</v>
      </c>
      <c r="T677" s="33" t="s">
        <v>119</v>
      </c>
      <c r="U677" s="33" t="s">
        <v>2268</v>
      </c>
      <c r="W677" s="34" t="s">
        <v>2103</v>
      </c>
      <c r="X677" s="34">
        <v>2</v>
      </c>
      <c r="Y677" s="34">
        <v>5</v>
      </c>
      <c r="Z677" s="34">
        <f t="shared" si="174"/>
        <v>10</v>
      </c>
      <c r="AI677" s="25">
        <v>676</v>
      </c>
      <c r="AJ677" s="27">
        <v>676</v>
      </c>
    </row>
    <row r="678" spans="1:36" ht="11.25" customHeight="1" x14ac:dyDescent="0.2">
      <c r="A678" s="27">
        <v>677</v>
      </c>
      <c r="C678" s="33" t="str">
        <f t="shared" si="172"/>
        <v>Hobgoblin - Cybernetic Upgrade - IQ - U</v>
      </c>
      <c r="D678" s="33" t="str">
        <f t="shared" si="184"/>
        <v>Hobgoblin - Cybernetic Upgrade - IQ - U</v>
      </c>
      <c r="E678" s="33">
        <f t="shared" si="173"/>
        <v>1</v>
      </c>
      <c r="F678" s="33" t="str">
        <f t="shared" si="185"/>
        <v>Cybernetic Upgrade - IQ</v>
      </c>
      <c r="G678" s="34" t="s">
        <v>1044</v>
      </c>
      <c r="H678" s="34" t="s">
        <v>2590</v>
      </c>
      <c r="L678" s="33" t="s">
        <v>119</v>
      </c>
      <c r="M678" s="33" t="s">
        <v>119</v>
      </c>
      <c r="N678" s="34" t="s">
        <v>4985</v>
      </c>
      <c r="O678" s="34" t="s">
        <v>4985</v>
      </c>
      <c r="P678" s="33" t="s">
        <v>2269</v>
      </c>
      <c r="S678" s="50" t="s">
        <v>4007</v>
      </c>
      <c r="T678" s="33" t="s">
        <v>119</v>
      </c>
      <c r="U678" s="33" t="s">
        <v>2269</v>
      </c>
      <c r="W678" s="34" t="s">
        <v>2314</v>
      </c>
      <c r="X678" s="34">
        <v>12</v>
      </c>
      <c r="Y678" s="34">
        <v>10</v>
      </c>
      <c r="Z678" s="34">
        <f t="shared" si="174"/>
        <v>120</v>
      </c>
      <c r="AI678" s="25">
        <v>677</v>
      </c>
      <c r="AJ678" s="27">
        <v>677</v>
      </c>
    </row>
    <row r="679" spans="1:36" ht="11.25" customHeight="1" x14ac:dyDescent="0.2">
      <c r="A679" s="27">
        <v>678</v>
      </c>
      <c r="C679" s="33" t="str">
        <f t="shared" si="172"/>
        <v>Hobgoblin - Frightening Visage - HF - X</v>
      </c>
      <c r="D679" s="33" t="s">
        <v>6105</v>
      </c>
      <c r="E679" s="33">
        <f t="shared" si="173"/>
        <v>1</v>
      </c>
      <c r="F679" s="33" t="str">
        <f t="shared" si="185"/>
        <v>Frightening Visage - HF</v>
      </c>
      <c r="G679" s="34" t="s">
        <v>2543</v>
      </c>
      <c r="H679" s="34" t="s">
        <v>2590</v>
      </c>
      <c r="L679" s="33" t="s">
        <v>119</v>
      </c>
      <c r="M679" s="33" t="s">
        <v>119</v>
      </c>
      <c r="N679" s="34" t="s">
        <v>4937</v>
      </c>
      <c r="O679" s="34" t="s">
        <v>4937</v>
      </c>
      <c r="P679" s="33" t="s">
        <v>2270</v>
      </c>
      <c r="S679" s="50" t="s">
        <v>4008</v>
      </c>
      <c r="T679" s="33" t="s">
        <v>119</v>
      </c>
      <c r="U679" s="33" t="s">
        <v>2270</v>
      </c>
      <c r="W679" s="34" t="s">
        <v>1146</v>
      </c>
      <c r="X679" s="34">
        <v>15</v>
      </c>
      <c r="Y679" s="34">
        <v>25</v>
      </c>
      <c r="Z679" s="34">
        <f t="shared" si="174"/>
        <v>375</v>
      </c>
      <c r="AI679" s="25">
        <v>678</v>
      </c>
      <c r="AJ679" s="27">
        <v>678</v>
      </c>
    </row>
    <row r="680" spans="1:36" ht="11.25" customHeight="1" x14ac:dyDescent="0.2">
      <c r="A680" s="27">
        <v>679</v>
      </c>
      <c r="C680" s="33" t="str">
        <f t="shared" si="172"/>
        <v>Hobgoblin - Goblin Cache - IQ - U</v>
      </c>
      <c r="D680" s="33" t="str">
        <f t="shared" si="184"/>
        <v>Hobgoblin - Goblin Cache - IQ - U</v>
      </c>
      <c r="E680" s="33">
        <f t="shared" si="173"/>
        <v>1</v>
      </c>
      <c r="F680" s="33" t="str">
        <f t="shared" si="185"/>
        <v>Goblin Cache - IQ</v>
      </c>
      <c r="G680" s="34" t="s">
        <v>1044</v>
      </c>
      <c r="H680" s="34" t="s">
        <v>2590</v>
      </c>
      <c r="L680" s="33" t="s">
        <v>119</v>
      </c>
      <c r="M680" s="33" t="s">
        <v>119</v>
      </c>
      <c r="N680" s="34" t="s">
        <v>4987</v>
      </c>
      <c r="O680" s="34" t="s">
        <v>4987</v>
      </c>
      <c r="P680" s="33" t="s">
        <v>162</v>
      </c>
      <c r="S680" s="50" t="s">
        <v>4009</v>
      </c>
      <c r="T680" s="33" t="s">
        <v>119</v>
      </c>
      <c r="U680" s="33" t="s">
        <v>162</v>
      </c>
      <c r="W680" s="34" t="s">
        <v>2314</v>
      </c>
      <c r="X680" s="34">
        <v>12</v>
      </c>
      <c r="Y680" s="34">
        <v>10</v>
      </c>
      <c r="Z680" s="34">
        <f t="shared" si="174"/>
        <v>120</v>
      </c>
      <c r="AI680" s="25">
        <v>679</v>
      </c>
      <c r="AJ680" s="27">
        <v>679</v>
      </c>
    </row>
    <row r="681" spans="1:36" ht="11.25" customHeight="1" x14ac:dyDescent="0.2">
      <c r="A681" s="27">
        <v>680</v>
      </c>
      <c r="C681" s="33" t="str">
        <f t="shared" si="172"/>
        <v>Hobgoblin - Goblin Glider - OP - U</v>
      </c>
      <c r="D681" s="33" t="str">
        <f t="shared" si="184"/>
        <v>Hobgoblin - Goblin Glider - OP - U</v>
      </c>
      <c r="E681" s="33">
        <f t="shared" si="173"/>
        <v>1</v>
      </c>
      <c r="F681" s="33" t="str">
        <f t="shared" si="185"/>
        <v>Goblin Glider - OP</v>
      </c>
      <c r="G681" s="34" t="s">
        <v>123</v>
      </c>
      <c r="H681" s="34" t="s">
        <v>2590</v>
      </c>
      <c r="L681" s="33" t="s">
        <v>119</v>
      </c>
      <c r="M681" s="33" t="s">
        <v>119</v>
      </c>
      <c r="N681" s="34" t="s">
        <v>4881</v>
      </c>
      <c r="O681" s="34" t="s">
        <v>4881</v>
      </c>
      <c r="P681" s="33" t="s">
        <v>2263</v>
      </c>
      <c r="S681" s="50" t="s">
        <v>3722</v>
      </c>
      <c r="T681" s="33" t="s">
        <v>119</v>
      </c>
      <c r="U681" s="33" t="s">
        <v>2263</v>
      </c>
      <c r="W681" s="34" t="s">
        <v>2314</v>
      </c>
      <c r="X681" s="34">
        <v>2</v>
      </c>
      <c r="Y681" s="34">
        <v>10</v>
      </c>
      <c r="Z681" s="34">
        <f t="shared" si="174"/>
        <v>20</v>
      </c>
      <c r="AI681" s="25">
        <v>680</v>
      </c>
      <c r="AJ681" s="27">
        <v>680</v>
      </c>
    </row>
    <row r="682" spans="1:36" ht="11.25" customHeight="1" x14ac:dyDescent="0.2">
      <c r="A682" s="27">
        <v>681</v>
      </c>
      <c r="C682" s="33" t="str">
        <f t="shared" si="172"/>
        <v>Hobgoblin - Pumpkin Bomb - OP - C</v>
      </c>
      <c r="D682" s="33" t="str">
        <f t="shared" si="184"/>
        <v>Hobgoblin - Pumpkin Bomb - OP - C</v>
      </c>
      <c r="E682" s="33">
        <f t="shared" si="173"/>
        <v>1</v>
      </c>
      <c r="F682" s="33" t="str">
        <f t="shared" si="185"/>
        <v>Pumpkin Bomb - OP</v>
      </c>
      <c r="G682" s="34" t="s">
        <v>123</v>
      </c>
      <c r="H682" s="34" t="s">
        <v>2590</v>
      </c>
      <c r="L682" s="33" t="s">
        <v>119</v>
      </c>
      <c r="M682" s="33" t="s">
        <v>119</v>
      </c>
      <c r="N682" s="34" t="s">
        <v>4879</v>
      </c>
      <c r="O682" s="34" t="s">
        <v>4879</v>
      </c>
      <c r="P682" s="33" t="s">
        <v>2264</v>
      </c>
      <c r="S682" s="50" t="s">
        <v>4010</v>
      </c>
      <c r="T682" s="33" t="s">
        <v>119</v>
      </c>
      <c r="U682" s="33" t="s">
        <v>2264</v>
      </c>
      <c r="W682" s="34" t="s">
        <v>2103</v>
      </c>
      <c r="X682" s="34">
        <v>2</v>
      </c>
      <c r="Y682" s="34">
        <v>5</v>
      </c>
      <c r="Z682" s="34">
        <f t="shared" si="174"/>
        <v>10</v>
      </c>
      <c r="AI682" s="25">
        <v>681</v>
      </c>
      <c r="AJ682" s="27">
        <v>681</v>
      </c>
    </row>
    <row r="683" spans="1:36" ht="11.25" customHeight="1" x14ac:dyDescent="0.2">
      <c r="A683" s="27">
        <v>682</v>
      </c>
      <c r="C683" s="33" t="str">
        <f t="shared" si="172"/>
        <v>Hobgoblin - Razor Bats - OP - C</v>
      </c>
      <c r="D683" s="33" t="str">
        <f t="shared" si="184"/>
        <v>Hobgoblin - Razor Bats - OP - C</v>
      </c>
      <c r="E683" s="33">
        <f t="shared" si="173"/>
        <v>1</v>
      </c>
      <c r="F683" s="33" t="str">
        <f t="shared" si="185"/>
        <v>Razor Bats - OP</v>
      </c>
      <c r="G683" s="34" t="s">
        <v>123</v>
      </c>
      <c r="H683" s="34" t="s">
        <v>2590</v>
      </c>
      <c r="L683" s="33" t="s">
        <v>119</v>
      </c>
      <c r="M683" s="33" t="s">
        <v>119</v>
      </c>
      <c r="N683" s="34" t="s">
        <v>4894</v>
      </c>
      <c r="O683" s="34" t="s">
        <v>4894</v>
      </c>
      <c r="P683" s="33" t="s">
        <v>2176</v>
      </c>
      <c r="S683" s="50" t="s">
        <v>4011</v>
      </c>
      <c r="T683" s="33" t="s">
        <v>119</v>
      </c>
      <c r="U683" s="33" t="s">
        <v>2176</v>
      </c>
      <c r="W683" s="34" t="s">
        <v>2103</v>
      </c>
      <c r="X683" s="34">
        <v>2</v>
      </c>
      <c r="Y683" s="34">
        <v>5</v>
      </c>
      <c r="Z683" s="34">
        <f t="shared" si="174"/>
        <v>10</v>
      </c>
      <c r="AI683" s="25">
        <v>682</v>
      </c>
      <c r="AJ683" s="27">
        <v>682</v>
      </c>
    </row>
    <row r="684" spans="1:36" ht="11.25" customHeight="1" x14ac:dyDescent="0.2">
      <c r="A684" s="27">
        <v>683</v>
      </c>
      <c r="C684" s="33" t="str">
        <f t="shared" si="172"/>
        <v>Hobgoblin - Secret Pouches - PS - OPD - VR</v>
      </c>
      <c r="D684" s="33" t="str">
        <f t="shared" si="184"/>
        <v>Hobgoblin - Secret Pouches - PS - OPD - VR</v>
      </c>
      <c r="E684" s="33">
        <f t="shared" si="173"/>
        <v>1</v>
      </c>
      <c r="F684" s="33" t="str">
        <f t="shared" si="185"/>
        <v>Secret Pouches - PS</v>
      </c>
      <c r="G684" s="34" t="s">
        <v>124</v>
      </c>
      <c r="H684" s="34" t="s">
        <v>2590</v>
      </c>
      <c r="L684" s="33" t="s">
        <v>119</v>
      </c>
      <c r="M684" s="33" t="s">
        <v>119</v>
      </c>
      <c r="N684" s="34" t="s">
        <v>4966</v>
      </c>
      <c r="O684" s="34" t="s">
        <v>4966</v>
      </c>
      <c r="P684" s="33" t="s">
        <v>3113</v>
      </c>
      <c r="R684" s="34" t="s">
        <v>2584</v>
      </c>
      <c r="S684" s="50" t="s">
        <v>3852</v>
      </c>
      <c r="T684" s="33" t="s">
        <v>119</v>
      </c>
      <c r="U684" s="33" t="s">
        <v>1084</v>
      </c>
      <c r="W684" s="34" t="s">
        <v>2361</v>
      </c>
      <c r="X684" s="34">
        <v>7</v>
      </c>
      <c r="Y684" s="34">
        <v>20</v>
      </c>
      <c r="Z684" s="34">
        <f t="shared" si="174"/>
        <v>140</v>
      </c>
      <c r="AI684" s="25">
        <v>683</v>
      </c>
      <c r="AJ684" s="27">
        <v>683</v>
      </c>
    </row>
    <row r="685" spans="1:36" ht="11.25" customHeight="1" x14ac:dyDescent="0.2">
      <c r="A685" s="27">
        <v>684</v>
      </c>
      <c r="C685" s="33" t="str">
        <f t="shared" si="172"/>
        <v>Hobgoblin - Stun Gas - OP - OPD - R</v>
      </c>
      <c r="D685" s="33" t="str">
        <f t="shared" si="184"/>
        <v>Hobgoblin - Stun Gas - OP - OPD - R</v>
      </c>
      <c r="E685" s="33">
        <f t="shared" si="173"/>
        <v>1</v>
      </c>
      <c r="F685" s="33" t="str">
        <f t="shared" si="185"/>
        <v>Stun Gas - OP</v>
      </c>
      <c r="G685" s="34" t="s">
        <v>123</v>
      </c>
      <c r="H685" s="34" t="s">
        <v>2590</v>
      </c>
      <c r="L685" s="33" t="s">
        <v>119</v>
      </c>
      <c r="M685" s="33" t="s">
        <v>119</v>
      </c>
      <c r="N685" s="34" t="s">
        <v>4956</v>
      </c>
      <c r="O685" s="34" t="s">
        <v>4956</v>
      </c>
      <c r="P685" s="33" t="s">
        <v>3114</v>
      </c>
      <c r="R685" s="34" t="s">
        <v>2584</v>
      </c>
      <c r="S685" s="50" t="s">
        <v>3760</v>
      </c>
      <c r="T685" s="33" t="s">
        <v>119</v>
      </c>
      <c r="U685" s="33" t="s">
        <v>1085</v>
      </c>
      <c r="W685" s="34" t="s">
        <v>2313</v>
      </c>
      <c r="X685" s="34">
        <v>2</v>
      </c>
      <c r="Y685" s="34">
        <v>15</v>
      </c>
      <c r="Z685" s="34">
        <f t="shared" si="174"/>
        <v>30</v>
      </c>
      <c r="AI685" s="25">
        <v>684</v>
      </c>
      <c r="AJ685" s="27">
        <v>684</v>
      </c>
    </row>
    <row r="686" spans="1:36" ht="11.25" customHeight="1" x14ac:dyDescent="0.2">
      <c r="A686" s="27">
        <v>685</v>
      </c>
      <c r="B686" s="28"/>
      <c r="C686" s="26" t="str">
        <f t="shared" si="172"/>
        <v>Holocaust - 4-Grid Character Card - MN - R</v>
      </c>
      <c r="D686" s="26" t="str">
        <f>CONCATENATE(M686," ",G686," HERO - ",W686)</f>
        <v>Holocaust MN HERO - R</v>
      </c>
      <c r="E686" s="26">
        <f t="shared" si="173"/>
        <v>1</v>
      </c>
      <c r="F686" s="26" t="str">
        <f t="shared" ref="F686:F687" si="186">CONCATENATE(M686,IF(V686&lt;&gt;"",CONCATENATE(" (",V686,")",),"")," &lt;",G686,"&gt;")</f>
        <v>Holocaust &lt;MN&gt;</v>
      </c>
      <c r="G686" s="28" t="s">
        <v>1677</v>
      </c>
      <c r="H686" s="28" t="s">
        <v>2582</v>
      </c>
      <c r="I686" s="28"/>
      <c r="J686" s="28"/>
      <c r="K686" s="28"/>
      <c r="L686" s="26" t="s">
        <v>1055</v>
      </c>
      <c r="M686" s="26" t="s">
        <v>1055</v>
      </c>
      <c r="N686" s="28"/>
      <c r="O686" s="28"/>
      <c r="P686" s="26" t="s">
        <v>769</v>
      </c>
      <c r="Q686" s="28"/>
      <c r="R686" s="28"/>
      <c r="S686" s="54"/>
      <c r="T686" s="26" t="s">
        <v>1055</v>
      </c>
      <c r="U686" s="26" t="s">
        <v>769</v>
      </c>
      <c r="V686" s="28"/>
      <c r="W686" s="28" t="s">
        <v>2313</v>
      </c>
      <c r="X686" s="29">
        <v>4</v>
      </c>
      <c r="Y686" s="29">
        <v>15</v>
      </c>
      <c r="Z686" s="29">
        <f t="shared" si="174"/>
        <v>60</v>
      </c>
      <c r="AA686" s="30">
        <v>7</v>
      </c>
      <c r="AB686" s="30">
        <v>2</v>
      </c>
      <c r="AC686" s="30">
        <v>6</v>
      </c>
      <c r="AD686" s="30">
        <v>2</v>
      </c>
      <c r="AE686" s="30">
        <f>SUM(AA686:AD686)</f>
        <v>17</v>
      </c>
      <c r="AF686" s="30">
        <v>17</v>
      </c>
      <c r="AG686" s="31">
        <f>AVERAGE(AA686:AD686)</f>
        <v>4.25</v>
      </c>
      <c r="AH686" s="32"/>
      <c r="AI686" s="32">
        <v>685</v>
      </c>
      <c r="AJ686" s="27">
        <v>685</v>
      </c>
    </row>
    <row r="687" spans="1:36" ht="11.25" customHeight="1" x14ac:dyDescent="0.2">
      <c r="A687" s="27">
        <v>686</v>
      </c>
      <c r="B687" s="45"/>
      <c r="C687" s="44" t="str">
        <f t="shared" si="172"/>
        <v>Holocaust - 4-Grid Character Card (Promo) - OS - R</v>
      </c>
      <c r="D687" s="44" t="s">
        <v>6112</v>
      </c>
      <c r="E687" s="44">
        <f t="shared" si="173"/>
        <v>1</v>
      </c>
      <c r="F687" s="44" t="str">
        <f t="shared" si="186"/>
        <v>Holocaust &lt;OS&gt;</v>
      </c>
      <c r="G687" s="45" t="s">
        <v>1056</v>
      </c>
      <c r="H687" s="45" t="s">
        <v>2582</v>
      </c>
      <c r="I687" s="45"/>
      <c r="J687" s="45"/>
      <c r="K687" s="45"/>
      <c r="L687" s="44" t="s">
        <v>1055</v>
      </c>
      <c r="M687" s="44" t="s">
        <v>1055</v>
      </c>
      <c r="N687" s="45"/>
      <c r="O687" s="45"/>
      <c r="P687" s="44" t="s">
        <v>770</v>
      </c>
      <c r="Q687" s="45"/>
      <c r="R687" s="45"/>
      <c r="S687" s="56"/>
      <c r="T687" s="44" t="s">
        <v>1055</v>
      </c>
      <c r="U687" s="44" t="s">
        <v>770</v>
      </c>
      <c r="V687" s="45"/>
      <c r="W687" s="45" t="s">
        <v>2313</v>
      </c>
      <c r="X687" s="46">
        <v>18</v>
      </c>
      <c r="Y687" s="46">
        <v>15</v>
      </c>
      <c r="Z687" s="46">
        <f t="shared" si="174"/>
        <v>270</v>
      </c>
      <c r="AA687" s="47">
        <v>7</v>
      </c>
      <c r="AB687" s="47">
        <v>2</v>
      </c>
      <c r="AC687" s="47">
        <v>6</v>
      </c>
      <c r="AD687" s="47">
        <v>2</v>
      </c>
      <c r="AE687" s="47">
        <f>SUM(AA687:AD687)</f>
        <v>17</v>
      </c>
      <c r="AF687" s="47">
        <v>17</v>
      </c>
      <c r="AG687" s="48">
        <f>AVERAGE(AA687:AD687)</f>
        <v>4.25</v>
      </c>
      <c r="AH687" s="49"/>
      <c r="AI687" s="49">
        <v>686</v>
      </c>
      <c r="AJ687" s="27">
        <v>686</v>
      </c>
    </row>
    <row r="688" spans="1:36" ht="11.25" customHeight="1" x14ac:dyDescent="0.2">
      <c r="A688" s="27">
        <v>687</v>
      </c>
      <c r="C688" s="33" t="str">
        <f t="shared" si="172"/>
        <v>Holocaust - Apocalyptic Minion - OS - VR</v>
      </c>
      <c r="D688" s="33" t="s">
        <v>6113</v>
      </c>
      <c r="E688" s="33">
        <f t="shared" si="173"/>
        <v>1</v>
      </c>
      <c r="F688" s="33" t="str">
        <f t="shared" ref="F688:F695" si="187">CONCATENATE(P688," - ",G688)</f>
        <v>Apocalyptic Minion - OS</v>
      </c>
      <c r="G688" s="34" t="s">
        <v>1056</v>
      </c>
      <c r="H688" s="34" t="s">
        <v>2590</v>
      </c>
      <c r="L688" s="33" t="s">
        <v>1055</v>
      </c>
      <c r="M688" s="33" t="s">
        <v>1055</v>
      </c>
      <c r="N688" s="34" t="s">
        <v>5055</v>
      </c>
      <c r="O688" s="34" t="s">
        <v>5055</v>
      </c>
      <c r="P688" s="33" t="s">
        <v>2271</v>
      </c>
      <c r="S688" s="50" t="s">
        <v>4012</v>
      </c>
      <c r="T688" s="33" t="s">
        <v>1055</v>
      </c>
      <c r="U688" s="33" t="s">
        <v>2271</v>
      </c>
      <c r="W688" s="34" t="s">
        <v>2361</v>
      </c>
      <c r="X688" s="34">
        <v>18</v>
      </c>
      <c r="Y688" s="34">
        <v>20</v>
      </c>
      <c r="Z688" s="34">
        <f t="shared" si="174"/>
        <v>360</v>
      </c>
      <c r="AI688" s="25">
        <v>687</v>
      </c>
      <c r="AJ688" s="27">
        <v>687</v>
      </c>
    </row>
    <row r="689" spans="1:36" ht="11.25" customHeight="1" x14ac:dyDescent="0.2">
      <c r="A689" s="27">
        <v>688</v>
      </c>
      <c r="C689" s="33" t="str">
        <f t="shared" si="172"/>
        <v>Holocaust - Consume Lifeforce - OS - VR</v>
      </c>
      <c r="D689" s="33" t="s">
        <v>6114</v>
      </c>
      <c r="E689" s="33">
        <f t="shared" si="173"/>
        <v>1</v>
      </c>
      <c r="F689" s="33" t="str">
        <f t="shared" si="187"/>
        <v>Consume Lifeforce - OS</v>
      </c>
      <c r="G689" s="34" t="s">
        <v>1056</v>
      </c>
      <c r="H689" s="34" t="s">
        <v>2590</v>
      </c>
      <c r="L689" s="33" t="s">
        <v>1055</v>
      </c>
      <c r="M689" s="33" t="s">
        <v>1055</v>
      </c>
      <c r="N689" s="34" t="s">
        <v>4900</v>
      </c>
      <c r="O689" s="34" t="s">
        <v>4900</v>
      </c>
      <c r="P689" s="33" t="s">
        <v>2265</v>
      </c>
      <c r="S689" s="50" t="s">
        <v>4013</v>
      </c>
      <c r="T689" s="33" t="s">
        <v>1055</v>
      </c>
      <c r="U689" s="33" t="s">
        <v>2265</v>
      </c>
      <c r="W689" s="34" t="s">
        <v>2361</v>
      </c>
      <c r="X689" s="34">
        <v>18</v>
      </c>
      <c r="Y689" s="34">
        <v>20</v>
      </c>
      <c r="Z689" s="34">
        <f t="shared" si="174"/>
        <v>360</v>
      </c>
      <c r="AI689" s="25">
        <v>688</v>
      </c>
      <c r="AJ689" s="27">
        <v>688</v>
      </c>
    </row>
    <row r="690" spans="1:36" ht="11.25" customHeight="1" x14ac:dyDescent="0.2">
      <c r="A690" s="27">
        <v>689</v>
      </c>
      <c r="C690" s="33" t="str">
        <f t="shared" si="172"/>
        <v>Holocaust - Death Cannon - OS - OPD - VR</v>
      </c>
      <c r="D690" s="33" t="s">
        <v>6115</v>
      </c>
      <c r="E690" s="33">
        <f t="shared" si="173"/>
        <v>1</v>
      </c>
      <c r="F690" s="33" t="str">
        <f t="shared" si="187"/>
        <v>Death Cannon - OS</v>
      </c>
      <c r="G690" s="34" t="s">
        <v>1056</v>
      </c>
      <c r="H690" s="34" t="s">
        <v>2590</v>
      </c>
      <c r="L690" s="33" t="s">
        <v>1055</v>
      </c>
      <c r="M690" s="33" t="s">
        <v>1055</v>
      </c>
      <c r="N690" s="34" t="s">
        <v>4925</v>
      </c>
      <c r="O690" s="34" t="s">
        <v>4925</v>
      </c>
      <c r="P690" s="33" t="s">
        <v>3115</v>
      </c>
      <c r="R690" s="34" t="s">
        <v>2584</v>
      </c>
      <c r="S690" s="50" t="s">
        <v>4014</v>
      </c>
      <c r="T690" s="33" t="s">
        <v>1055</v>
      </c>
      <c r="U690" s="33" t="s">
        <v>1086</v>
      </c>
      <c r="W690" s="34" t="s">
        <v>2361</v>
      </c>
      <c r="X690" s="34">
        <v>18</v>
      </c>
      <c r="Y690" s="34">
        <v>20</v>
      </c>
      <c r="Z690" s="34">
        <f t="shared" si="174"/>
        <v>360</v>
      </c>
      <c r="AI690" s="25">
        <v>689</v>
      </c>
      <c r="AJ690" s="27">
        <v>689</v>
      </c>
    </row>
    <row r="691" spans="1:36" ht="11.25" customHeight="1" x14ac:dyDescent="0.2">
      <c r="A691" s="27">
        <v>690</v>
      </c>
      <c r="C691" s="33" t="str">
        <f t="shared" si="172"/>
        <v>Holocaust - Devastate - OS - OPD - VR</v>
      </c>
      <c r="D691" s="33" t="s">
        <v>6116</v>
      </c>
      <c r="E691" s="33">
        <f t="shared" si="173"/>
        <v>1</v>
      </c>
      <c r="F691" s="33" t="str">
        <f t="shared" si="187"/>
        <v>Devastate - OS</v>
      </c>
      <c r="G691" s="34" t="s">
        <v>1056</v>
      </c>
      <c r="H691" s="34" t="s">
        <v>2590</v>
      </c>
      <c r="L691" s="33" t="s">
        <v>1055</v>
      </c>
      <c r="M691" s="33" t="s">
        <v>1055</v>
      </c>
      <c r="N691" s="34" t="s">
        <v>5056</v>
      </c>
      <c r="O691" s="34" t="s">
        <v>5056</v>
      </c>
      <c r="P691" s="33" t="s">
        <v>3116</v>
      </c>
      <c r="R691" s="34" t="s">
        <v>2584</v>
      </c>
      <c r="S691" s="50" t="s">
        <v>4015</v>
      </c>
      <c r="T691" s="33" t="s">
        <v>1055</v>
      </c>
      <c r="U691" s="33" t="s">
        <v>1087</v>
      </c>
      <c r="W691" s="34" t="s">
        <v>2361</v>
      </c>
      <c r="X691" s="34">
        <v>18</v>
      </c>
      <c r="Y691" s="34">
        <v>20</v>
      </c>
      <c r="Z691" s="34">
        <f t="shared" si="174"/>
        <v>360</v>
      </c>
      <c r="AI691" s="25">
        <v>690</v>
      </c>
      <c r="AJ691" s="27">
        <v>690</v>
      </c>
    </row>
    <row r="692" spans="1:36" ht="11.25" customHeight="1" x14ac:dyDescent="0.2">
      <c r="A692" s="27">
        <v>691</v>
      </c>
      <c r="C692" s="33" t="str">
        <f t="shared" si="172"/>
        <v>Holocaust - Horrifying Image - IQ - C</v>
      </c>
      <c r="D692" s="33" t="str">
        <f t="shared" ref="D692:D694" si="188">CONCATENATE(M692," - ",P692," - ",G692," - ",IF(R692="","",CONCATENATE(R692," - ")),W692)</f>
        <v>Holocaust - Horrifying Image - IQ - C</v>
      </c>
      <c r="E692" s="33">
        <f t="shared" si="173"/>
        <v>1</v>
      </c>
      <c r="F692" s="33" t="str">
        <f t="shared" si="187"/>
        <v>Horrifying Image - IQ</v>
      </c>
      <c r="G692" s="34" t="s">
        <v>1044</v>
      </c>
      <c r="H692" s="34" t="s">
        <v>2590</v>
      </c>
      <c r="L692" s="33" t="s">
        <v>1055</v>
      </c>
      <c r="M692" s="33" t="s">
        <v>1055</v>
      </c>
      <c r="N692" s="34" t="s">
        <v>4879</v>
      </c>
      <c r="O692" s="34" t="s">
        <v>4879</v>
      </c>
      <c r="P692" s="33" t="s">
        <v>2266</v>
      </c>
      <c r="S692" s="50" t="s">
        <v>3654</v>
      </c>
      <c r="T692" s="33" t="s">
        <v>1055</v>
      </c>
      <c r="U692" s="33" t="s">
        <v>2266</v>
      </c>
      <c r="W692" s="34" t="s">
        <v>2103</v>
      </c>
      <c r="X692" s="34">
        <v>12</v>
      </c>
      <c r="Y692" s="34">
        <v>5</v>
      </c>
      <c r="Z692" s="34">
        <f t="shared" si="174"/>
        <v>60</v>
      </c>
      <c r="AI692" s="25">
        <v>691</v>
      </c>
      <c r="AJ692" s="27">
        <v>691</v>
      </c>
    </row>
    <row r="693" spans="1:36" ht="11.25" customHeight="1" x14ac:dyDescent="0.2">
      <c r="A693" s="27">
        <v>692</v>
      </c>
      <c r="C693" s="33" t="str">
        <f t="shared" si="172"/>
        <v>Holocaust - Impervious Crystal - OS - VR</v>
      </c>
      <c r="D693" s="33" t="s">
        <v>6117</v>
      </c>
      <c r="E693" s="33">
        <f t="shared" si="173"/>
        <v>1</v>
      </c>
      <c r="F693" s="33" t="str">
        <f t="shared" si="187"/>
        <v>Impervious Crystal - OS</v>
      </c>
      <c r="G693" s="34" t="s">
        <v>1056</v>
      </c>
      <c r="H693" s="34" t="s">
        <v>2590</v>
      </c>
      <c r="L693" s="33" t="s">
        <v>1055</v>
      </c>
      <c r="M693" s="33" t="s">
        <v>1055</v>
      </c>
      <c r="N693" s="34" t="s">
        <v>4881</v>
      </c>
      <c r="O693" s="34" t="s">
        <v>4881</v>
      </c>
      <c r="P693" s="33" t="s">
        <v>2267</v>
      </c>
      <c r="S693" s="50" t="s">
        <v>3610</v>
      </c>
      <c r="T693" s="33" t="s">
        <v>1055</v>
      </c>
      <c r="U693" s="33" t="s">
        <v>2267</v>
      </c>
      <c r="W693" s="34" t="s">
        <v>2361</v>
      </c>
      <c r="X693" s="34">
        <v>18</v>
      </c>
      <c r="Y693" s="34">
        <v>20</v>
      </c>
      <c r="Z693" s="34">
        <f t="shared" si="174"/>
        <v>360</v>
      </c>
      <c r="AI693" s="25">
        <v>692</v>
      </c>
      <c r="AJ693" s="27">
        <v>692</v>
      </c>
    </row>
    <row r="694" spans="1:36" ht="11.25" customHeight="1" x14ac:dyDescent="0.2">
      <c r="A694" s="27">
        <v>693</v>
      </c>
      <c r="C694" s="33" t="str">
        <f t="shared" si="172"/>
        <v>Holocaust - Nemesis - CL - C</v>
      </c>
      <c r="D694" s="33" t="str">
        <f t="shared" si="188"/>
        <v>Holocaust - Nemesis - CL - C</v>
      </c>
      <c r="E694" s="33">
        <f t="shared" si="173"/>
        <v>1</v>
      </c>
      <c r="F694" s="33" t="str">
        <f t="shared" si="187"/>
        <v>Nemesis - CL</v>
      </c>
      <c r="G694" s="34" t="s">
        <v>1676</v>
      </c>
      <c r="H694" s="34" t="s">
        <v>2590</v>
      </c>
      <c r="L694" s="33" t="s">
        <v>1055</v>
      </c>
      <c r="M694" s="33" t="s">
        <v>1055</v>
      </c>
      <c r="N694" s="34" t="s">
        <v>4869</v>
      </c>
      <c r="O694" s="34" t="s">
        <v>4869</v>
      </c>
      <c r="P694" s="33" t="s">
        <v>2177</v>
      </c>
      <c r="S694" s="50" t="s">
        <v>4016</v>
      </c>
      <c r="T694" s="33" t="s">
        <v>1055</v>
      </c>
      <c r="U694" s="33" t="s">
        <v>2177</v>
      </c>
      <c r="W694" s="34" t="s">
        <v>2103</v>
      </c>
      <c r="X694" s="34">
        <v>13</v>
      </c>
      <c r="Y694" s="34">
        <v>5</v>
      </c>
      <c r="Z694" s="34">
        <f t="shared" si="174"/>
        <v>65</v>
      </c>
      <c r="AI694" s="25">
        <v>693</v>
      </c>
      <c r="AJ694" s="27">
        <v>693</v>
      </c>
    </row>
    <row r="695" spans="1:36" ht="11.25" customHeight="1" x14ac:dyDescent="0.2">
      <c r="A695" s="27">
        <v>694</v>
      </c>
      <c r="C695" s="33" t="str">
        <f t="shared" si="172"/>
        <v>Holocaust - Otherworldly Evil - OS - VR</v>
      </c>
      <c r="D695" s="33" t="s">
        <v>6118</v>
      </c>
      <c r="E695" s="33">
        <f t="shared" si="173"/>
        <v>1</v>
      </c>
      <c r="F695" s="33" t="str">
        <f t="shared" si="187"/>
        <v>Otherworldly Evil - OS</v>
      </c>
      <c r="G695" s="34" t="s">
        <v>1056</v>
      </c>
      <c r="H695" s="34" t="s">
        <v>2590</v>
      </c>
      <c r="L695" s="33" t="s">
        <v>1055</v>
      </c>
      <c r="M695" s="33" t="s">
        <v>1055</v>
      </c>
      <c r="N695" s="34" t="s">
        <v>4934</v>
      </c>
      <c r="O695" s="34" t="s">
        <v>4934</v>
      </c>
      <c r="P695" s="33" t="s">
        <v>165</v>
      </c>
      <c r="S695" s="50" t="s">
        <v>4017</v>
      </c>
      <c r="T695" s="33" t="s">
        <v>1055</v>
      </c>
      <c r="U695" s="33" t="s">
        <v>165</v>
      </c>
      <c r="W695" s="34" t="s">
        <v>2361</v>
      </c>
      <c r="X695" s="34">
        <v>18</v>
      </c>
      <c r="Y695" s="34">
        <v>20</v>
      </c>
      <c r="Z695" s="34">
        <f t="shared" si="174"/>
        <v>360</v>
      </c>
      <c r="AI695" s="25">
        <v>694</v>
      </c>
      <c r="AJ695" s="27">
        <v>694</v>
      </c>
    </row>
    <row r="696" spans="1:36" ht="11.25" customHeight="1" x14ac:dyDescent="0.2">
      <c r="A696" s="27">
        <v>695</v>
      </c>
      <c r="B696" s="39"/>
      <c r="C696" s="38" t="str">
        <f t="shared" si="172"/>
        <v>Hulk - 3-Grid Character Card - OP - U</v>
      </c>
      <c r="D696" s="38" t="str">
        <f>CONCATENATE(M696," ",G696," HERO - ",W696)</f>
        <v>Hulk OP HERO - U</v>
      </c>
      <c r="E696" s="38">
        <f t="shared" si="173"/>
        <v>1</v>
      </c>
      <c r="F696" s="38" t="str">
        <f t="shared" ref="F696:F697" si="189">CONCATENATE(M696,IF(V696&lt;&gt;"",CONCATENATE(" (",V696,")",),"")," &lt;",G696,"&gt;")</f>
        <v>Hulk &lt;OP&gt;</v>
      </c>
      <c r="G696" s="39" t="s">
        <v>123</v>
      </c>
      <c r="H696" s="39" t="s">
        <v>2582</v>
      </c>
      <c r="I696" s="39"/>
      <c r="J696" s="39"/>
      <c r="K696" s="39"/>
      <c r="L696" s="38" t="s">
        <v>1057</v>
      </c>
      <c r="M696" s="38" t="s">
        <v>1057</v>
      </c>
      <c r="N696" s="39"/>
      <c r="O696" s="39"/>
      <c r="P696" s="38" t="s">
        <v>768</v>
      </c>
      <c r="Q696" s="39"/>
      <c r="R696" s="39"/>
      <c r="S696" s="55"/>
      <c r="T696" s="38" t="s">
        <v>1057</v>
      </c>
      <c r="U696" s="38" t="s">
        <v>768</v>
      </c>
      <c r="V696" s="39"/>
      <c r="W696" s="39" t="s">
        <v>2314</v>
      </c>
      <c r="X696" s="40">
        <v>2</v>
      </c>
      <c r="Y696" s="40">
        <v>10</v>
      </c>
      <c r="Z696" s="40">
        <f t="shared" si="174"/>
        <v>20</v>
      </c>
      <c r="AA696" s="41">
        <v>2</v>
      </c>
      <c r="AB696" s="41">
        <v>4</v>
      </c>
      <c r="AC696" s="41">
        <v>8</v>
      </c>
      <c r="AD696" s="41"/>
      <c r="AE696" s="41">
        <f>SUM(AA696:AD696)</f>
        <v>14</v>
      </c>
      <c r="AF696" s="41">
        <v>14</v>
      </c>
      <c r="AG696" s="42">
        <f>AVERAGE(AA696:AD696)</f>
        <v>4.666666666666667</v>
      </c>
      <c r="AH696" s="43"/>
      <c r="AI696" s="43">
        <v>695</v>
      </c>
      <c r="AJ696" s="27">
        <v>695</v>
      </c>
    </row>
    <row r="697" spans="1:36" ht="11.25" customHeight="1" x14ac:dyDescent="0.2">
      <c r="A697" s="27">
        <v>696</v>
      </c>
      <c r="B697" s="28"/>
      <c r="C697" s="26" t="str">
        <f t="shared" si="172"/>
        <v>Hulk - 4-Grid Character Card - IQ - R</v>
      </c>
      <c r="D697" s="26" t="str">
        <f>CONCATENATE(M697," ",G697," HERO - ",W697)</f>
        <v>Hulk IQ HERO - R</v>
      </c>
      <c r="E697" s="26">
        <f t="shared" si="173"/>
        <v>1</v>
      </c>
      <c r="F697" s="26" t="str">
        <f t="shared" si="189"/>
        <v>Hulk &lt;IQ&gt;</v>
      </c>
      <c r="G697" s="28" t="s">
        <v>1044</v>
      </c>
      <c r="H697" s="28" t="s">
        <v>2582</v>
      </c>
      <c r="I697" s="28"/>
      <c r="J697" s="28"/>
      <c r="K697" s="28"/>
      <c r="L697" s="26" t="s">
        <v>1057</v>
      </c>
      <c r="M697" s="26" t="s">
        <v>1057</v>
      </c>
      <c r="N697" s="28"/>
      <c r="O697" s="28"/>
      <c r="P697" s="26" t="s">
        <v>769</v>
      </c>
      <c r="Q697" s="28"/>
      <c r="R697" s="28"/>
      <c r="S697" s="54"/>
      <c r="T697" s="26" t="s">
        <v>1057</v>
      </c>
      <c r="U697" s="26" t="s">
        <v>769</v>
      </c>
      <c r="V697" s="28"/>
      <c r="W697" s="28" t="s">
        <v>2313</v>
      </c>
      <c r="X697" s="29">
        <v>12</v>
      </c>
      <c r="Y697" s="29">
        <v>15</v>
      </c>
      <c r="Z697" s="29">
        <f t="shared" si="174"/>
        <v>180</v>
      </c>
      <c r="AA697" s="30">
        <v>1</v>
      </c>
      <c r="AB697" s="30">
        <v>3</v>
      </c>
      <c r="AC697" s="30">
        <v>8</v>
      </c>
      <c r="AD697" s="30">
        <v>6</v>
      </c>
      <c r="AE697" s="30">
        <f>SUM(AA697:AD697)</f>
        <v>18</v>
      </c>
      <c r="AF697" s="30">
        <v>18</v>
      </c>
      <c r="AG697" s="31">
        <f>AVERAGE(AA697:AD697)</f>
        <v>4.5</v>
      </c>
      <c r="AH697" s="32"/>
      <c r="AI697" s="32">
        <v>696</v>
      </c>
      <c r="AJ697" s="27">
        <v>696</v>
      </c>
    </row>
    <row r="698" spans="1:36" ht="11.25" customHeight="1" x14ac:dyDescent="0.2">
      <c r="A698" s="27">
        <v>697</v>
      </c>
      <c r="C698" s="33" t="str">
        <f t="shared" si="172"/>
        <v>Hulk - Betty Banner - MN - C</v>
      </c>
      <c r="D698" s="33" t="str">
        <f t="shared" ref="D698:D705" si="190">CONCATENATE(M698," - ",P698," - ",G698," - ",IF(R698="","",CONCATENATE(R698," - ")),W698)</f>
        <v>Hulk - Betty Banner - MN - C</v>
      </c>
      <c r="E698" s="33">
        <f t="shared" si="173"/>
        <v>1</v>
      </c>
      <c r="F698" s="33" t="str">
        <f t="shared" ref="F698:F705" si="191">CONCATENATE(P698," - ",G698)</f>
        <v>Betty Banner - MN</v>
      </c>
      <c r="G698" s="34" t="s">
        <v>1677</v>
      </c>
      <c r="H698" s="34" t="s">
        <v>2590</v>
      </c>
      <c r="L698" s="33" t="s">
        <v>1057</v>
      </c>
      <c r="M698" s="33" t="s">
        <v>1057</v>
      </c>
      <c r="N698" s="34" t="s">
        <v>4960</v>
      </c>
      <c r="O698" s="34" t="s">
        <v>4960</v>
      </c>
      <c r="P698" s="33" t="s">
        <v>2178</v>
      </c>
      <c r="S698" s="50" t="s">
        <v>4018</v>
      </c>
      <c r="T698" s="33" t="s">
        <v>1057</v>
      </c>
      <c r="U698" s="33" t="s">
        <v>2178</v>
      </c>
      <c r="W698" s="34" t="s">
        <v>2103</v>
      </c>
      <c r="X698" s="34">
        <v>4</v>
      </c>
      <c r="Y698" s="34">
        <v>5</v>
      </c>
      <c r="Z698" s="34">
        <f t="shared" si="174"/>
        <v>20</v>
      </c>
      <c r="AI698" s="25">
        <v>697</v>
      </c>
      <c r="AJ698" s="27">
        <v>697</v>
      </c>
    </row>
    <row r="699" spans="1:36" ht="11.25" customHeight="1" x14ac:dyDescent="0.2">
      <c r="A699" s="27">
        <v>698</v>
      </c>
      <c r="C699" s="33" t="str">
        <f t="shared" si="172"/>
        <v>Hulk - Enraged - OP - OPD - R</v>
      </c>
      <c r="D699" s="33" t="str">
        <f t="shared" si="190"/>
        <v>Hulk - Enraged - OP - OPD - R</v>
      </c>
      <c r="E699" s="33">
        <f t="shared" si="173"/>
        <v>1</v>
      </c>
      <c r="F699" s="33" t="str">
        <f t="shared" si="191"/>
        <v>Enraged - OP</v>
      </c>
      <c r="G699" s="34" t="s">
        <v>123</v>
      </c>
      <c r="H699" s="34" t="s">
        <v>2590</v>
      </c>
      <c r="L699" s="33" t="s">
        <v>1057</v>
      </c>
      <c r="M699" s="33" t="s">
        <v>1057</v>
      </c>
      <c r="N699" s="34" t="s">
        <v>4907</v>
      </c>
      <c r="O699" s="34" t="s">
        <v>4907</v>
      </c>
      <c r="P699" s="33" t="s">
        <v>3117</v>
      </c>
      <c r="R699" s="34" t="s">
        <v>2584</v>
      </c>
      <c r="S699" s="50" t="s">
        <v>4019</v>
      </c>
      <c r="T699" s="33" t="s">
        <v>1057</v>
      </c>
      <c r="U699" s="33" t="s">
        <v>1088</v>
      </c>
      <c r="W699" s="34" t="s">
        <v>2313</v>
      </c>
      <c r="X699" s="34">
        <v>2</v>
      </c>
      <c r="Y699" s="34">
        <v>15</v>
      </c>
      <c r="Z699" s="34">
        <f t="shared" si="174"/>
        <v>30</v>
      </c>
      <c r="AI699" s="25">
        <v>698</v>
      </c>
      <c r="AJ699" s="27">
        <v>698</v>
      </c>
    </row>
    <row r="700" spans="1:36" ht="11.25" customHeight="1" x14ac:dyDescent="0.2">
      <c r="A700" s="27">
        <v>699</v>
      </c>
      <c r="C700" s="33" t="str">
        <f t="shared" si="172"/>
        <v>Hulk - Gamma Transfusion - IQ - OPD - VR</v>
      </c>
      <c r="D700" s="33" t="str">
        <f t="shared" si="190"/>
        <v>Hulk - Gamma Transfusion - IQ - OPD - VR</v>
      </c>
      <c r="E700" s="33">
        <f t="shared" si="173"/>
        <v>1</v>
      </c>
      <c r="F700" s="33" t="str">
        <f t="shared" si="191"/>
        <v>Gamma Transfusion - IQ</v>
      </c>
      <c r="G700" s="34" t="s">
        <v>1044</v>
      </c>
      <c r="H700" s="34" t="s">
        <v>2590</v>
      </c>
      <c r="L700" s="33" t="s">
        <v>1057</v>
      </c>
      <c r="M700" s="33" t="s">
        <v>1057</v>
      </c>
      <c r="N700" s="34" t="s">
        <v>5057</v>
      </c>
      <c r="O700" s="34" t="s">
        <v>5057</v>
      </c>
      <c r="P700" s="33" t="s">
        <v>3118</v>
      </c>
      <c r="R700" s="34" t="s">
        <v>2584</v>
      </c>
      <c r="S700" s="50" t="s">
        <v>4020</v>
      </c>
      <c r="T700" s="33" t="s">
        <v>1057</v>
      </c>
      <c r="U700" s="33" t="s">
        <v>1089</v>
      </c>
      <c r="W700" s="34" t="s">
        <v>2361</v>
      </c>
      <c r="X700" s="34">
        <v>12</v>
      </c>
      <c r="Y700" s="34">
        <v>20</v>
      </c>
      <c r="Z700" s="34">
        <f t="shared" si="174"/>
        <v>240</v>
      </c>
      <c r="AI700" s="25">
        <v>699</v>
      </c>
      <c r="AJ700" s="27">
        <v>699</v>
      </c>
    </row>
    <row r="701" spans="1:36" ht="11.25" customHeight="1" x14ac:dyDescent="0.2">
      <c r="A701" s="27">
        <v>700</v>
      </c>
      <c r="C701" s="33" t="str">
        <f t="shared" si="172"/>
        <v>Hulk - Green Goliath - OP - U</v>
      </c>
      <c r="D701" s="33" t="str">
        <f t="shared" si="190"/>
        <v>Hulk - Green Goliath - OP - U</v>
      </c>
      <c r="E701" s="33">
        <f t="shared" si="173"/>
        <v>1</v>
      </c>
      <c r="F701" s="33" t="str">
        <f t="shared" si="191"/>
        <v>Green Goliath - OP</v>
      </c>
      <c r="G701" s="34" t="s">
        <v>123</v>
      </c>
      <c r="H701" s="34" t="s">
        <v>2590</v>
      </c>
      <c r="L701" s="33" t="s">
        <v>1057</v>
      </c>
      <c r="M701" s="33" t="s">
        <v>1057</v>
      </c>
      <c r="N701" s="34" t="s">
        <v>4872</v>
      </c>
      <c r="O701" s="34" t="s">
        <v>4872</v>
      </c>
      <c r="P701" s="33" t="s">
        <v>2180</v>
      </c>
      <c r="S701" s="50" t="s">
        <v>4021</v>
      </c>
      <c r="T701" s="33" t="s">
        <v>1057</v>
      </c>
      <c r="U701" s="33" t="s">
        <v>2180</v>
      </c>
      <c r="W701" s="34" t="s">
        <v>2314</v>
      </c>
      <c r="X701" s="34">
        <v>2</v>
      </c>
      <c r="Y701" s="34">
        <v>10</v>
      </c>
      <c r="Z701" s="34">
        <f t="shared" si="174"/>
        <v>20</v>
      </c>
      <c r="AI701" s="25">
        <v>700</v>
      </c>
      <c r="AJ701" s="27">
        <v>700</v>
      </c>
    </row>
    <row r="702" spans="1:36" ht="11.25" customHeight="1" x14ac:dyDescent="0.2">
      <c r="A702" s="27">
        <v>701</v>
      </c>
      <c r="C702" s="33" t="str">
        <f t="shared" si="172"/>
        <v>Hulk - Hulk Smash - OP - C</v>
      </c>
      <c r="D702" s="33" t="str">
        <f t="shared" si="190"/>
        <v>Hulk - Hulk Smash - OP - C</v>
      </c>
      <c r="E702" s="33">
        <f t="shared" si="173"/>
        <v>1</v>
      </c>
      <c r="F702" s="33" t="str">
        <f t="shared" si="191"/>
        <v>Hulk Smash - OP</v>
      </c>
      <c r="G702" s="34" t="s">
        <v>123</v>
      </c>
      <c r="H702" s="34" t="s">
        <v>2590</v>
      </c>
      <c r="L702" s="33" t="s">
        <v>1057</v>
      </c>
      <c r="M702" s="33" t="s">
        <v>1057</v>
      </c>
      <c r="N702" s="34" t="s">
        <v>4937</v>
      </c>
      <c r="O702" s="34" t="s">
        <v>4937</v>
      </c>
      <c r="P702" s="33" t="s">
        <v>2179</v>
      </c>
      <c r="S702" s="50" t="s">
        <v>4022</v>
      </c>
      <c r="T702" s="33" t="s">
        <v>1057</v>
      </c>
      <c r="U702" s="33" t="s">
        <v>2179</v>
      </c>
      <c r="W702" s="34" t="s">
        <v>2103</v>
      </c>
      <c r="X702" s="34">
        <v>2</v>
      </c>
      <c r="Y702" s="34">
        <v>5</v>
      </c>
      <c r="Z702" s="34">
        <f t="shared" si="174"/>
        <v>10</v>
      </c>
      <c r="AI702" s="25">
        <v>701</v>
      </c>
      <c r="AJ702" s="27">
        <v>701</v>
      </c>
    </row>
    <row r="703" spans="1:36" ht="11.25" customHeight="1" x14ac:dyDescent="0.2">
      <c r="A703" s="27">
        <v>702</v>
      </c>
      <c r="C703" s="33" t="str">
        <f t="shared" si="172"/>
        <v>Hulk - Intimidate - OP - OPD - R</v>
      </c>
      <c r="D703" s="33" t="str">
        <f t="shared" si="190"/>
        <v>Hulk - Intimidate - OP - OPD - R</v>
      </c>
      <c r="E703" s="33">
        <f t="shared" si="173"/>
        <v>1</v>
      </c>
      <c r="F703" s="33" t="str">
        <f t="shared" si="191"/>
        <v>Intimidate - OP</v>
      </c>
      <c r="G703" s="34" t="s">
        <v>123</v>
      </c>
      <c r="H703" s="34" t="s">
        <v>2590</v>
      </c>
      <c r="L703" s="33" t="s">
        <v>1057</v>
      </c>
      <c r="M703" s="33" t="s">
        <v>1057</v>
      </c>
      <c r="N703" s="34" t="s">
        <v>4889</v>
      </c>
      <c r="O703" s="34" t="s">
        <v>4889</v>
      </c>
      <c r="P703" s="33" t="s">
        <v>3119</v>
      </c>
      <c r="R703" s="34" t="s">
        <v>2584</v>
      </c>
      <c r="S703" s="50" t="s">
        <v>4023</v>
      </c>
      <c r="T703" s="33" t="s">
        <v>1057</v>
      </c>
      <c r="U703" s="33" t="s">
        <v>1090</v>
      </c>
      <c r="W703" s="34" t="s">
        <v>2313</v>
      </c>
      <c r="X703" s="34">
        <v>2</v>
      </c>
      <c r="Y703" s="34">
        <v>15</v>
      </c>
      <c r="Z703" s="34">
        <f t="shared" si="174"/>
        <v>30</v>
      </c>
      <c r="AI703" s="25">
        <v>702</v>
      </c>
      <c r="AJ703" s="27">
        <v>702</v>
      </c>
    </row>
    <row r="704" spans="1:36" ht="11.25" customHeight="1" x14ac:dyDescent="0.2">
      <c r="A704" s="27">
        <v>703</v>
      </c>
      <c r="C704" s="33" t="str">
        <f t="shared" si="172"/>
        <v>Hulk - Power Leap - PS - OPD - R</v>
      </c>
      <c r="D704" s="33" t="str">
        <f t="shared" si="190"/>
        <v>Hulk - Power Leap - PS - OPD - R</v>
      </c>
      <c r="E704" s="33">
        <f t="shared" si="173"/>
        <v>1</v>
      </c>
      <c r="F704" s="33" t="str">
        <f t="shared" si="191"/>
        <v>Power Leap - PS</v>
      </c>
      <c r="G704" s="34" t="s">
        <v>124</v>
      </c>
      <c r="H704" s="34" t="s">
        <v>2590</v>
      </c>
      <c r="L704" s="33" t="s">
        <v>1057</v>
      </c>
      <c r="M704" s="33" t="s">
        <v>1057</v>
      </c>
      <c r="N704" s="34" t="s">
        <v>4907</v>
      </c>
      <c r="O704" s="34" t="s">
        <v>4907</v>
      </c>
      <c r="P704" s="33" t="s">
        <v>3120</v>
      </c>
      <c r="R704" s="34" t="s">
        <v>2584</v>
      </c>
      <c r="S704" s="50" t="s">
        <v>4024</v>
      </c>
      <c r="T704" s="33" t="s">
        <v>1057</v>
      </c>
      <c r="U704" s="33" t="s">
        <v>1091</v>
      </c>
      <c r="W704" s="34" t="s">
        <v>2313</v>
      </c>
      <c r="X704" s="34">
        <v>7</v>
      </c>
      <c r="Y704" s="34">
        <v>15</v>
      </c>
      <c r="Z704" s="34">
        <f t="shared" si="174"/>
        <v>105</v>
      </c>
      <c r="AI704" s="25">
        <v>703</v>
      </c>
      <c r="AJ704" s="27">
        <v>703</v>
      </c>
    </row>
    <row r="705" spans="1:36" ht="11.25" customHeight="1" x14ac:dyDescent="0.2">
      <c r="A705" s="27">
        <v>704</v>
      </c>
      <c r="C705" s="33" t="str">
        <f t="shared" si="172"/>
        <v>Hulk - Shrug Off - OP - C</v>
      </c>
      <c r="D705" s="33" t="str">
        <f t="shared" si="190"/>
        <v>Hulk - Shrug Off - OP - C</v>
      </c>
      <c r="E705" s="33">
        <f t="shared" si="173"/>
        <v>1</v>
      </c>
      <c r="F705" s="33" t="str">
        <f t="shared" si="191"/>
        <v>Shrug Off - OP</v>
      </c>
      <c r="G705" s="34" t="s">
        <v>123</v>
      </c>
      <c r="H705" s="34" t="s">
        <v>2590</v>
      </c>
      <c r="L705" s="33" t="s">
        <v>1057</v>
      </c>
      <c r="M705" s="33" t="s">
        <v>1057</v>
      </c>
      <c r="N705" s="34" t="s">
        <v>4876</v>
      </c>
      <c r="O705" s="34" t="s">
        <v>4876</v>
      </c>
      <c r="P705" s="33" t="s">
        <v>2181</v>
      </c>
      <c r="S705" s="50" t="s">
        <v>3648</v>
      </c>
      <c r="T705" s="33" t="s">
        <v>1057</v>
      </c>
      <c r="U705" s="33" t="s">
        <v>2181</v>
      </c>
      <c r="W705" s="34" t="s">
        <v>2103</v>
      </c>
      <c r="X705" s="34">
        <v>2</v>
      </c>
      <c r="Y705" s="34">
        <v>5</v>
      </c>
      <c r="Z705" s="34">
        <f t="shared" si="174"/>
        <v>10</v>
      </c>
      <c r="AI705" s="25">
        <v>704</v>
      </c>
      <c r="AJ705" s="27">
        <v>704</v>
      </c>
    </row>
    <row r="706" spans="1:36" ht="11.25" customHeight="1" x14ac:dyDescent="0.2">
      <c r="A706" s="27">
        <v>705</v>
      </c>
      <c r="B706" s="28"/>
      <c r="C706" s="26" t="str">
        <f t="shared" ref="C706:C769" si="192">CONCATENATE(M706," - ",P706," - ",G706," - ",IF(R706="","",CONCATENATE(R706," - ")),W706)</f>
        <v>Hulk: Mr. Fix-It - 4-Grid Character Card - CL - R</v>
      </c>
      <c r="D706" s="26" t="str">
        <f>CONCATENATE(M706," ",G706," HERO - ",W706)</f>
        <v>Hulk: Mr. Fix-It CL HERO - R</v>
      </c>
      <c r="E706" s="26">
        <f t="shared" ref="E706:E769" si="193">COUNTIF(F:F,F706)</f>
        <v>1</v>
      </c>
      <c r="F706" s="26" t="str">
        <f t="shared" ref="F706:F708" si="194">CONCATENATE(M706,IF(V706&lt;&gt;"",CONCATENATE(" (",V706,")",),"")," &lt;",G706,"&gt;")</f>
        <v>Hulk: Mr. Fix-It &lt;CL&gt;</v>
      </c>
      <c r="G706" s="28" t="s">
        <v>1676</v>
      </c>
      <c r="H706" s="28" t="s">
        <v>2582</v>
      </c>
      <c r="I706" s="28"/>
      <c r="J706" s="28"/>
      <c r="K706" s="28"/>
      <c r="L706" s="26" t="s">
        <v>1057</v>
      </c>
      <c r="M706" s="26" t="s">
        <v>4724</v>
      </c>
      <c r="N706" s="28"/>
      <c r="O706" s="28"/>
      <c r="P706" s="26" t="s">
        <v>769</v>
      </c>
      <c r="Q706" s="28"/>
      <c r="R706" s="28"/>
      <c r="S706" s="54"/>
      <c r="T706" s="26" t="s">
        <v>3401</v>
      </c>
      <c r="U706" s="26" t="s">
        <v>769</v>
      </c>
      <c r="V706" s="28"/>
      <c r="W706" s="28" t="s">
        <v>2313</v>
      </c>
      <c r="X706" s="29">
        <v>13</v>
      </c>
      <c r="Y706" s="29">
        <v>15</v>
      </c>
      <c r="Z706" s="29">
        <f t="shared" ref="Z706:Z769" si="195">SUMPRODUCT(X706,Y706)</f>
        <v>195</v>
      </c>
      <c r="AA706" s="30">
        <v>2</v>
      </c>
      <c r="AB706" s="30">
        <v>6</v>
      </c>
      <c r="AC706" s="30">
        <v>6</v>
      </c>
      <c r="AD706" s="30">
        <v>6</v>
      </c>
      <c r="AE706" s="30">
        <f>SUM(AA706:AD706)</f>
        <v>20</v>
      </c>
      <c r="AF706" s="30">
        <v>20</v>
      </c>
      <c r="AG706" s="31">
        <f>AVERAGE(AA706:AD706)</f>
        <v>5</v>
      </c>
      <c r="AH706" s="32" t="s">
        <v>4856</v>
      </c>
      <c r="AI706" s="32">
        <v>705</v>
      </c>
      <c r="AJ706" s="27">
        <v>705</v>
      </c>
    </row>
    <row r="707" spans="1:36" ht="11.25" customHeight="1" x14ac:dyDescent="0.2">
      <c r="A707" s="27">
        <v>706</v>
      </c>
      <c r="B707" s="39"/>
      <c r="C707" s="38" t="str">
        <f t="shared" si="192"/>
        <v>Human Torch - 3-Grid Character Card - OP - R</v>
      </c>
      <c r="D707" s="38" t="str">
        <f>CONCATENATE(M707," ",G707," HERO - ",W707)</f>
        <v>Human Torch OP HERO - R</v>
      </c>
      <c r="E707" s="38">
        <f t="shared" si="193"/>
        <v>1</v>
      </c>
      <c r="F707" s="38" t="str">
        <f t="shared" si="194"/>
        <v>Human Torch &lt;OP&gt;</v>
      </c>
      <c r="G707" s="39" t="s">
        <v>123</v>
      </c>
      <c r="H707" s="39" t="s">
        <v>2582</v>
      </c>
      <c r="I707" s="39"/>
      <c r="J707" s="39"/>
      <c r="K707" s="39"/>
      <c r="L707" s="38" t="s">
        <v>1058</v>
      </c>
      <c r="M707" s="38" t="s">
        <v>1058</v>
      </c>
      <c r="N707" s="39"/>
      <c r="O707" s="39"/>
      <c r="P707" s="38" t="s">
        <v>768</v>
      </c>
      <c r="Q707" s="39"/>
      <c r="R707" s="39"/>
      <c r="S707" s="55"/>
      <c r="T707" s="38" t="s">
        <v>1058</v>
      </c>
      <c r="U707" s="38" t="s">
        <v>768</v>
      </c>
      <c r="V707" s="39"/>
      <c r="W707" s="39" t="s">
        <v>2313</v>
      </c>
      <c r="X707" s="40">
        <v>2</v>
      </c>
      <c r="Y707" s="40">
        <v>15</v>
      </c>
      <c r="Z707" s="40">
        <f t="shared" si="195"/>
        <v>30</v>
      </c>
      <c r="AA707" s="41">
        <v>6</v>
      </c>
      <c r="AB707" s="41">
        <v>3</v>
      </c>
      <c r="AC707" s="41">
        <v>3</v>
      </c>
      <c r="AD707" s="41"/>
      <c r="AE707" s="41">
        <f>SUM(AA707:AD707)</f>
        <v>12</v>
      </c>
      <c r="AF707" s="41">
        <v>12</v>
      </c>
      <c r="AG707" s="42">
        <f>AVERAGE(AA707:AD707)</f>
        <v>4</v>
      </c>
      <c r="AH707" s="43"/>
      <c r="AI707" s="43">
        <v>706</v>
      </c>
      <c r="AJ707" s="27">
        <v>706</v>
      </c>
    </row>
    <row r="708" spans="1:36" ht="11.25" customHeight="1" x14ac:dyDescent="0.2">
      <c r="A708" s="27">
        <v>707</v>
      </c>
      <c r="B708" s="28"/>
      <c r="C708" s="26" t="str">
        <f t="shared" si="192"/>
        <v>Human Torch - 4-Grid Character Card - IQ - R</v>
      </c>
      <c r="D708" s="26" t="str">
        <f>CONCATENATE(M708," ",G708," HERO - ",W708)</f>
        <v>Human Torch IQ HERO - R</v>
      </c>
      <c r="E708" s="26">
        <f t="shared" si="193"/>
        <v>1</v>
      </c>
      <c r="F708" s="26" t="str">
        <f t="shared" si="194"/>
        <v>Human Torch &lt;IQ&gt;</v>
      </c>
      <c r="G708" s="28" t="s">
        <v>1044</v>
      </c>
      <c r="H708" s="28" t="s">
        <v>2582</v>
      </c>
      <c r="I708" s="28"/>
      <c r="J708" s="28"/>
      <c r="K708" s="28"/>
      <c r="L708" s="26" t="s">
        <v>1058</v>
      </c>
      <c r="M708" s="26" t="s">
        <v>1058</v>
      </c>
      <c r="N708" s="28"/>
      <c r="O708" s="28"/>
      <c r="P708" s="26" t="s">
        <v>769</v>
      </c>
      <c r="Q708" s="28"/>
      <c r="R708" s="28"/>
      <c r="S708" s="54"/>
      <c r="T708" s="26" t="s">
        <v>1058</v>
      </c>
      <c r="U708" s="26" t="s">
        <v>769</v>
      </c>
      <c r="V708" s="28"/>
      <c r="W708" s="28" t="s">
        <v>2313</v>
      </c>
      <c r="X708" s="29">
        <v>12</v>
      </c>
      <c r="Y708" s="29">
        <v>15</v>
      </c>
      <c r="Z708" s="29">
        <f t="shared" si="195"/>
        <v>180</v>
      </c>
      <c r="AA708" s="30">
        <v>7</v>
      </c>
      <c r="AB708" s="30">
        <v>4</v>
      </c>
      <c r="AC708" s="30">
        <v>4</v>
      </c>
      <c r="AD708" s="30">
        <v>4</v>
      </c>
      <c r="AE708" s="30">
        <f>SUM(AA708:AD708)</f>
        <v>19</v>
      </c>
      <c r="AF708" s="30">
        <v>19</v>
      </c>
      <c r="AG708" s="31">
        <f>AVERAGE(AA708:AD708)</f>
        <v>4.75</v>
      </c>
      <c r="AH708" s="32" t="s">
        <v>4760</v>
      </c>
      <c r="AI708" s="32">
        <v>707</v>
      </c>
      <c r="AJ708" s="27">
        <v>707</v>
      </c>
    </row>
    <row r="709" spans="1:36" ht="11.25" customHeight="1" x14ac:dyDescent="0.2">
      <c r="A709" s="27">
        <v>708</v>
      </c>
      <c r="C709" s="33" t="str">
        <f t="shared" si="192"/>
        <v>Human Torch - Fire Cage - IQ - U</v>
      </c>
      <c r="D709" s="33" t="str">
        <f t="shared" ref="D709:D716" si="196">CONCATENATE(M709," - ",P709," - ",G709," - ",IF(R709="","",CONCATENATE(R709," - ")),W709)</f>
        <v>Human Torch - Fire Cage - IQ - U</v>
      </c>
      <c r="E709" s="33">
        <f t="shared" si="193"/>
        <v>1</v>
      </c>
      <c r="F709" s="33" t="str">
        <f t="shared" ref="F709:F716" si="197">CONCATENATE(P709," - ",G709)</f>
        <v>Fire Cage - IQ</v>
      </c>
      <c r="G709" s="34" t="s">
        <v>1044</v>
      </c>
      <c r="H709" s="34" t="s">
        <v>2590</v>
      </c>
      <c r="L709" s="33" t="s">
        <v>1058</v>
      </c>
      <c r="M709" s="33" t="s">
        <v>1058</v>
      </c>
      <c r="N709" s="34" t="s">
        <v>4923</v>
      </c>
      <c r="O709" s="34" t="s">
        <v>4923</v>
      </c>
      <c r="P709" s="33" t="s">
        <v>163</v>
      </c>
      <c r="S709" s="50" t="s">
        <v>4025</v>
      </c>
      <c r="T709" s="33" t="s">
        <v>1058</v>
      </c>
      <c r="U709" s="33" t="s">
        <v>163</v>
      </c>
      <c r="W709" s="34" t="s">
        <v>2314</v>
      </c>
      <c r="X709" s="34">
        <v>12</v>
      </c>
      <c r="Y709" s="34">
        <v>10</v>
      </c>
      <c r="Z709" s="34">
        <f t="shared" si="195"/>
        <v>120</v>
      </c>
      <c r="AI709" s="25">
        <v>708</v>
      </c>
      <c r="AJ709" s="27">
        <v>708</v>
      </c>
    </row>
    <row r="710" spans="1:36" ht="11.25" customHeight="1" x14ac:dyDescent="0.2">
      <c r="A710" s="27">
        <v>709</v>
      </c>
      <c r="C710" s="33" t="str">
        <f t="shared" si="192"/>
        <v>Human Torch - Fire Shield - OP - U</v>
      </c>
      <c r="D710" s="33" t="str">
        <f t="shared" si="196"/>
        <v>Human Torch - Fire Shield - OP - U</v>
      </c>
      <c r="E710" s="33">
        <f t="shared" si="193"/>
        <v>1</v>
      </c>
      <c r="F710" s="33" t="str">
        <f t="shared" si="197"/>
        <v>Fire Shield - OP</v>
      </c>
      <c r="G710" s="34" t="s">
        <v>123</v>
      </c>
      <c r="H710" s="34" t="s">
        <v>2590</v>
      </c>
      <c r="L710" s="33" t="s">
        <v>1058</v>
      </c>
      <c r="M710" s="33" t="s">
        <v>1058</v>
      </c>
      <c r="N710" s="34" t="s">
        <v>4904</v>
      </c>
      <c r="O710" s="34" t="s">
        <v>4904</v>
      </c>
      <c r="P710" s="33" t="s">
        <v>2182</v>
      </c>
      <c r="S710" s="50" t="s">
        <v>4026</v>
      </c>
      <c r="T710" s="33" t="s">
        <v>1058</v>
      </c>
      <c r="U710" s="33" t="s">
        <v>2182</v>
      </c>
      <c r="W710" s="34" t="s">
        <v>2314</v>
      </c>
      <c r="X710" s="34">
        <v>2</v>
      </c>
      <c r="Y710" s="34">
        <v>10</v>
      </c>
      <c r="Z710" s="34">
        <f t="shared" si="195"/>
        <v>20</v>
      </c>
      <c r="AI710" s="25">
        <v>709</v>
      </c>
      <c r="AJ710" s="27">
        <v>709</v>
      </c>
    </row>
    <row r="711" spans="1:36" ht="11.25" customHeight="1" x14ac:dyDescent="0.2">
      <c r="A711" s="27">
        <v>710</v>
      </c>
      <c r="C711" s="33" t="str">
        <f t="shared" si="192"/>
        <v>Human Torch - Fire Storm - OP - C</v>
      </c>
      <c r="D711" s="33" t="str">
        <f t="shared" si="196"/>
        <v>Human Torch - Fire Storm - OP - C</v>
      </c>
      <c r="E711" s="33">
        <f t="shared" si="193"/>
        <v>1</v>
      </c>
      <c r="F711" s="33" t="str">
        <f t="shared" si="197"/>
        <v>Fire Storm - OP</v>
      </c>
      <c r="G711" s="34" t="s">
        <v>123</v>
      </c>
      <c r="H711" s="34" t="s">
        <v>2590</v>
      </c>
      <c r="L711" s="33" t="s">
        <v>1058</v>
      </c>
      <c r="M711" s="33" t="s">
        <v>1058</v>
      </c>
      <c r="N711" s="34" t="s">
        <v>4928</v>
      </c>
      <c r="O711" s="34" t="s">
        <v>4928</v>
      </c>
      <c r="P711" s="33" t="s">
        <v>2183</v>
      </c>
      <c r="S711" s="50" t="s">
        <v>4027</v>
      </c>
      <c r="T711" s="33" t="s">
        <v>1058</v>
      </c>
      <c r="U711" s="33" t="s">
        <v>2183</v>
      </c>
      <c r="W711" s="34" t="s">
        <v>2103</v>
      </c>
      <c r="X711" s="34">
        <v>2</v>
      </c>
      <c r="Y711" s="34">
        <v>5</v>
      </c>
      <c r="Z711" s="34">
        <f t="shared" si="195"/>
        <v>10</v>
      </c>
      <c r="AI711" s="25">
        <v>710</v>
      </c>
      <c r="AJ711" s="27">
        <v>710</v>
      </c>
    </row>
    <row r="712" spans="1:36" ht="11.25" customHeight="1" x14ac:dyDescent="0.2">
      <c r="A712" s="27">
        <v>711</v>
      </c>
      <c r="C712" s="33" t="str">
        <f t="shared" si="192"/>
        <v>Human Torch - Flame On - PS - R</v>
      </c>
      <c r="D712" s="33" t="str">
        <f t="shared" si="196"/>
        <v>Human Torch - Flame On - PS - R</v>
      </c>
      <c r="E712" s="33">
        <f t="shared" si="193"/>
        <v>1</v>
      </c>
      <c r="F712" s="33" t="str">
        <f t="shared" si="197"/>
        <v>Flame On - PS</v>
      </c>
      <c r="G712" s="34" t="s">
        <v>124</v>
      </c>
      <c r="H712" s="34" t="s">
        <v>2590</v>
      </c>
      <c r="L712" s="33" t="s">
        <v>1058</v>
      </c>
      <c r="M712" s="33" t="s">
        <v>1058</v>
      </c>
      <c r="N712" s="34" t="s">
        <v>4881</v>
      </c>
      <c r="O712" s="34" t="s">
        <v>4881</v>
      </c>
      <c r="P712" s="33" t="s">
        <v>2184</v>
      </c>
      <c r="S712" s="50" t="s">
        <v>3610</v>
      </c>
      <c r="T712" s="33" t="s">
        <v>1058</v>
      </c>
      <c r="U712" s="33" t="s">
        <v>2184</v>
      </c>
      <c r="W712" s="34" t="s">
        <v>2313</v>
      </c>
      <c r="X712" s="34">
        <v>7</v>
      </c>
      <c r="Y712" s="34">
        <v>15</v>
      </c>
      <c r="Z712" s="34">
        <f t="shared" si="195"/>
        <v>105</v>
      </c>
      <c r="AI712" s="25">
        <v>711</v>
      </c>
      <c r="AJ712" s="27">
        <v>711</v>
      </c>
    </row>
    <row r="713" spans="1:36" ht="11.25" customHeight="1" x14ac:dyDescent="0.2">
      <c r="A713" s="27">
        <v>712</v>
      </c>
      <c r="C713" s="33" t="str">
        <f t="shared" si="192"/>
        <v>Human Torch - Hot Head - IQ - U</v>
      </c>
      <c r="D713" s="33" t="str">
        <f t="shared" si="196"/>
        <v>Human Torch - Hot Head - IQ - U</v>
      </c>
      <c r="E713" s="33">
        <f t="shared" si="193"/>
        <v>1</v>
      </c>
      <c r="F713" s="33" t="str">
        <f t="shared" si="197"/>
        <v>Hot Head - IQ</v>
      </c>
      <c r="G713" s="34" t="s">
        <v>1044</v>
      </c>
      <c r="H713" s="34" t="s">
        <v>2590</v>
      </c>
      <c r="L713" s="33" t="s">
        <v>1058</v>
      </c>
      <c r="M713" s="33" t="s">
        <v>1058</v>
      </c>
      <c r="N713" s="34" t="s">
        <v>5035</v>
      </c>
      <c r="O713" s="34" t="s">
        <v>5035</v>
      </c>
      <c r="P713" s="33" t="s">
        <v>164</v>
      </c>
      <c r="S713" s="50" t="s">
        <v>4028</v>
      </c>
      <c r="T713" s="33" t="s">
        <v>1058</v>
      </c>
      <c r="U713" s="33" t="s">
        <v>164</v>
      </c>
      <c r="W713" s="34" t="s">
        <v>2314</v>
      </c>
      <c r="X713" s="34">
        <v>12</v>
      </c>
      <c r="Y713" s="34">
        <v>10</v>
      </c>
      <c r="Z713" s="34">
        <f t="shared" si="195"/>
        <v>120</v>
      </c>
      <c r="AI713" s="25">
        <v>712</v>
      </c>
      <c r="AJ713" s="27">
        <v>712</v>
      </c>
    </row>
    <row r="714" spans="1:36" ht="11.25" customHeight="1" x14ac:dyDescent="0.2">
      <c r="A714" s="27">
        <v>713</v>
      </c>
      <c r="C714" s="33" t="str">
        <f t="shared" si="192"/>
        <v>Human Torch - Inferno - OP - U</v>
      </c>
      <c r="D714" s="33" t="str">
        <f t="shared" si="196"/>
        <v>Human Torch - Inferno - OP - U</v>
      </c>
      <c r="E714" s="33">
        <f t="shared" si="193"/>
        <v>1</v>
      </c>
      <c r="F714" s="33" t="str">
        <f t="shared" si="197"/>
        <v>Inferno - OP</v>
      </c>
      <c r="G714" s="34" t="s">
        <v>123</v>
      </c>
      <c r="H714" s="34" t="s">
        <v>2590</v>
      </c>
      <c r="L714" s="33" t="s">
        <v>1058</v>
      </c>
      <c r="M714" s="33" t="s">
        <v>1058</v>
      </c>
      <c r="N714" s="34" t="s">
        <v>4872</v>
      </c>
      <c r="O714" s="34" t="s">
        <v>4872</v>
      </c>
      <c r="P714" s="33" t="s">
        <v>1415</v>
      </c>
      <c r="S714" s="50" t="s">
        <v>4029</v>
      </c>
      <c r="T714" s="33" t="s">
        <v>1058</v>
      </c>
      <c r="U714" s="33" t="s">
        <v>1415</v>
      </c>
      <c r="W714" s="34" t="s">
        <v>2314</v>
      </c>
      <c r="X714" s="34">
        <v>2</v>
      </c>
      <c r="Y714" s="34">
        <v>10</v>
      </c>
      <c r="Z714" s="34">
        <f t="shared" si="195"/>
        <v>20</v>
      </c>
      <c r="AI714" s="25">
        <v>713</v>
      </c>
      <c r="AJ714" s="27">
        <v>713</v>
      </c>
    </row>
    <row r="715" spans="1:36" ht="11.25" customHeight="1" x14ac:dyDescent="0.2">
      <c r="A715" s="27">
        <v>714</v>
      </c>
      <c r="C715" s="33" t="str">
        <f t="shared" si="192"/>
        <v>Human Torch - Nova Burst - OP - OPD - R</v>
      </c>
      <c r="D715" s="33" t="str">
        <f t="shared" si="196"/>
        <v>Human Torch - Nova Burst - OP - OPD - R</v>
      </c>
      <c r="E715" s="33">
        <f t="shared" si="193"/>
        <v>1</v>
      </c>
      <c r="F715" s="33" t="str">
        <f t="shared" si="197"/>
        <v>Nova Burst - OP</v>
      </c>
      <c r="G715" s="34" t="s">
        <v>123</v>
      </c>
      <c r="H715" s="34" t="s">
        <v>2590</v>
      </c>
      <c r="L715" s="33" t="s">
        <v>1058</v>
      </c>
      <c r="M715" s="33" t="s">
        <v>1058</v>
      </c>
      <c r="N715" s="34" t="s">
        <v>4907</v>
      </c>
      <c r="O715" s="34" t="s">
        <v>4907</v>
      </c>
      <c r="P715" s="33" t="s">
        <v>3121</v>
      </c>
      <c r="R715" s="34" t="s">
        <v>2584</v>
      </c>
      <c r="S715" s="50" t="s">
        <v>4030</v>
      </c>
      <c r="T715" s="33" t="s">
        <v>1058</v>
      </c>
      <c r="U715" s="33" t="s">
        <v>1092</v>
      </c>
      <c r="W715" s="34" t="s">
        <v>2313</v>
      </c>
      <c r="X715" s="34">
        <v>2</v>
      </c>
      <c r="Y715" s="34">
        <v>15</v>
      </c>
      <c r="Z715" s="34">
        <f t="shared" si="195"/>
        <v>30</v>
      </c>
      <c r="AI715" s="25">
        <v>714</v>
      </c>
      <c r="AJ715" s="27">
        <v>714</v>
      </c>
    </row>
    <row r="716" spans="1:36" ht="11.25" customHeight="1" x14ac:dyDescent="0.2">
      <c r="A716" s="27">
        <v>715</v>
      </c>
      <c r="C716" s="33" t="str">
        <f t="shared" si="192"/>
        <v>Human Torch - Searing Heat - OP - U</v>
      </c>
      <c r="D716" s="33" t="str">
        <f t="shared" si="196"/>
        <v>Human Torch - Searing Heat - OP - U</v>
      </c>
      <c r="E716" s="33">
        <f t="shared" si="193"/>
        <v>1</v>
      </c>
      <c r="F716" s="33" t="str">
        <f t="shared" si="197"/>
        <v>Searing Heat - OP</v>
      </c>
      <c r="G716" s="34" t="s">
        <v>123</v>
      </c>
      <c r="H716" s="34" t="s">
        <v>2590</v>
      </c>
      <c r="L716" s="33" t="s">
        <v>1058</v>
      </c>
      <c r="M716" s="33" t="s">
        <v>1058</v>
      </c>
      <c r="N716" s="34" t="s">
        <v>4937</v>
      </c>
      <c r="O716" s="34" t="s">
        <v>4937</v>
      </c>
      <c r="P716" s="33" t="s">
        <v>2185</v>
      </c>
      <c r="S716" s="50" t="s">
        <v>4031</v>
      </c>
      <c r="T716" s="33" t="s">
        <v>1058</v>
      </c>
      <c r="U716" s="33" t="s">
        <v>2185</v>
      </c>
      <c r="W716" s="34" t="s">
        <v>2314</v>
      </c>
      <c r="X716" s="34">
        <v>2</v>
      </c>
      <c r="Y716" s="34">
        <v>10</v>
      </c>
      <c r="Z716" s="34">
        <f t="shared" si="195"/>
        <v>20</v>
      </c>
      <c r="AI716" s="25">
        <v>715</v>
      </c>
      <c r="AJ716" s="27">
        <v>715</v>
      </c>
    </row>
    <row r="717" spans="1:36" ht="11.25" customHeight="1" x14ac:dyDescent="0.2">
      <c r="A717" s="27">
        <v>716</v>
      </c>
      <c r="B717" s="28"/>
      <c r="C717" s="26" t="str">
        <f t="shared" si="192"/>
        <v>Human Torch: Invaders - 4-Grid Character Card - CL - U</v>
      </c>
      <c r="D717" s="26" t="str">
        <f>CONCATENATE(M717," ",G717," HERO - ",W717)</f>
        <v>Human Torch: Invaders CL HERO - U</v>
      </c>
      <c r="E717" s="26">
        <f t="shared" si="193"/>
        <v>1</v>
      </c>
      <c r="F717" s="26" t="str">
        <f t="shared" ref="F717:F718" si="198">CONCATENATE(M717,IF(V717&lt;&gt;"",CONCATENATE(" (",V717,")",),"")," &lt;",G717,"&gt;")</f>
        <v>Human Torch: Invaders &lt;CL&gt;</v>
      </c>
      <c r="G717" s="28" t="s">
        <v>1676</v>
      </c>
      <c r="H717" s="28" t="s">
        <v>2582</v>
      </c>
      <c r="I717" s="28"/>
      <c r="J717" s="28"/>
      <c r="K717" s="28"/>
      <c r="L717" s="26" t="s">
        <v>3402</v>
      </c>
      <c r="M717" s="26" t="s">
        <v>3402</v>
      </c>
      <c r="N717" s="28"/>
      <c r="O717" s="28"/>
      <c r="P717" s="26" t="s">
        <v>769</v>
      </c>
      <c r="Q717" s="28"/>
      <c r="R717" s="28"/>
      <c r="S717" s="54"/>
      <c r="T717" s="26" t="s">
        <v>3402</v>
      </c>
      <c r="U717" s="26" t="s">
        <v>769</v>
      </c>
      <c r="V717" s="28"/>
      <c r="W717" s="28" t="s">
        <v>2314</v>
      </c>
      <c r="X717" s="29">
        <v>13</v>
      </c>
      <c r="Y717" s="29">
        <v>10</v>
      </c>
      <c r="Z717" s="29">
        <f t="shared" si="195"/>
        <v>130</v>
      </c>
      <c r="AA717" s="30">
        <v>7</v>
      </c>
      <c r="AB717" s="30">
        <v>6</v>
      </c>
      <c r="AC717" s="30">
        <v>4</v>
      </c>
      <c r="AD717" s="30">
        <v>3</v>
      </c>
      <c r="AE717" s="30">
        <f>SUM(AA717:AD717)</f>
        <v>20</v>
      </c>
      <c r="AF717" s="30">
        <v>20</v>
      </c>
      <c r="AG717" s="31">
        <f>AVERAGE(AA717:AD717)</f>
        <v>5</v>
      </c>
      <c r="AH717" s="32"/>
      <c r="AI717" s="32">
        <v>716</v>
      </c>
      <c r="AJ717" s="27">
        <v>716</v>
      </c>
    </row>
    <row r="718" spans="1:36" ht="11.25" customHeight="1" x14ac:dyDescent="0.2">
      <c r="A718" s="27">
        <v>717</v>
      </c>
      <c r="B718" s="28"/>
      <c r="C718" s="26" t="str">
        <f t="shared" si="192"/>
        <v>Huntress - 4-Grid Character Card - DC - R</v>
      </c>
      <c r="D718" s="26" t="str">
        <f>CONCATENATE(M718," ",G718," HERO - ",W718)</f>
        <v>Huntress DC HERO - R</v>
      </c>
      <c r="E718" s="26">
        <f t="shared" si="193"/>
        <v>1</v>
      </c>
      <c r="F718" s="26" t="str">
        <f t="shared" si="198"/>
        <v>Huntress (H) &lt;DC&gt;</v>
      </c>
      <c r="G718" s="28" t="s">
        <v>3385</v>
      </c>
      <c r="H718" s="28" t="s">
        <v>2582</v>
      </c>
      <c r="I718" s="28"/>
      <c r="J718" s="28"/>
      <c r="K718" s="28"/>
      <c r="L718" s="26" t="s">
        <v>1059</v>
      </c>
      <c r="M718" s="26" t="s">
        <v>1059</v>
      </c>
      <c r="N718" s="28"/>
      <c r="O718" s="28"/>
      <c r="P718" s="26" t="s">
        <v>769</v>
      </c>
      <c r="Q718" s="28"/>
      <c r="R718" s="28"/>
      <c r="S718" s="54"/>
      <c r="T718" s="26" t="s">
        <v>1059</v>
      </c>
      <c r="U718" s="26" t="s">
        <v>769</v>
      </c>
      <c r="V718" s="28" t="s">
        <v>1981</v>
      </c>
      <c r="W718" s="28" t="s">
        <v>2313</v>
      </c>
      <c r="X718" s="29">
        <v>3</v>
      </c>
      <c r="Y718" s="29">
        <v>15</v>
      </c>
      <c r="Z718" s="29">
        <f t="shared" si="195"/>
        <v>45</v>
      </c>
      <c r="AA718" s="30">
        <v>4</v>
      </c>
      <c r="AB718" s="30">
        <v>6</v>
      </c>
      <c r="AC718" s="30">
        <v>3</v>
      </c>
      <c r="AD718" s="30">
        <v>6</v>
      </c>
      <c r="AE718" s="30">
        <f>SUM(AA718:AD718)</f>
        <v>19</v>
      </c>
      <c r="AF718" s="30">
        <v>19</v>
      </c>
      <c r="AG718" s="31">
        <f>AVERAGE(AA718:AD718)</f>
        <v>4.75</v>
      </c>
      <c r="AH718" s="32"/>
      <c r="AI718" s="32">
        <v>717</v>
      </c>
      <c r="AJ718" s="27">
        <v>717</v>
      </c>
    </row>
    <row r="719" spans="1:36" ht="11.25" customHeight="1" x14ac:dyDescent="0.2">
      <c r="A719" s="27">
        <v>718</v>
      </c>
      <c r="C719" s="33" t="str">
        <f t="shared" si="192"/>
        <v>Huntress - Crossbow - DC - U</v>
      </c>
      <c r="D719" s="33" t="str">
        <f t="shared" ref="D719:D724" si="199">CONCATENATE(M719," - ",P719," - ",G719," - ",IF(R719="","",CONCATENATE(R719," - ")),W719)</f>
        <v>Huntress - Crossbow - DC - U</v>
      </c>
      <c r="E719" s="33">
        <f t="shared" si="193"/>
        <v>1</v>
      </c>
      <c r="F719" s="33" t="str">
        <f t="shared" ref="F719:F724" si="200">CONCATENATE(P719," - ",G719)</f>
        <v>Crossbow - DC</v>
      </c>
      <c r="G719" s="34" t="s">
        <v>3385</v>
      </c>
      <c r="H719" s="34" t="s">
        <v>2590</v>
      </c>
      <c r="L719" s="33" t="s">
        <v>1059</v>
      </c>
      <c r="M719" s="33" t="s">
        <v>1059</v>
      </c>
      <c r="N719" s="34" t="s">
        <v>4918</v>
      </c>
      <c r="O719" s="34" t="s">
        <v>4918</v>
      </c>
      <c r="P719" s="33" t="s">
        <v>2186</v>
      </c>
      <c r="S719" s="50" t="s">
        <v>4032</v>
      </c>
      <c r="T719" s="33" t="s">
        <v>1059</v>
      </c>
      <c r="U719" s="33" t="s">
        <v>2186</v>
      </c>
      <c r="W719" s="34" t="s">
        <v>2314</v>
      </c>
      <c r="X719" s="34">
        <v>3</v>
      </c>
      <c r="Y719" s="34">
        <v>10</v>
      </c>
      <c r="Z719" s="34">
        <f t="shared" si="195"/>
        <v>30</v>
      </c>
      <c r="AI719" s="25">
        <v>718</v>
      </c>
      <c r="AJ719" s="27">
        <v>718</v>
      </c>
    </row>
    <row r="720" spans="1:36" ht="11.25" customHeight="1" x14ac:dyDescent="0.2">
      <c r="A720" s="27">
        <v>719</v>
      </c>
      <c r="C720" s="33" t="str">
        <f t="shared" si="192"/>
        <v>Huntress - Expert Tracker - DC - R</v>
      </c>
      <c r="D720" s="33" t="str">
        <f t="shared" si="199"/>
        <v>Huntress - Expert Tracker - DC - R</v>
      </c>
      <c r="E720" s="33">
        <f t="shared" si="193"/>
        <v>1</v>
      </c>
      <c r="F720" s="33" t="str">
        <f t="shared" si="200"/>
        <v>Expert Tracker - DC</v>
      </c>
      <c r="G720" s="34" t="s">
        <v>3385</v>
      </c>
      <c r="H720" s="34" t="s">
        <v>2590</v>
      </c>
      <c r="L720" s="33" t="s">
        <v>1059</v>
      </c>
      <c r="M720" s="33" t="s">
        <v>1059</v>
      </c>
      <c r="N720" s="34" t="s">
        <v>5058</v>
      </c>
      <c r="O720" s="34" t="s">
        <v>5058</v>
      </c>
      <c r="P720" s="33" t="s">
        <v>2260</v>
      </c>
      <c r="S720" s="50" t="s">
        <v>4033</v>
      </c>
      <c r="T720" s="33" t="s">
        <v>1059</v>
      </c>
      <c r="U720" s="33" t="s">
        <v>2260</v>
      </c>
      <c r="W720" s="34" t="s">
        <v>2313</v>
      </c>
      <c r="X720" s="34">
        <v>3</v>
      </c>
      <c r="Y720" s="34">
        <v>15</v>
      </c>
      <c r="Z720" s="34">
        <f t="shared" si="195"/>
        <v>45</v>
      </c>
      <c r="AI720" s="25">
        <v>719</v>
      </c>
      <c r="AJ720" s="27">
        <v>719</v>
      </c>
    </row>
    <row r="721" spans="1:36" ht="11.25" customHeight="1" x14ac:dyDescent="0.2">
      <c r="A721" s="27">
        <v>720</v>
      </c>
      <c r="C721" s="33" t="str">
        <f t="shared" si="192"/>
        <v>Huntress - Sneak Attack - DC - OPD - VR</v>
      </c>
      <c r="D721" s="33" t="str">
        <f t="shared" si="199"/>
        <v>Huntress - Sneak Attack - DC - OPD - VR</v>
      </c>
      <c r="E721" s="33">
        <f t="shared" si="193"/>
        <v>1</v>
      </c>
      <c r="F721" s="33" t="str">
        <f t="shared" si="200"/>
        <v>Sneak Attack - DC</v>
      </c>
      <c r="G721" s="34" t="s">
        <v>3385</v>
      </c>
      <c r="H721" s="34" t="s">
        <v>2590</v>
      </c>
      <c r="L721" s="33" t="s">
        <v>1059</v>
      </c>
      <c r="M721" s="33" t="s">
        <v>1059</v>
      </c>
      <c r="N721" s="34" t="s">
        <v>5020</v>
      </c>
      <c r="O721" s="34" t="s">
        <v>5020</v>
      </c>
      <c r="P721" s="33" t="s">
        <v>3122</v>
      </c>
      <c r="R721" s="34" t="s">
        <v>2584</v>
      </c>
      <c r="S721" s="50" t="s">
        <v>4034</v>
      </c>
      <c r="T721" s="33" t="s">
        <v>1059</v>
      </c>
      <c r="U721" s="33" t="s">
        <v>1093</v>
      </c>
      <c r="W721" s="34" t="s">
        <v>2361</v>
      </c>
      <c r="X721" s="34">
        <v>3</v>
      </c>
      <c r="Y721" s="34">
        <v>20</v>
      </c>
      <c r="Z721" s="34">
        <f t="shared" si="195"/>
        <v>60</v>
      </c>
      <c r="AI721" s="25">
        <v>720</v>
      </c>
      <c r="AJ721" s="27">
        <v>720</v>
      </c>
    </row>
    <row r="722" spans="1:36" ht="11.25" customHeight="1" x14ac:dyDescent="0.2">
      <c r="A722" s="27">
        <v>721</v>
      </c>
      <c r="C722" s="33" t="str">
        <f t="shared" si="192"/>
        <v>Huntress - Thrill of the Hunt - JLA - OPD - R</v>
      </c>
      <c r="D722" s="33" t="str">
        <f t="shared" si="199"/>
        <v>Huntress - Thrill of the Hunt - JLA - OPD - R</v>
      </c>
      <c r="E722" s="33">
        <f t="shared" si="193"/>
        <v>1</v>
      </c>
      <c r="F722" s="33" t="str">
        <f t="shared" si="200"/>
        <v>Thrill of the Hunt - JLA</v>
      </c>
      <c r="G722" s="34" t="s">
        <v>3386</v>
      </c>
      <c r="H722" s="34" t="s">
        <v>2590</v>
      </c>
      <c r="L722" s="33" t="s">
        <v>1059</v>
      </c>
      <c r="M722" s="33" t="s">
        <v>1059</v>
      </c>
      <c r="N722" s="34" t="s">
        <v>5015</v>
      </c>
      <c r="O722" s="34" t="s">
        <v>5015</v>
      </c>
      <c r="P722" s="33" t="s">
        <v>3123</v>
      </c>
      <c r="R722" s="34" t="s">
        <v>2584</v>
      </c>
      <c r="S722" s="50" t="s">
        <v>4035</v>
      </c>
      <c r="T722" s="33" t="s">
        <v>1059</v>
      </c>
      <c r="U722" s="33" t="s">
        <v>1094</v>
      </c>
      <c r="W722" s="34" t="s">
        <v>2313</v>
      </c>
      <c r="X722" s="34">
        <v>6</v>
      </c>
      <c r="Y722" s="34">
        <v>15</v>
      </c>
      <c r="Z722" s="34">
        <f t="shared" si="195"/>
        <v>90</v>
      </c>
      <c r="AI722" s="25">
        <v>721</v>
      </c>
      <c r="AJ722" s="27">
        <v>721</v>
      </c>
    </row>
    <row r="723" spans="1:36" ht="11.25" customHeight="1" x14ac:dyDescent="0.2">
      <c r="A723" s="27">
        <v>722</v>
      </c>
      <c r="C723" s="33" t="str">
        <f t="shared" si="192"/>
        <v>Huntress - Throwing Knives - DC - U</v>
      </c>
      <c r="D723" s="33" t="s">
        <v>6119</v>
      </c>
      <c r="E723" s="33">
        <f t="shared" si="193"/>
        <v>1</v>
      </c>
      <c r="F723" s="33" t="str">
        <f t="shared" si="200"/>
        <v>Throwing Knives - DC</v>
      </c>
      <c r="G723" s="34" t="s">
        <v>3385</v>
      </c>
      <c r="H723" s="34" t="s">
        <v>2590</v>
      </c>
      <c r="L723" s="33" t="s">
        <v>1059</v>
      </c>
      <c r="M723" s="33" t="s">
        <v>1059</v>
      </c>
      <c r="N723" s="34" t="s">
        <v>4917</v>
      </c>
      <c r="O723" s="34" t="s">
        <v>4917</v>
      </c>
      <c r="P723" s="33" t="s">
        <v>2261</v>
      </c>
      <c r="S723" s="50" t="s">
        <v>4036</v>
      </c>
      <c r="T723" s="33" t="s">
        <v>1059</v>
      </c>
      <c r="U723" s="33" t="s">
        <v>2261</v>
      </c>
      <c r="W723" s="34" t="s">
        <v>2314</v>
      </c>
      <c r="X723" s="34">
        <v>3</v>
      </c>
      <c r="Y723" s="34">
        <v>10</v>
      </c>
      <c r="Z723" s="34">
        <f t="shared" si="195"/>
        <v>30</v>
      </c>
      <c r="AI723" s="25">
        <v>722</v>
      </c>
      <c r="AJ723" s="27">
        <v>722</v>
      </c>
    </row>
    <row r="724" spans="1:36" ht="11.25" customHeight="1" x14ac:dyDescent="0.2">
      <c r="A724" s="27">
        <v>723</v>
      </c>
      <c r="C724" s="33" t="str">
        <f t="shared" si="192"/>
        <v>Huntress - Trained Gymnast - DC - R</v>
      </c>
      <c r="D724" s="33" t="str">
        <f t="shared" si="199"/>
        <v>Huntress - Trained Gymnast - DC - R</v>
      </c>
      <c r="E724" s="33">
        <f t="shared" si="193"/>
        <v>1</v>
      </c>
      <c r="F724" s="33" t="str">
        <f t="shared" si="200"/>
        <v>Trained Gymnast - DC</v>
      </c>
      <c r="G724" s="34" t="s">
        <v>3385</v>
      </c>
      <c r="H724" s="34" t="s">
        <v>2590</v>
      </c>
      <c r="L724" s="33" t="s">
        <v>1059</v>
      </c>
      <c r="M724" s="33" t="s">
        <v>1059</v>
      </c>
      <c r="N724" s="34" t="s">
        <v>4932</v>
      </c>
      <c r="O724" s="34" t="s">
        <v>4932</v>
      </c>
      <c r="P724" s="33" t="s">
        <v>2262</v>
      </c>
      <c r="S724" s="50" t="s">
        <v>4037</v>
      </c>
      <c r="T724" s="33" t="s">
        <v>1059</v>
      </c>
      <c r="U724" s="33" t="s">
        <v>2262</v>
      </c>
      <c r="W724" s="34" t="s">
        <v>2313</v>
      </c>
      <c r="X724" s="34">
        <v>3</v>
      </c>
      <c r="Y724" s="34">
        <v>15</v>
      </c>
      <c r="Z724" s="34">
        <f t="shared" si="195"/>
        <v>45</v>
      </c>
      <c r="AI724" s="25">
        <v>723</v>
      </c>
      <c r="AJ724" s="27">
        <v>723</v>
      </c>
    </row>
    <row r="725" spans="1:36" ht="11.25" customHeight="1" x14ac:dyDescent="0.2">
      <c r="A725" s="27">
        <v>724</v>
      </c>
      <c r="B725" s="28"/>
      <c r="C725" s="26" t="str">
        <f t="shared" si="192"/>
        <v>Hydra - 4-Grid Character Card - MN - R</v>
      </c>
      <c r="D725" s="26" t="str">
        <f>CONCATENATE(M725," ",G725," HERO - ",W725)</f>
        <v>Hydra MN HERO - R</v>
      </c>
      <c r="E725" s="26">
        <f t="shared" si="193"/>
        <v>1</v>
      </c>
      <c r="F725" s="26" t="str">
        <f>CONCATENATE(M725,IF(V725&lt;&gt;"",CONCATENATE(" (",V725,")",),"")," &lt;",G725,"&gt;")</f>
        <v>Hydra &lt;MN&gt;</v>
      </c>
      <c r="G725" s="28" t="s">
        <v>1677</v>
      </c>
      <c r="H725" s="28" t="s">
        <v>2582</v>
      </c>
      <c r="I725" s="28"/>
      <c r="J725" s="28"/>
      <c r="K725" s="28"/>
      <c r="L725" s="26" t="s">
        <v>1060</v>
      </c>
      <c r="M725" s="26" t="s">
        <v>1060</v>
      </c>
      <c r="N725" s="28"/>
      <c r="O725" s="28"/>
      <c r="P725" s="26" t="s">
        <v>769</v>
      </c>
      <c r="Q725" s="28"/>
      <c r="R725" s="28"/>
      <c r="S725" s="54"/>
      <c r="T725" s="26" t="s">
        <v>1060</v>
      </c>
      <c r="U725" s="26" t="s">
        <v>769</v>
      </c>
      <c r="V725" s="28"/>
      <c r="W725" s="28" t="s">
        <v>2313</v>
      </c>
      <c r="X725" s="29">
        <v>4</v>
      </c>
      <c r="Y725" s="29">
        <v>15</v>
      </c>
      <c r="Z725" s="29">
        <f t="shared" si="195"/>
        <v>60</v>
      </c>
      <c r="AA725" s="30">
        <v>5</v>
      </c>
      <c r="AB725" s="30">
        <v>6</v>
      </c>
      <c r="AC725" s="30">
        <v>5</v>
      </c>
      <c r="AD725" s="30">
        <v>5</v>
      </c>
      <c r="AE725" s="30">
        <v>17</v>
      </c>
      <c r="AF725" s="30">
        <v>17</v>
      </c>
      <c r="AG725" s="31">
        <f>AVERAGE(AA725:AD725)</f>
        <v>5.25</v>
      </c>
      <c r="AH725" s="32" t="s">
        <v>4811</v>
      </c>
      <c r="AI725" s="32">
        <v>724</v>
      </c>
      <c r="AJ725" s="27">
        <v>724</v>
      </c>
    </row>
    <row r="726" spans="1:36" ht="11.25" customHeight="1" x14ac:dyDescent="0.2">
      <c r="A726" s="27">
        <v>725</v>
      </c>
      <c r="C726" s="33" t="str">
        <f t="shared" si="192"/>
        <v>Hydra - A.I.M. - MN - OPD - VR</v>
      </c>
      <c r="D726" s="33" t="str">
        <f t="shared" ref="D726:D732" si="201">CONCATENATE(M726," - ",P726," - ",G726," - ",IF(R726="","",CONCATENATE(R726," - ")),W726)</f>
        <v>Hydra - A.I.M. - MN - OPD - VR</v>
      </c>
      <c r="E726" s="33">
        <f t="shared" si="193"/>
        <v>1</v>
      </c>
      <c r="F726" s="33" t="str">
        <f t="shared" ref="F726:F732" si="202">CONCATENATE(P726," - ",G726)</f>
        <v>A.I.M. - MN</v>
      </c>
      <c r="G726" s="34" t="s">
        <v>1677</v>
      </c>
      <c r="H726" s="34" t="s">
        <v>2590</v>
      </c>
      <c r="L726" s="33" t="s">
        <v>3124</v>
      </c>
      <c r="M726" s="33" t="s">
        <v>1060</v>
      </c>
      <c r="N726" s="34" t="s">
        <v>4966</v>
      </c>
      <c r="O726" s="34" t="s">
        <v>4966</v>
      </c>
      <c r="P726" s="33" t="s">
        <v>3520</v>
      </c>
      <c r="R726" s="34" t="s">
        <v>2584</v>
      </c>
      <c r="S726" s="50" t="s">
        <v>4038</v>
      </c>
      <c r="T726" s="33" t="s">
        <v>1060</v>
      </c>
      <c r="U726" s="33" t="s">
        <v>1095</v>
      </c>
      <c r="W726" s="34" t="s">
        <v>2361</v>
      </c>
      <c r="X726" s="34">
        <v>4</v>
      </c>
      <c r="Y726" s="34">
        <v>20</v>
      </c>
      <c r="Z726" s="34">
        <f t="shared" si="195"/>
        <v>80</v>
      </c>
      <c r="AI726" s="25">
        <v>725</v>
      </c>
      <c r="AJ726" s="27">
        <v>725</v>
      </c>
    </row>
    <row r="727" spans="1:36" ht="11.25" customHeight="1" x14ac:dyDescent="0.2">
      <c r="A727" s="27">
        <v>726</v>
      </c>
      <c r="C727" s="33" t="str">
        <f t="shared" si="192"/>
        <v>Hydra - Baron Von Strucker - MN - OPD - VR</v>
      </c>
      <c r="D727" s="33" t="str">
        <f t="shared" si="201"/>
        <v>Hydra - Baron Von Strucker - MN - OPD - VR</v>
      </c>
      <c r="E727" s="33">
        <f t="shared" si="193"/>
        <v>1</v>
      </c>
      <c r="F727" s="33" t="str">
        <f t="shared" si="202"/>
        <v>Baron Von Strucker - MN</v>
      </c>
      <c r="G727" s="34" t="s">
        <v>1677</v>
      </c>
      <c r="H727" s="34" t="s">
        <v>2590</v>
      </c>
      <c r="L727" s="33" t="s">
        <v>3125</v>
      </c>
      <c r="M727" s="33" t="s">
        <v>1060</v>
      </c>
      <c r="N727" s="34" t="s">
        <v>4905</v>
      </c>
      <c r="O727" s="34" t="s">
        <v>4905</v>
      </c>
      <c r="P727" s="33" t="s">
        <v>3125</v>
      </c>
      <c r="R727" s="34" t="s">
        <v>2584</v>
      </c>
      <c r="S727" s="50" t="s">
        <v>4039</v>
      </c>
      <c r="T727" s="33" t="s">
        <v>1060</v>
      </c>
      <c r="U727" s="33" t="s">
        <v>1096</v>
      </c>
      <c r="W727" s="34" t="s">
        <v>2361</v>
      </c>
      <c r="X727" s="34">
        <v>4</v>
      </c>
      <c r="Y727" s="34">
        <v>20</v>
      </c>
      <c r="Z727" s="34">
        <f t="shared" si="195"/>
        <v>80</v>
      </c>
      <c r="AI727" s="25">
        <v>726</v>
      </c>
      <c r="AJ727" s="27">
        <v>726</v>
      </c>
    </row>
    <row r="728" spans="1:36" ht="11.25" customHeight="1" x14ac:dyDescent="0.2">
      <c r="A728" s="27">
        <v>727</v>
      </c>
      <c r="C728" s="33" t="str">
        <f t="shared" si="192"/>
        <v>Hydra - Fenris - MN - U</v>
      </c>
      <c r="D728" s="33" t="str">
        <f t="shared" si="201"/>
        <v>Hydra - Fenris - MN - U</v>
      </c>
      <c r="E728" s="33">
        <f t="shared" si="193"/>
        <v>1</v>
      </c>
      <c r="F728" s="33" t="str">
        <f t="shared" si="202"/>
        <v>Fenris - MN</v>
      </c>
      <c r="G728" s="34" t="s">
        <v>1677</v>
      </c>
      <c r="H728" s="34" t="s">
        <v>2590</v>
      </c>
      <c r="L728" s="33" t="s">
        <v>2187</v>
      </c>
      <c r="M728" s="33" t="s">
        <v>1060</v>
      </c>
      <c r="N728" s="34" t="s">
        <v>4874</v>
      </c>
      <c r="O728" s="34" t="s">
        <v>4874</v>
      </c>
      <c r="P728" s="33" t="s">
        <v>2187</v>
      </c>
      <c r="S728" s="50" t="s">
        <v>3582</v>
      </c>
      <c r="T728" s="33" t="s">
        <v>1060</v>
      </c>
      <c r="U728" s="33" t="s">
        <v>2187</v>
      </c>
      <c r="W728" s="34" t="s">
        <v>2314</v>
      </c>
      <c r="X728" s="34">
        <v>4</v>
      </c>
      <c r="Y728" s="34">
        <v>10</v>
      </c>
      <c r="Z728" s="34">
        <f t="shared" si="195"/>
        <v>40</v>
      </c>
      <c r="AI728" s="25">
        <v>727</v>
      </c>
      <c r="AJ728" s="27">
        <v>727</v>
      </c>
    </row>
    <row r="729" spans="1:36" ht="11.25" customHeight="1" x14ac:dyDescent="0.2">
      <c r="A729" s="27">
        <v>728</v>
      </c>
      <c r="C729" s="33" t="str">
        <f t="shared" si="192"/>
        <v>Hydra - Fortunato - CL - OPD - R</v>
      </c>
      <c r="D729" s="33" t="str">
        <f t="shared" si="201"/>
        <v>Hydra - Fortunato - CL - OPD - R</v>
      </c>
      <c r="E729" s="33">
        <f t="shared" si="193"/>
        <v>1</v>
      </c>
      <c r="F729" s="33" t="str">
        <f t="shared" si="202"/>
        <v>Fortunato - CL</v>
      </c>
      <c r="G729" s="34" t="s">
        <v>1676</v>
      </c>
      <c r="H729" s="34" t="s">
        <v>2590</v>
      </c>
      <c r="L729" s="33" t="s">
        <v>3126</v>
      </c>
      <c r="M729" s="33" t="s">
        <v>1060</v>
      </c>
      <c r="N729" s="34" t="s">
        <v>4942</v>
      </c>
      <c r="O729" s="34" t="s">
        <v>4942</v>
      </c>
      <c r="P729" s="33" t="s">
        <v>3126</v>
      </c>
      <c r="R729" s="34" t="s">
        <v>2584</v>
      </c>
      <c r="S729" s="50" t="s">
        <v>4040</v>
      </c>
      <c r="T729" s="33" t="s">
        <v>1060</v>
      </c>
      <c r="U729" s="33" t="s">
        <v>1097</v>
      </c>
      <c r="W729" s="34" t="s">
        <v>2313</v>
      </c>
      <c r="X729" s="34">
        <v>13</v>
      </c>
      <c r="Y729" s="34">
        <v>15</v>
      </c>
      <c r="Z729" s="34">
        <f t="shared" si="195"/>
        <v>195</v>
      </c>
      <c r="AI729" s="25">
        <v>728</v>
      </c>
      <c r="AJ729" s="27">
        <v>728</v>
      </c>
    </row>
    <row r="730" spans="1:36" ht="11.25" customHeight="1" x14ac:dyDescent="0.2">
      <c r="A730" s="27">
        <v>729</v>
      </c>
      <c r="C730" s="33" t="str">
        <f t="shared" si="192"/>
        <v>Hydra - Hydra Agents - MN - C</v>
      </c>
      <c r="D730" s="33" t="str">
        <f t="shared" si="201"/>
        <v>Hydra - Hydra Agents - MN - C</v>
      </c>
      <c r="E730" s="33">
        <f t="shared" si="193"/>
        <v>1</v>
      </c>
      <c r="F730" s="33" t="str">
        <f t="shared" si="202"/>
        <v>Hydra Agents - MN</v>
      </c>
      <c r="G730" s="34" t="s">
        <v>1677</v>
      </c>
      <c r="H730" s="34" t="s">
        <v>2590</v>
      </c>
      <c r="L730" s="33" t="s">
        <v>2189</v>
      </c>
      <c r="M730" s="33" t="s">
        <v>1060</v>
      </c>
      <c r="N730" s="34" t="s">
        <v>5059</v>
      </c>
      <c r="O730" s="34" t="s">
        <v>5059</v>
      </c>
      <c r="P730" s="33" t="s">
        <v>2189</v>
      </c>
      <c r="S730" s="50" t="s">
        <v>4041</v>
      </c>
      <c r="T730" s="33" t="s">
        <v>1060</v>
      </c>
      <c r="U730" s="33" t="s">
        <v>2189</v>
      </c>
      <c r="W730" s="34" t="s">
        <v>2103</v>
      </c>
      <c r="X730" s="34">
        <v>4</v>
      </c>
      <c r="Y730" s="34">
        <v>5</v>
      </c>
      <c r="Z730" s="34">
        <f t="shared" si="195"/>
        <v>20</v>
      </c>
      <c r="AI730" s="25">
        <v>729</v>
      </c>
      <c r="AJ730" s="27">
        <v>729</v>
      </c>
    </row>
    <row r="731" spans="1:36" ht="11.25" customHeight="1" x14ac:dyDescent="0.2">
      <c r="A731" s="27">
        <v>730</v>
      </c>
      <c r="C731" s="33" t="str">
        <f t="shared" si="192"/>
        <v>Hydra - M.O.D.O.K. - MN - C</v>
      </c>
      <c r="D731" s="33" t="str">
        <f t="shared" si="201"/>
        <v>Hydra - M.O.D.O.K. - MN - C</v>
      </c>
      <c r="E731" s="33">
        <f t="shared" si="193"/>
        <v>1</v>
      </c>
      <c r="F731" s="33" t="str">
        <f t="shared" si="202"/>
        <v>M.O.D.O.K. - MN</v>
      </c>
      <c r="G731" s="34" t="s">
        <v>1677</v>
      </c>
      <c r="H731" s="34" t="s">
        <v>2590</v>
      </c>
      <c r="L731" s="33" t="s">
        <v>1061</v>
      </c>
      <c r="M731" s="33" t="s">
        <v>1060</v>
      </c>
      <c r="N731" s="34" t="s">
        <v>4894</v>
      </c>
      <c r="O731" s="34" t="s">
        <v>4894</v>
      </c>
      <c r="P731" s="33" t="s">
        <v>3521</v>
      </c>
      <c r="S731" s="50" t="s">
        <v>3710</v>
      </c>
      <c r="T731" s="33" t="s">
        <v>1060</v>
      </c>
      <c r="U731" s="33" t="s">
        <v>1061</v>
      </c>
      <c r="W731" s="34" t="s">
        <v>2103</v>
      </c>
      <c r="X731" s="34">
        <v>4</v>
      </c>
      <c r="Y731" s="34">
        <v>5</v>
      </c>
      <c r="Z731" s="34">
        <f t="shared" si="195"/>
        <v>20</v>
      </c>
      <c r="AI731" s="25">
        <v>730</v>
      </c>
      <c r="AJ731" s="27">
        <v>730</v>
      </c>
    </row>
    <row r="732" spans="1:36" ht="11.25" customHeight="1" x14ac:dyDescent="0.2">
      <c r="A732" s="27">
        <v>731</v>
      </c>
      <c r="C732" s="33" t="str">
        <f t="shared" si="192"/>
        <v>Hydra - Madame Hydra - MN - OPD - VR</v>
      </c>
      <c r="D732" s="33" t="str">
        <f t="shared" si="201"/>
        <v>Hydra - Madame Hydra - MN - OPD - VR</v>
      </c>
      <c r="E732" s="33">
        <f t="shared" si="193"/>
        <v>1</v>
      </c>
      <c r="F732" s="33" t="str">
        <f t="shared" si="202"/>
        <v>Madame Hydra - MN</v>
      </c>
      <c r="G732" s="34" t="s">
        <v>1677</v>
      </c>
      <c r="H732" s="34" t="s">
        <v>2590</v>
      </c>
      <c r="L732" s="33" t="s">
        <v>3127</v>
      </c>
      <c r="M732" s="33" t="s">
        <v>1060</v>
      </c>
      <c r="N732" s="34" t="s">
        <v>5034</v>
      </c>
      <c r="O732" s="34" t="s">
        <v>5034</v>
      </c>
      <c r="P732" s="33" t="s">
        <v>3127</v>
      </c>
      <c r="R732" s="34" t="s">
        <v>2584</v>
      </c>
      <c r="S732" s="50" t="s">
        <v>4042</v>
      </c>
      <c r="T732" s="33" t="s">
        <v>1060</v>
      </c>
      <c r="U732" s="33" t="s">
        <v>1098</v>
      </c>
      <c r="W732" s="34" t="s">
        <v>2361</v>
      </c>
      <c r="X732" s="34">
        <v>4</v>
      </c>
      <c r="Y732" s="34">
        <v>20</v>
      </c>
      <c r="Z732" s="34">
        <f t="shared" si="195"/>
        <v>80</v>
      </c>
      <c r="AI732" s="25">
        <v>731</v>
      </c>
      <c r="AJ732" s="27">
        <v>731</v>
      </c>
    </row>
    <row r="733" spans="1:36" ht="11.25" customHeight="1" x14ac:dyDescent="0.2">
      <c r="A733" s="27">
        <v>732</v>
      </c>
      <c r="B733" s="39"/>
      <c r="C733" s="38" t="str">
        <f t="shared" si="192"/>
        <v>Iceman - 3-Grid Character Card - PS - VR</v>
      </c>
      <c r="D733" s="38" t="str">
        <f>CONCATENATE(M733," ",G733," HERO - ",W733)</f>
        <v>Iceman PS HERO - VR</v>
      </c>
      <c r="E733" s="38">
        <f t="shared" si="193"/>
        <v>1</v>
      </c>
      <c r="F733" s="38" t="str">
        <f t="shared" ref="F733:F734" si="203">CONCATENATE(M733,IF(V733&lt;&gt;"",CONCATENATE(" (",V733,")",),"")," &lt;",G733,"&gt;")</f>
        <v>Iceman &lt;PS&gt;</v>
      </c>
      <c r="G733" s="39" t="s">
        <v>124</v>
      </c>
      <c r="H733" s="39" t="s">
        <v>2582</v>
      </c>
      <c r="I733" s="39"/>
      <c r="J733" s="39"/>
      <c r="K733" s="39"/>
      <c r="L733" s="38" t="s">
        <v>2553</v>
      </c>
      <c r="M733" s="38" t="s">
        <v>2553</v>
      </c>
      <c r="N733" s="39"/>
      <c r="O733" s="39"/>
      <c r="P733" s="38" t="s">
        <v>768</v>
      </c>
      <c r="Q733" s="39"/>
      <c r="R733" s="39"/>
      <c r="S733" s="55"/>
      <c r="T733" s="38" t="s">
        <v>2553</v>
      </c>
      <c r="U733" s="38" t="s">
        <v>768</v>
      </c>
      <c r="V733" s="39"/>
      <c r="W733" s="39" t="s">
        <v>2361</v>
      </c>
      <c r="X733" s="40">
        <v>7</v>
      </c>
      <c r="Y733" s="40">
        <v>20</v>
      </c>
      <c r="Z733" s="40">
        <f t="shared" si="195"/>
        <v>140</v>
      </c>
      <c r="AA733" s="41">
        <v>7</v>
      </c>
      <c r="AB733" s="41">
        <v>3</v>
      </c>
      <c r="AC733" s="41">
        <v>4</v>
      </c>
      <c r="AD733" s="41"/>
      <c r="AE733" s="41">
        <f>SUM(AA733:AD733)</f>
        <v>14</v>
      </c>
      <c r="AF733" s="41">
        <v>14</v>
      </c>
      <c r="AG733" s="42">
        <f>AVERAGE(AA733:AD733)</f>
        <v>4.666666666666667</v>
      </c>
      <c r="AH733" s="43"/>
      <c r="AI733" s="43">
        <v>732</v>
      </c>
      <c r="AJ733" s="27">
        <v>732</v>
      </c>
    </row>
    <row r="734" spans="1:36" ht="11.25" customHeight="1" x14ac:dyDescent="0.2">
      <c r="A734" s="27">
        <v>733</v>
      </c>
      <c r="B734" s="28"/>
      <c r="C734" s="26" t="str">
        <f t="shared" si="192"/>
        <v>Iceman - 4-Grid Character Card - IQ - R</v>
      </c>
      <c r="D734" s="26" t="str">
        <f>CONCATENATE(M734," ",G734," HERO - ",W734)</f>
        <v>Iceman IQ HERO - R</v>
      </c>
      <c r="E734" s="26">
        <f t="shared" si="193"/>
        <v>1</v>
      </c>
      <c r="F734" s="26" t="str">
        <f t="shared" si="203"/>
        <v>Iceman &lt;IQ&gt;</v>
      </c>
      <c r="G734" s="28" t="s">
        <v>1044</v>
      </c>
      <c r="H734" s="28" t="s">
        <v>2582</v>
      </c>
      <c r="I734" s="28"/>
      <c r="J734" s="28"/>
      <c r="K734" s="28"/>
      <c r="L734" s="26" t="s">
        <v>2553</v>
      </c>
      <c r="M734" s="26" t="s">
        <v>2553</v>
      </c>
      <c r="N734" s="28"/>
      <c r="O734" s="28"/>
      <c r="P734" s="26" t="s">
        <v>769</v>
      </c>
      <c r="Q734" s="28"/>
      <c r="R734" s="28"/>
      <c r="S734" s="54"/>
      <c r="T734" s="26" t="s">
        <v>2553</v>
      </c>
      <c r="U734" s="26" t="s">
        <v>769</v>
      </c>
      <c r="V734" s="28"/>
      <c r="W734" s="28" t="s">
        <v>2313</v>
      </c>
      <c r="X734" s="29">
        <v>12</v>
      </c>
      <c r="Y734" s="29">
        <v>15</v>
      </c>
      <c r="Z734" s="29">
        <f t="shared" si="195"/>
        <v>180</v>
      </c>
      <c r="AA734" s="30">
        <v>7</v>
      </c>
      <c r="AB734" s="30">
        <v>4</v>
      </c>
      <c r="AC734" s="30">
        <v>4</v>
      </c>
      <c r="AD734" s="30">
        <v>3</v>
      </c>
      <c r="AE734" s="30">
        <f>SUM(AA734:AD734)</f>
        <v>18</v>
      </c>
      <c r="AF734" s="30">
        <v>18</v>
      </c>
      <c r="AG734" s="31">
        <f>AVERAGE(AA734:AD734)</f>
        <v>4.5</v>
      </c>
      <c r="AH734" s="32" t="s">
        <v>4761</v>
      </c>
      <c r="AI734" s="32">
        <v>733</v>
      </c>
      <c r="AJ734" s="27">
        <v>733</v>
      </c>
    </row>
    <row r="735" spans="1:36" ht="11.25" customHeight="1" x14ac:dyDescent="0.2">
      <c r="A735" s="27">
        <v>734</v>
      </c>
      <c r="C735" s="33" t="str">
        <f t="shared" si="192"/>
        <v>Iceman - Blood Chill - PS - OPD - VR</v>
      </c>
      <c r="D735" s="33" t="str">
        <f t="shared" ref="D735:D742" si="204">CONCATENATE(M735," - ",P735," - ",G735," - ",IF(R735="","",CONCATENATE(R735," - ")),W735)</f>
        <v>Iceman - Blood Chill - PS - OPD - VR</v>
      </c>
      <c r="E735" s="33">
        <f t="shared" si="193"/>
        <v>1</v>
      </c>
      <c r="F735" s="33" t="str">
        <f t="shared" ref="F735:F742" si="205">CONCATENATE(P735," - ",G735)</f>
        <v>Blood Chill - PS</v>
      </c>
      <c r="G735" s="34" t="s">
        <v>124</v>
      </c>
      <c r="H735" s="34" t="s">
        <v>2590</v>
      </c>
      <c r="L735" s="33" t="s">
        <v>2553</v>
      </c>
      <c r="M735" s="33" t="s">
        <v>2553</v>
      </c>
      <c r="N735" s="34" t="s">
        <v>4907</v>
      </c>
      <c r="O735" s="34" t="s">
        <v>4907</v>
      </c>
      <c r="P735" s="33" t="s">
        <v>3128</v>
      </c>
      <c r="R735" s="34" t="s">
        <v>2584</v>
      </c>
      <c r="S735" s="50" t="s">
        <v>4043</v>
      </c>
      <c r="T735" s="33" t="s">
        <v>2553</v>
      </c>
      <c r="U735" s="33" t="s">
        <v>1753</v>
      </c>
      <c r="W735" s="34" t="s">
        <v>2361</v>
      </c>
      <c r="X735" s="34">
        <v>7</v>
      </c>
      <c r="Y735" s="34">
        <v>20</v>
      </c>
      <c r="Z735" s="34">
        <f t="shared" si="195"/>
        <v>140</v>
      </c>
      <c r="AI735" s="25">
        <v>734</v>
      </c>
      <c r="AJ735" s="27">
        <v>734</v>
      </c>
    </row>
    <row r="736" spans="1:36" ht="11.25" customHeight="1" x14ac:dyDescent="0.2">
      <c r="A736" s="27">
        <v>735</v>
      </c>
      <c r="C736" s="33" t="str">
        <f t="shared" si="192"/>
        <v>Iceman - Frostbite - PS - R</v>
      </c>
      <c r="D736" s="33" t="str">
        <f t="shared" si="204"/>
        <v>Iceman - Frostbite - PS - R</v>
      </c>
      <c r="E736" s="33">
        <f t="shared" si="193"/>
        <v>1</v>
      </c>
      <c r="F736" s="33" t="str">
        <f t="shared" si="205"/>
        <v>Frostbite - PS</v>
      </c>
      <c r="G736" s="34" t="s">
        <v>124</v>
      </c>
      <c r="H736" s="34" t="s">
        <v>2590</v>
      </c>
      <c r="L736" s="33" t="s">
        <v>2553</v>
      </c>
      <c r="M736" s="33" t="s">
        <v>2553</v>
      </c>
      <c r="N736" s="34" t="s">
        <v>4872</v>
      </c>
      <c r="O736" s="34" t="s">
        <v>4872</v>
      </c>
      <c r="P736" s="33" t="s">
        <v>2188</v>
      </c>
      <c r="S736" s="50" t="s">
        <v>3827</v>
      </c>
      <c r="T736" s="33" t="s">
        <v>2553</v>
      </c>
      <c r="U736" s="33" t="s">
        <v>2188</v>
      </c>
      <c r="W736" s="34" t="s">
        <v>2313</v>
      </c>
      <c r="X736" s="34">
        <v>7</v>
      </c>
      <c r="Y736" s="34">
        <v>15</v>
      </c>
      <c r="Z736" s="34">
        <f t="shared" si="195"/>
        <v>105</v>
      </c>
      <c r="AI736" s="25">
        <v>735</v>
      </c>
      <c r="AJ736" s="27">
        <v>735</v>
      </c>
    </row>
    <row r="737" spans="1:36" ht="11.25" customHeight="1" x14ac:dyDescent="0.2">
      <c r="A737" s="27">
        <v>736</v>
      </c>
      <c r="C737" s="33" t="str">
        <f t="shared" si="192"/>
        <v>Iceman - Hail Storm - PS - U</v>
      </c>
      <c r="D737" s="33" t="str">
        <f t="shared" si="204"/>
        <v>Iceman - Hail Storm - PS - U</v>
      </c>
      <c r="E737" s="33">
        <f t="shared" si="193"/>
        <v>1</v>
      </c>
      <c r="F737" s="33" t="str">
        <f t="shared" si="205"/>
        <v>Hail Storm - PS</v>
      </c>
      <c r="G737" s="34" t="s">
        <v>124</v>
      </c>
      <c r="H737" s="34" t="s">
        <v>2590</v>
      </c>
      <c r="L737" s="33" t="s">
        <v>2553</v>
      </c>
      <c r="M737" s="33" t="s">
        <v>2553</v>
      </c>
      <c r="N737" s="34" t="s">
        <v>4876</v>
      </c>
      <c r="O737" s="34" t="s">
        <v>4876</v>
      </c>
      <c r="P737" s="33" t="s">
        <v>993</v>
      </c>
      <c r="S737" s="50" t="s">
        <v>4044</v>
      </c>
      <c r="T737" s="33" t="s">
        <v>2553</v>
      </c>
      <c r="U737" s="33" t="s">
        <v>993</v>
      </c>
      <c r="W737" s="34" t="s">
        <v>2314</v>
      </c>
      <c r="X737" s="34">
        <v>7</v>
      </c>
      <c r="Y737" s="34">
        <v>10</v>
      </c>
      <c r="Z737" s="34">
        <f t="shared" si="195"/>
        <v>70</v>
      </c>
      <c r="AI737" s="25">
        <v>736</v>
      </c>
      <c r="AJ737" s="27">
        <v>736</v>
      </c>
    </row>
    <row r="738" spans="1:36" ht="11.25" customHeight="1" x14ac:dyDescent="0.2">
      <c r="A738" s="27">
        <v>737</v>
      </c>
      <c r="C738" s="33" t="str">
        <f t="shared" si="192"/>
        <v>Iceman - Ice Armor - PS - VR</v>
      </c>
      <c r="D738" s="33" t="str">
        <f t="shared" si="204"/>
        <v>Iceman - Ice Armor - PS - VR</v>
      </c>
      <c r="E738" s="33">
        <f t="shared" si="193"/>
        <v>1</v>
      </c>
      <c r="F738" s="33" t="str">
        <f t="shared" si="205"/>
        <v>Ice Armor - PS</v>
      </c>
      <c r="G738" s="34" t="s">
        <v>124</v>
      </c>
      <c r="H738" s="34" t="s">
        <v>2590</v>
      </c>
      <c r="L738" s="33" t="s">
        <v>2553</v>
      </c>
      <c r="M738" s="33" t="s">
        <v>2553</v>
      </c>
      <c r="N738" s="34" t="s">
        <v>4881</v>
      </c>
      <c r="O738" s="34" t="s">
        <v>4881</v>
      </c>
      <c r="P738" s="33" t="s">
        <v>2190</v>
      </c>
      <c r="S738" s="50" t="s">
        <v>3610</v>
      </c>
      <c r="T738" s="33" t="s">
        <v>2553</v>
      </c>
      <c r="U738" s="33" t="s">
        <v>2190</v>
      </c>
      <c r="W738" s="34" t="s">
        <v>2361</v>
      </c>
      <c r="X738" s="34">
        <v>7</v>
      </c>
      <c r="Y738" s="34">
        <v>20</v>
      </c>
      <c r="Z738" s="34">
        <f t="shared" si="195"/>
        <v>140</v>
      </c>
      <c r="AI738" s="25">
        <v>737</v>
      </c>
      <c r="AJ738" s="27">
        <v>737</v>
      </c>
    </row>
    <row r="739" spans="1:36" ht="11.25" customHeight="1" x14ac:dyDescent="0.2">
      <c r="A739" s="27">
        <v>738</v>
      </c>
      <c r="C739" s="33" t="str">
        <f t="shared" si="192"/>
        <v>Iceman - Ice Tactics - IQ - C</v>
      </c>
      <c r="D739" s="33" t="str">
        <f t="shared" si="204"/>
        <v>Iceman - Ice Tactics - IQ - C</v>
      </c>
      <c r="E739" s="33">
        <f t="shared" si="193"/>
        <v>1</v>
      </c>
      <c r="F739" s="33" t="str">
        <f t="shared" si="205"/>
        <v>Ice Tactics - IQ</v>
      </c>
      <c r="G739" s="34" t="s">
        <v>1044</v>
      </c>
      <c r="H739" s="34" t="s">
        <v>2590</v>
      </c>
      <c r="L739" s="33" t="s">
        <v>2553</v>
      </c>
      <c r="M739" s="33" t="s">
        <v>2553</v>
      </c>
      <c r="N739" s="34" t="s">
        <v>4937</v>
      </c>
      <c r="O739" s="34" t="s">
        <v>4937</v>
      </c>
      <c r="P739" s="33" t="s">
        <v>166</v>
      </c>
      <c r="S739" s="50" t="s">
        <v>4045</v>
      </c>
      <c r="T739" s="33" t="s">
        <v>2553</v>
      </c>
      <c r="U739" s="33" t="s">
        <v>166</v>
      </c>
      <c r="W739" s="34" t="s">
        <v>2103</v>
      </c>
      <c r="X739" s="34">
        <v>12</v>
      </c>
      <c r="Y739" s="34">
        <v>5</v>
      </c>
      <c r="Z739" s="34">
        <f t="shared" si="195"/>
        <v>60</v>
      </c>
      <c r="AI739" s="25">
        <v>738</v>
      </c>
      <c r="AJ739" s="27">
        <v>738</v>
      </c>
    </row>
    <row r="740" spans="1:36" ht="11.25" customHeight="1" x14ac:dyDescent="0.2">
      <c r="A740" s="27">
        <v>739</v>
      </c>
      <c r="C740" s="33" t="str">
        <f t="shared" si="192"/>
        <v>Iceman - Opal Tanaka - MN - U</v>
      </c>
      <c r="D740" s="33" t="s">
        <v>6120</v>
      </c>
      <c r="E740" s="33">
        <f t="shared" si="193"/>
        <v>1</v>
      </c>
      <c r="F740" s="33" t="str">
        <f t="shared" si="205"/>
        <v>Opal Tanaka - MN</v>
      </c>
      <c r="G740" s="34" t="s">
        <v>1677</v>
      </c>
      <c r="H740" s="34" t="s">
        <v>2590</v>
      </c>
      <c r="L740" s="33" t="s">
        <v>2553</v>
      </c>
      <c r="M740" s="33" t="s">
        <v>2553</v>
      </c>
      <c r="N740" s="34" t="s">
        <v>4901</v>
      </c>
      <c r="O740" s="34" t="s">
        <v>4901</v>
      </c>
      <c r="P740" s="33" t="s">
        <v>2191</v>
      </c>
      <c r="S740" s="50" t="s">
        <v>3865</v>
      </c>
      <c r="T740" s="33" t="s">
        <v>2553</v>
      </c>
      <c r="U740" s="33" t="s">
        <v>2191</v>
      </c>
      <c r="W740" s="34" t="s">
        <v>2314</v>
      </c>
      <c r="X740" s="34">
        <v>4</v>
      </c>
      <c r="Y740" s="34">
        <v>10</v>
      </c>
      <c r="Z740" s="34">
        <f t="shared" si="195"/>
        <v>40</v>
      </c>
      <c r="AI740" s="25">
        <v>739</v>
      </c>
      <c r="AJ740" s="27">
        <v>739</v>
      </c>
    </row>
    <row r="741" spans="1:36" ht="11.25" customHeight="1" x14ac:dyDescent="0.2">
      <c r="A741" s="27">
        <v>740</v>
      </c>
      <c r="C741" s="33" t="str">
        <f t="shared" si="192"/>
        <v>Iceman - Snow blind - PS - R</v>
      </c>
      <c r="D741" s="33" t="str">
        <f t="shared" si="204"/>
        <v>Iceman - Snow blind - PS - R</v>
      </c>
      <c r="E741" s="33">
        <f t="shared" si="193"/>
        <v>1</v>
      </c>
      <c r="F741" s="33" t="str">
        <f t="shared" si="205"/>
        <v>Snow blind - PS</v>
      </c>
      <c r="G741" s="34" t="s">
        <v>124</v>
      </c>
      <c r="H741" s="34" t="s">
        <v>2590</v>
      </c>
      <c r="L741" s="33" t="s">
        <v>2553</v>
      </c>
      <c r="M741" s="33" t="s">
        <v>2553</v>
      </c>
      <c r="N741" s="34" t="s">
        <v>4939</v>
      </c>
      <c r="O741" s="34" t="s">
        <v>4939</v>
      </c>
      <c r="P741" s="33" t="s">
        <v>3542</v>
      </c>
      <c r="S741" s="50" t="s">
        <v>4046</v>
      </c>
      <c r="T741" s="33" t="s">
        <v>2553</v>
      </c>
      <c r="U741" s="33" t="s">
        <v>994</v>
      </c>
      <c r="W741" s="34" t="s">
        <v>2313</v>
      </c>
      <c r="X741" s="34">
        <v>7</v>
      </c>
      <c r="Y741" s="34">
        <v>15</v>
      </c>
      <c r="Z741" s="34">
        <f t="shared" si="195"/>
        <v>105</v>
      </c>
      <c r="AI741" s="25">
        <v>740</v>
      </c>
      <c r="AJ741" s="27">
        <v>740</v>
      </c>
    </row>
    <row r="742" spans="1:36" ht="11.25" customHeight="1" x14ac:dyDescent="0.2">
      <c r="A742" s="27">
        <v>741</v>
      </c>
      <c r="C742" s="33" t="str">
        <f t="shared" si="192"/>
        <v>Iceman - Sub-Zero - PS - VR</v>
      </c>
      <c r="D742" s="33" t="str">
        <f t="shared" si="204"/>
        <v>Iceman - Sub-Zero - PS - VR</v>
      </c>
      <c r="E742" s="33">
        <f t="shared" si="193"/>
        <v>1</v>
      </c>
      <c r="F742" s="33" t="str">
        <f t="shared" si="205"/>
        <v>Sub-Zero - PS</v>
      </c>
      <c r="G742" s="34" t="s">
        <v>124</v>
      </c>
      <c r="H742" s="34" t="s">
        <v>2590</v>
      </c>
      <c r="L742" s="33" t="s">
        <v>2553</v>
      </c>
      <c r="M742" s="33" t="s">
        <v>2553</v>
      </c>
      <c r="N742" s="34" t="s">
        <v>4879</v>
      </c>
      <c r="O742" s="34" t="s">
        <v>4879</v>
      </c>
      <c r="P742" s="33" t="s">
        <v>2192</v>
      </c>
      <c r="S742" s="50" t="s">
        <v>4047</v>
      </c>
      <c r="T742" s="33" t="s">
        <v>2553</v>
      </c>
      <c r="U742" s="33" t="s">
        <v>2192</v>
      </c>
      <c r="W742" s="34" t="s">
        <v>2361</v>
      </c>
      <c r="X742" s="34">
        <v>7</v>
      </c>
      <c r="Y742" s="34">
        <v>20</v>
      </c>
      <c r="Z742" s="34">
        <f t="shared" si="195"/>
        <v>140</v>
      </c>
      <c r="AI742" s="25">
        <v>741</v>
      </c>
      <c r="AJ742" s="27">
        <v>741</v>
      </c>
    </row>
    <row r="743" spans="1:36" ht="11.25" customHeight="1" x14ac:dyDescent="0.2">
      <c r="A743" s="27">
        <v>742</v>
      </c>
      <c r="B743" s="28"/>
      <c r="C743" s="26" t="str">
        <f t="shared" si="192"/>
        <v>Iceman: The Ice-Man - 4-Grid Character Card - XM - U</v>
      </c>
      <c r="D743" s="26" t="str">
        <f>CONCATENATE(M743," ",G743," HERO - ",W743)</f>
        <v>Iceman: The Ice-Man XM HERO - U</v>
      </c>
      <c r="E743" s="26">
        <f t="shared" si="193"/>
        <v>1</v>
      </c>
      <c r="F743" s="26" t="str">
        <f t="shared" ref="F743:F744" si="206">CONCATENATE(M743,IF(V743&lt;&gt;"",CONCATENATE(" (",V743,")",),"")," &lt;",G743,"&gt;")</f>
        <v>Iceman: The Ice-Man &lt;XM&gt;</v>
      </c>
      <c r="G743" s="28" t="s">
        <v>3387</v>
      </c>
      <c r="H743" s="28" t="s">
        <v>2582</v>
      </c>
      <c r="I743" s="28"/>
      <c r="J743" s="28"/>
      <c r="K743" s="28"/>
      <c r="L743" s="26" t="s">
        <v>4725</v>
      </c>
      <c r="M743" s="26" t="s">
        <v>4725</v>
      </c>
      <c r="N743" s="28"/>
      <c r="O743" s="28"/>
      <c r="P743" s="26" t="s">
        <v>769</v>
      </c>
      <c r="Q743" s="28"/>
      <c r="R743" s="28"/>
      <c r="S743" s="54"/>
      <c r="T743" s="26" t="s">
        <v>3403</v>
      </c>
      <c r="U743" s="26" t="s">
        <v>769</v>
      </c>
      <c r="V743" s="28"/>
      <c r="W743" s="28" t="s">
        <v>2314</v>
      </c>
      <c r="X743" s="29">
        <v>5</v>
      </c>
      <c r="Y743" s="29">
        <v>10</v>
      </c>
      <c r="Z743" s="29">
        <f t="shared" si="195"/>
        <v>50</v>
      </c>
      <c r="AA743" s="30">
        <v>7</v>
      </c>
      <c r="AB743" s="30">
        <v>5</v>
      </c>
      <c r="AC743" s="30">
        <v>3</v>
      </c>
      <c r="AD743" s="30">
        <v>3</v>
      </c>
      <c r="AE743" s="30">
        <f>SUM(AA743:AD743)</f>
        <v>18</v>
      </c>
      <c r="AF743" s="30">
        <v>18</v>
      </c>
      <c r="AG743" s="31">
        <f>AVERAGE(AA743:AD743)</f>
        <v>4.5</v>
      </c>
      <c r="AH743" s="32" t="s">
        <v>4762</v>
      </c>
      <c r="AI743" s="32">
        <v>742</v>
      </c>
      <c r="AJ743" s="27">
        <v>742</v>
      </c>
    </row>
    <row r="744" spans="1:36" ht="11.25" customHeight="1" x14ac:dyDescent="0.2">
      <c r="A744" s="27">
        <v>743</v>
      </c>
      <c r="B744" s="28"/>
      <c r="C744" s="26" t="str">
        <f t="shared" si="192"/>
        <v>Inhumans - 4-Grid Character Card - MN - R</v>
      </c>
      <c r="D744" s="26" t="s">
        <v>6121</v>
      </c>
      <c r="E744" s="26">
        <f t="shared" si="193"/>
        <v>1</v>
      </c>
      <c r="F744" s="26" t="str">
        <f t="shared" si="206"/>
        <v>Inhumans &lt;MN&gt;</v>
      </c>
      <c r="G744" s="28" t="s">
        <v>1677</v>
      </c>
      <c r="H744" s="28" t="s">
        <v>2582</v>
      </c>
      <c r="I744" s="28"/>
      <c r="J744" s="28"/>
      <c r="K744" s="28"/>
      <c r="L744" s="26" t="s">
        <v>809</v>
      </c>
      <c r="M744" s="26" t="s">
        <v>809</v>
      </c>
      <c r="N744" s="28"/>
      <c r="O744" s="28"/>
      <c r="P744" s="26" t="s">
        <v>769</v>
      </c>
      <c r="Q744" s="28"/>
      <c r="R744" s="28"/>
      <c r="S744" s="54"/>
      <c r="T744" s="26" t="s">
        <v>809</v>
      </c>
      <c r="U744" s="26" t="s">
        <v>769</v>
      </c>
      <c r="V744" s="28"/>
      <c r="W744" s="28" t="s">
        <v>2313</v>
      </c>
      <c r="X744" s="29">
        <v>4</v>
      </c>
      <c r="Y744" s="29">
        <v>15</v>
      </c>
      <c r="Z744" s="29">
        <f t="shared" si="195"/>
        <v>60</v>
      </c>
      <c r="AA744" s="30">
        <v>8</v>
      </c>
      <c r="AB744" s="30">
        <v>4</v>
      </c>
      <c r="AC744" s="30">
        <v>5</v>
      </c>
      <c r="AD744" s="30">
        <v>4</v>
      </c>
      <c r="AE744" s="30">
        <f>SUM(AA744:AD744)</f>
        <v>21</v>
      </c>
      <c r="AF744" s="30">
        <v>21</v>
      </c>
      <c r="AG744" s="31">
        <f>AVERAGE(AA744:AD744)</f>
        <v>5.25</v>
      </c>
      <c r="AH744" s="32"/>
      <c r="AI744" s="32">
        <v>743</v>
      </c>
      <c r="AJ744" s="27">
        <v>743</v>
      </c>
    </row>
    <row r="745" spans="1:36" ht="11.25" customHeight="1" x14ac:dyDescent="0.2">
      <c r="A745" s="27">
        <v>744</v>
      </c>
      <c r="C745" s="33" t="str">
        <f t="shared" si="192"/>
        <v>Inhumans - Black Bolt - MN - OPD - VR</v>
      </c>
      <c r="D745" s="33" t="str">
        <f t="shared" ref="D745:D751" si="207">CONCATENATE(M745," - ",P745," - ",G745," - ",IF(R745="","",CONCATENATE(R745," - ")),W745)</f>
        <v>Inhumans - Black Bolt - MN - OPD - VR</v>
      </c>
      <c r="E745" s="33">
        <f t="shared" si="193"/>
        <v>1</v>
      </c>
      <c r="F745" s="33" t="str">
        <f t="shared" ref="F745:F751" si="208">CONCATENATE(P745," - ",G745)</f>
        <v>Black Bolt - MN</v>
      </c>
      <c r="G745" s="34" t="s">
        <v>1677</v>
      </c>
      <c r="H745" s="34" t="s">
        <v>2590</v>
      </c>
      <c r="L745" s="33" t="s">
        <v>2193</v>
      </c>
      <c r="M745" s="33" t="s">
        <v>809</v>
      </c>
      <c r="N745" s="34" t="s">
        <v>4925</v>
      </c>
      <c r="O745" s="34" t="s">
        <v>4925</v>
      </c>
      <c r="P745" s="33" t="s">
        <v>2193</v>
      </c>
      <c r="R745" s="34" t="s">
        <v>2584</v>
      </c>
      <c r="S745" s="50" t="s">
        <v>4014</v>
      </c>
      <c r="T745" s="33" t="s">
        <v>809</v>
      </c>
      <c r="U745" s="33" t="s">
        <v>1754</v>
      </c>
      <c r="W745" s="34" t="s">
        <v>2361</v>
      </c>
      <c r="X745" s="34">
        <v>4</v>
      </c>
      <c r="Y745" s="34">
        <v>20</v>
      </c>
      <c r="Z745" s="34">
        <f t="shared" si="195"/>
        <v>80</v>
      </c>
      <c r="AI745" s="25">
        <v>744</v>
      </c>
      <c r="AJ745" s="27">
        <v>744</v>
      </c>
    </row>
    <row r="746" spans="1:36" ht="11.25" customHeight="1" x14ac:dyDescent="0.2">
      <c r="A746" s="27">
        <v>745</v>
      </c>
      <c r="C746" s="33" t="str">
        <f t="shared" si="192"/>
        <v>Inhumans - Gorgon - MN - OPD - VR</v>
      </c>
      <c r="D746" s="33" t="s">
        <v>6122</v>
      </c>
      <c r="E746" s="33">
        <f t="shared" si="193"/>
        <v>1</v>
      </c>
      <c r="F746" s="33" t="str">
        <f t="shared" si="208"/>
        <v>Gorgon - MN</v>
      </c>
      <c r="G746" s="34" t="s">
        <v>1677</v>
      </c>
      <c r="H746" s="34" t="s">
        <v>2590</v>
      </c>
      <c r="L746" s="33" t="s">
        <v>3129</v>
      </c>
      <c r="M746" s="33" t="s">
        <v>809</v>
      </c>
      <c r="N746" s="34" t="s">
        <v>4992</v>
      </c>
      <c r="O746" s="34" t="s">
        <v>4992</v>
      </c>
      <c r="P746" s="33" t="s">
        <v>3129</v>
      </c>
      <c r="R746" s="34" t="s">
        <v>2584</v>
      </c>
      <c r="S746" s="50" t="s">
        <v>4048</v>
      </c>
      <c r="T746" s="33" t="s">
        <v>809</v>
      </c>
      <c r="U746" s="33" t="s">
        <v>1755</v>
      </c>
      <c r="W746" s="34" t="s">
        <v>2361</v>
      </c>
      <c r="X746" s="34">
        <v>4</v>
      </c>
      <c r="Y746" s="34">
        <v>20</v>
      </c>
      <c r="Z746" s="34">
        <f t="shared" si="195"/>
        <v>80</v>
      </c>
      <c r="AI746" s="25">
        <v>745</v>
      </c>
      <c r="AJ746" s="27">
        <v>745</v>
      </c>
    </row>
    <row r="747" spans="1:36" ht="11.25" customHeight="1" x14ac:dyDescent="0.2">
      <c r="A747" s="27">
        <v>746</v>
      </c>
      <c r="C747" s="33" t="str">
        <f t="shared" si="192"/>
        <v>Inhumans - Karnak - MN - U</v>
      </c>
      <c r="D747" s="33" t="str">
        <f t="shared" si="207"/>
        <v>Inhumans - Karnak - MN - U</v>
      </c>
      <c r="E747" s="33">
        <f t="shared" si="193"/>
        <v>1</v>
      </c>
      <c r="F747" s="33" t="str">
        <f t="shared" si="208"/>
        <v>Karnak - MN</v>
      </c>
      <c r="G747" s="34" t="s">
        <v>1677</v>
      </c>
      <c r="H747" s="34" t="s">
        <v>2590</v>
      </c>
      <c r="L747" s="33" t="s">
        <v>2194</v>
      </c>
      <c r="M747" s="33" t="s">
        <v>809</v>
      </c>
      <c r="N747" s="34" t="s">
        <v>4874</v>
      </c>
      <c r="O747" s="34" t="s">
        <v>4874</v>
      </c>
      <c r="P747" s="33" t="s">
        <v>2194</v>
      </c>
      <c r="S747" s="50" t="s">
        <v>4049</v>
      </c>
      <c r="T747" s="33" t="s">
        <v>809</v>
      </c>
      <c r="U747" s="33" t="s">
        <v>2194</v>
      </c>
      <c r="W747" s="34" t="s">
        <v>2314</v>
      </c>
      <c r="X747" s="34">
        <v>4</v>
      </c>
      <c r="Y747" s="34">
        <v>10</v>
      </c>
      <c r="Z747" s="34">
        <f t="shared" si="195"/>
        <v>40</v>
      </c>
      <c r="AI747" s="25">
        <v>746</v>
      </c>
      <c r="AJ747" s="27">
        <v>746</v>
      </c>
    </row>
    <row r="748" spans="1:36" ht="11.25" customHeight="1" x14ac:dyDescent="0.2">
      <c r="A748" s="27">
        <v>747</v>
      </c>
      <c r="C748" s="33" t="str">
        <f t="shared" si="192"/>
        <v>Inhumans - Lockjaw - MN - U</v>
      </c>
      <c r="D748" s="33" t="str">
        <f t="shared" si="207"/>
        <v>Inhumans - Lockjaw - MN - U</v>
      </c>
      <c r="E748" s="33">
        <f t="shared" si="193"/>
        <v>1</v>
      </c>
      <c r="F748" s="33" t="str">
        <f t="shared" si="208"/>
        <v>Lockjaw - MN</v>
      </c>
      <c r="G748" s="34" t="s">
        <v>1677</v>
      </c>
      <c r="H748" s="34" t="s">
        <v>2590</v>
      </c>
      <c r="L748" s="33" t="s">
        <v>2195</v>
      </c>
      <c r="M748" s="33" t="s">
        <v>809</v>
      </c>
      <c r="N748" s="34" t="s">
        <v>4922</v>
      </c>
      <c r="O748" s="34" t="s">
        <v>4922</v>
      </c>
      <c r="P748" s="33" t="s">
        <v>2195</v>
      </c>
      <c r="S748" s="50" t="s">
        <v>4050</v>
      </c>
      <c r="T748" s="33" t="s">
        <v>809</v>
      </c>
      <c r="U748" s="33" t="s">
        <v>2195</v>
      </c>
      <c r="W748" s="34" t="s">
        <v>2314</v>
      </c>
      <c r="X748" s="34">
        <v>4</v>
      </c>
      <c r="Y748" s="34">
        <v>10</v>
      </c>
      <c r="Z748" s="34">
        <f t="shared" si="195"/>
        <v>40</v>
      </c>
      <c r="AI748" s="25">
        <v>747</v>
      </c>
      <c r="AJ748" s="27">
        <v>747</v>
      </c>
    </row>
    <row r="749" spans="1:36" ht="11.25" customHeight="1" x14ac:dyDescent="0.2">
      <c r="A749" s="27">
        <v>748</v>
      </c>
      <c r="C749" s="33" t="str">
        <f t="shared" si="192"/>
        <v>Inhumans - Maximus the Mad - CL - OPD - C</v>
      </c>
      <c r="D749" s="33" t="str">
        <f t="shared" si="207"/>
        <v>Inhumans - Maximus the Mad - CL - OPD - C</v>
      </c>
      <c r="E749" s="33">
        <f t="shared" si="193"/>
        <v>1</v>
      </c>
      <c r="F749" s="33" t="str">
        <f t="shared" si="208"/>
        <v>Maximus the Mad - CL</v>
      </c>
      <c r="G749" s="34" t="s">
        <v>1676</v>
      </c>
      <c r="H749" s="34" t="s">
        <v>2590</v>
      </c>
      <c r="L749" s="33" t="s">
        <v>809</v>
      </c>
      <c r="M749" s="33" t="s">
        <v>809</v>
      </c>
      <c r="N749" s="34" t="s">
        <v>4907</v>
      </c>
      <c r="O749" s="34" t="s">
        <v>4907</v>
      </c>
      <c r="P749" s="33" t="s">
        <v>3130</v>
      </c>
      <c r="R749" s="34" t="s">
        <v>2584</v>
      </c>
      <c r="S749" s="50" t="s">
        <v>4051</v>
      </c>
      <c r="T749" s="33" t="s">
        <v>809</v>
      </c>
      <c r="U749" s="33" t="s">
        <v>1752</v>
      </c>
      <c r="W749" s="34" t="s">
        <v>2103</v>
      </c>
      <c r="X749" s="34">
        <v>13</v>
      </c>
      <c r="Y749" s="34">
        <v>5</v>
      </c>
      <c r="Z749" s="34">
        <f t="shared" si="195"/>
        <v>65</v>
      </c>
      <c r="AI749" s="25">
        <v>748</v>
      </c>
      <c r="AJ749" s="27">
        <v>748</v>
      </c>
    </row>
    <row r="750" spans="1:36" ht="11.25" customHeight="1" x14ac:dyDescent="0.2">
      <c r="A750" s="27">
        <v>749</v>
      </c>
      <c r="C750" s="33" t="str">
        <f t="shared" si="192"/>
        <v>Inhumans - Medusa - MN - OPD - VR</v>
      </c>
      <c r="D750" s="33" t="s">
        <v>6123</v>
      </c>
      <c r="E750" s="33">
        <f t="shared" si="193"/>
        <v>1</v>
      </c>
      <c r="F750" s="33" t="str">
        <f t="shared" si="208"/>
        <v>Medusa - MN</v>
      </c>
      <c r="G750" s="34" t="s">
        <v>1677</v>
      </c>
      <c r="H750" s="34" t="s">
        <v>2590</v>
      </c>
      <c r="L750" s="33" t="s">
        <v>3131</v>
      </c>
      <c r="M750" s="33" t="s">
        <v>809</v>
      </c>
      <c r="N750" s="34" t="s">
        <v>4956</v>
      </c>
      <c r="O750" s="34" t="s">
        <v>4956</v>
      </c>
      <c r="P750" s="33" t="s">
        <v>3131</v>
      </c>
      <c r="R750" s="34" t="s">
        <v>2584</v>
      </c>
      <c r="S750" s="50" t="s">
        <v>4052</v>
      </c>
      <c r="T750" s="33" t="s">
        <v>809</v>
      </c>
      <c r="U750" s="33" t="s">
        <v>1756</v>
      </c>
      <c r="W750" s="34" t="s">
        <v>2361</v>
      </c>
      <c r="X750" s="34">
        <v>4</v>
      </c>
      <c r="Y750" s="34">
        <v>20</v>
      </c>
      <c r="Z750" s="34">
        <f t="shared" si="195"/>
        <v>80</v>
      </c>
      <c r="AI750" s="25">
        <v>749</v>
      </c>
      <c r="AJ750" s="27">
        <v>749</v>
      </c>
    </row>
    <row r="751" spans="1:36" ht="11.25" customHeight="1" x14ac:dyDescent="0.2">
      <c r="A751" s="27">
        <v>750</v>
      </c>
      <c r="C751" s="33" t="str">
        <f t="shared" si="192"/>
        <v>Inhumans - Triton - MN - U</v>
      </c>
      <c r="D751" s="33" t="str">
        <f t="shared" si="207"/>
        <v>Inhumans - Triton - MN - U</v>
      </c>
      <c r="E751" s="33">
        <f t="shared" si="193"/>
        <v>1</v>
      </c>
      <c r="F751" s="33" t="str">
        <f t="shared" si="208"/>
        <v>Triton - MN</v>
      </c>
      <c r="G751" s="34" t="s">
        <v>1677</v>
      </c>
      <c r="H751" s="34" t="s">
        <v>2590</v>
      </c>
      <c r="L751" s="33" t="s">
        <v>2196</v>
      </c>
      <c r="M751" s="33" t="s">
        <v>809</v>
      </c>
      <c r="N751" s="34" t="s">
        <v>5060</v>
      </c>
      <c r="O751" s="34" t="s">
        <v>5060</v>
      </c>
      <c r="P751" s="33" t="s">
        <v>2196</v>
      </c>
      <c r="S751" s="50" t="s">
        <v>4053</v>
      </c>
      <c r="T751" s="33" t="s">
        <v>809</v>
      </c>
      <c r="U751" s="33" t="s">
        <v>2196</v>
      </c>
      <c r="W751" s="34" t="s">
        <v>2314</v>
      </c>
      <c r="X751" s="34">
        <v>4</v>
      </c>
      <c r="Y751" s="34">
        <v>10</v>
      </c>
      <c r="Z751" s="34">
        <f t="shared" si="195"/>
        <v>40</v>
      </c>
      <c r="AI751" s="25">
        <v>750</v>
      </c>
      <c r="AJ751" s="27">
        <v>750</v>
      </c>
    </row>
    <row r="752" spans="1:36" ht="11.25" customHeight="1" x14ac:dyDescent="0.2">
      <c r="A752" s="27">
        <v>751</v>
      </c>
      <c r="B752" s="39"/>
      <c r="C752" s="38" t="str">
        <f t="shared" si="192"/>
        <v>Invisible Woman - 3-Grid Character Card - OP - R</v>
      </c>
      <c r="D752" s="38" t="str">
        <f>CONCATENATE(M752," ",G752," HERO - ",W752)</f>
        <v>Invisible Woman OP HERO - R</v>
      </c>
      <c r="E752" s="38">
        <f t="shared" si="193"/>
        <v>1</v>
      </c>
      <c r="F752" s="38" t="str">
        <f t="shared" ref="F752:F753" si="209">CONCATENATE(M752,IF(V752&lt;&gt;"",CONCATENATE(" (",V752,")",),"")," &lt;",G752,"&gt;")</f>
        <v>Invisible Woman &lt;OP&gt;</v>
      </c>
      <c r="G752" s="39" t="s">
        <v>123</v>
      </c>
      <c r="H752" s="39" t="s">
        <v>2582</v>
      </c>
      <c r="I752" s="39"/>
      <c r="J752" s="39"/>
      <c r="K752" s="39"/>
      <c r="L752" s="38" t="s">
        <v>2554</v>
      </c>
      <c r="M752" s="38" t="s">
        <v>2554</v>
      </c>
      <c r="N752" s="39"/>
      <c r="O752" s="39"/>
      <c r="P752" s="38" t="s">
        <v>768</v>
      </c>
      <c r="Q752" s="39"/>
      <c r="R752" s="39"/>
      <c r="S752" s="55"/>
      <c r="T752" s="38" t="s">
        <v>2554</v>
      </c>
      <c r="U752" s="38" t="s">
        <v>768</v>
      </c>
      <c r="V752" s="39"/>
      <c r="W752" s="39" t="s">
        <v>2313</v>
      </c>
      <c r="X752" s="40">
        <v>2</v>
      </c>
      <c r="Y752" s="40">
        <v>15</v>
      </c>
      <c r="Z752" s="40">
        <f t="shared" si="195"/>
        <v>30</v>
      </c>
      <c r="AA752" s="41">
        <v>6</v>
      </c>
      <c r="AB752" s="41">
        <v>3</v>
      </c>
      <c r="AC752" s="41">
        <v>3</v>
      </c>
      <c r="AD752" s="41"/>
      <c r="AE752" s="41">
        <f>SUM(AA752:AD752)</f>
        <v>12</v>
      </c>
      <c r="AF752" s="41">
        <v>12</v>
      </c>
      <c r="AG752" s="42">
        <f>AVERAGE(AA752:AD752)</f>
        <v>4</v>
      </c>
      <c r="AH752" s="43"/>
      <c r="AI752" s="43">
        <v>751</v>
      </c>
      <c r="AJ752" s="27">
        <v>751</v>
      </c>
    </row>
    <row r="753" spans="1:36" ht="11.25" customHeight="1" x14ac:dyDescent="0.2">
      <c r="A753" s="27">
        <v>752</v>
      </c>
      <c r="B753" s="28"/>
      <c r="C753" s="26" t="str">
        <f t="shared" si="192"/>
        <v>Invisible Woman - 4-Grid Character Card - IQ - R</v>
      </c>
      <c r="D753" s="26" t="str">
        <f>CONCATENATE(M753," ",G753," HERO - ",W753)</f>
        <v>Invisible Woman IQ HERO - R</v>
      </c>
      <c r="E753" s="26">
        <f t="shared" si="193"/>
        <v>1</v>
      </c>
      <c r="F753" s="26" t="str">
        <f t="shared" si="209"/>
        <v>Invisible Woman &lt;IQ&gt;</v>
      </c>
      <c r="G753" s="28" t="s">
        <v>1044</v>
      </c>
      <c r="H753" s="28" t="s">
        <v>2582</v>
      </c>
      <c r="I753" s="28"/>
      <c r="J753" s="28"/>
      <c r="K753" s="28"/>
      <c r="L753" s="26" t="s">
        <v>2554</v>
      </c>
      <c r="M753" s="26" t="s">
        <v>2554</v>
      </c>
      <c r="N753" s="28"/>
      <c r="O753" s="28"/>
      <c r="P753" s="26" t="s">
        <v>769</v>
      </c>
      <c r="Q753" s="28"/>
      <c r="R753" s="28"/>
      <c r="S753" s="54"/>
      <c r="T753" s="26" t="s">
        <v>2554</v>
      </c>
      <c r="U753" s="26" t="s">
        <v>769</v>
      </c>
      <c r="V753" s="28"/>
      <c r="W753" s="28" t="s">
        <v>2313</v>
      </c>
      <c r="X753" s="29">
        <v>12</v>
      </c>
      <c r="Y753" s="29">
        <v>15</v>
      </c>
      <c r="Z753" s="29">
        <f t="shared" si="195"/>
        <v>180</v>
      </c>
      <c r="AA753" s="30">
        <v>6</v>
      </c>
      <c r="AB753" s="30">
        <v>4</v>
      </c>
      <c r="AC753" s="30">
        <v>3</v>
      </c>
      <c r="AD753" s="30">
        <v>6</v>
      </c>
      <c r="AE753" s="30">
        <f>SUM(AA753:AD753)</f>
        <v>19</v>
      </c>
      <c r="AF753" s="30">
        <v>19</v>
      </c>
      <c r="AG753" s="31">
        <f>AVERAGE(AA753:AD753)</f>
        <v>4.75</v>
      </c>
      <c r="AH753" s="32" t="s">
        <v>4763</v>
      </c>
      <c r="AI753" s="32">
        <v>752</v>
      </c>
      <c r="AJ753" s="27">
        <v>752</v>
      </c>
    </row>
    <row r="754" spans="1:36" ht="11.25" customHeight="1" x14ac:dyDescent="0.2">
      <c r="A754" s="27">
        <v>753</v>
      </c>
      <c r="C754" s="33" t="str">
        <f t="shared" si="192"/>
        <v>Invisible Woman - Bubble Shield - OP - OPD - U</v>
      </c>
      <c r="D754" s="33" t="str">
        <f t="shared" ref="D754:D761" si="210">CONCATENATE(M754," - ",P754," - ",G754," - ",IF(R754="","",CONCATENATE(R754," - ")),W754)</f>
        <v>Invisible Woman - Bubble Shield - OP - OPD - U</v>
      </c>
      <c r="E754" s="33">
        <f t="shared" si="193"/>
        <v>1</v>
      </c>
      <c r="F754" s="33" t="str">
        <f t="shared" ref="F754:F761" si="211">CONCATENATE(P754," - ",G754)</f>
        <v>Bubble Shield - OP</v>
      </c>
      <c r="G754" s="34" t="s">
        <v>123</v>
      </c>
      <c r="H754" s="34" t="s">
        <v>2590</v>
      </c>
      <c r="L754" s="33" t="s">
        <v>2554</v>
      </c>
      <c r="M754" s="33" t="s">
        <v>2554</v>
      </c>
      <c r="N754" s="34" t="s">
        <v>1170</v>
      </c>
      <c r="O754" s="34" t="s">
        <v>1170</v>
      </c>
      <c r="P754" s="33" t="s">
        <v>3132</v>
      </c>
      <c r="R754" s="34" t="s">
        <v>2584</v>
      </c>
      <c r="S754" s="50" t="s">
        <v>4054</v>
      </c>
      <c r="T754" s="33" t="s">
        <v>2554</v>
      </c>
      <c r="U754" s="33" t="s">
        <v>2477</v>
      </c>
      <c r="W754" s="34" t="s">
        <v>2314</v>
      </c>
      <c r="X754" s="34">
        <v>2</v>
      </c>
      <c r="Y754" s="34">
        <v>10</v>
      </c>
      <c r="Z754" s="34">
        <f t="shared" si="195"/>
        <v>20</v>
      </c>
      <c r="AI754" s="25">
        <v>753</v>
      </c>
      <c r="AJ754" s="27">
        <v>753</v>
      </c>
    </row>
    <row r="755" spans="1:36" ht="11.25" customHeight="1" x14ac:dyDescent="0.2">
      <c r="A755" s="27">
        <v>754</v>
      </c>
      <c r="C755" s="33" t="str">
        <f t="shared" si="192"/>
        <v>Invisible Woman - Force Field - OP - U</v>
      </c>
      <c r="D755" s="33" t="str">
        <f t="shared" si="210"/>
        <v>Invisible Woman - Force Field - OP - U</v>
      </c>
      <c r="E755" s="33">
        <f t="shared" si="193"/>
        <v>1</v>
      </c>
      <c r="F755" s="33" t="str">
        <f t="shared" si="211"/>
        <v>Force Field - OP</v>
      </c>
      <c r="G755" s="34" t="s">
        <v>123</v>
      </c>
      <c r="H755" s="34" t="s">
        <v>2590</v>
      </c>
      <c r="L755" s="33" t="s">
        <v>2554</v>
      </c>
      <c r="M755" s="33" t="s">
        <v>2554</v>
      </c>
      <c r="N755" s="34" t="s">
        <v>4881</v>
      </c>
      <c r="O755" s="34" t="s">
        <v>4881</v>
      </c>
      <c r="P755" s="33" t="s">
        <v>2307</v>
      </c>
      <c r="S755" s="50" t="s">
        <v>3722</v>
      </c>
      <c r="T755" s="33" t="s">
        <v>2554</v>
      </c>
      <c r="U755" s="33" t="s">
        <v>2307</v>
      </c>
      <c r="W755" s="34" t="s">
        <v>2314</v>
      </c>
      <c r="X755" s="34">
        <v>2</v>
      </c>
      <c r="Y755" s="34">
        <v>10</v>
      </c>
      <c r="Z755" s="34">
        <f t="shared" si="195"/>
        <v>20</v>
      </c>
      <c r="AI755" s="25">
        <v>754</v>
      </c>
      <c r="AJ755" s="27">
        <v>754</v>
      </c>
    </row>
    <row r="756" spans="1:36" ht="11.25" customHeight="1" x14ac:dyDescent="0.2">
      <c r="A756" s="27">
        <v>755</v>
      </c>
      <c r="C756" s="33" t="str">
        <f t="shared" si="192"/>
        <v>Invisible Woman - Invisibility - OP - U</v>
      </c>
      <c r="D756" s="33" t="str">
        <f t="shared" si="210"/>
        <v>Invisible Woman - Invisibility - OP - U</v>
      </c>
      <c r="E756" s="33">
        <f t="shared" si="193"/>
        <v>1</v>
      </c>
      <c r="F756" s="33" t="str">
        <f t="shared" si="211"/>
        <v>Invisibility - OP</v>
      </c>
      <c r="G756" s="34" t="s">
        <v>123</v>
      </c>
      <c r="H756" s="34" t="s">
        <v>2590</v>
      </c>
      <c r="L756" s="33" t="s">
        <v>2554</v>
      </c>
      <c r="M756" s="33" t="s">
        <v>2554</v>
      </c>
      <c r="N756" s="34" t="s">
        <v>4904</v>
      </c>
      <c r="O756" s="34" t="s">
        <v>4904</v>
      </c>
      <c r="P756" s="33" t="s">
        <v>2197</v>
      </c>
      <c r="S756" s="50" t="s">
        <v>4055</v>
      </c>
      <c r="T756" s="33" t="s">
        <v>2554</v>
      </c>
      <c r="U756" s="33" t="s">
        <v>2197</v>
      </c>
      <c r="W756" s="34" t="s">
        <v>2314</v>
      </c>
      <c r="X756" s="34">
        <v>2</v>
      </c>
      <c r="Y756" s="34">
        <v>10</v>
      </c>
      <c r="Z756" s="34">
        <f t="shared" si="195"/>
        <v>20</v>
      </c>
      <c r="AI756" s="25">
        <v>755</v>
      </c>
      <c r="AJ756" s="27">
        <v>755</v>
      </c>
    </row>
    <row r="757" spans="1:36" ht="11.25" customHeight="1" x14ac:dyDescent="0.2">
      <c r="A757" s="27">
        <v>756</v>
      </c>
      <c r="C757" s="33" t="str">
        <f t="shared" si="192"/>
        <v>Invisible Woman - Invisible Ram - OP - OPD - R</v>
      </c>
      <c r="D757" s="33" t="str">
        <f t="shared" si="210"/>
        <v>Invisible Woman - Invisible Ram - OP - OPD - R</v>
      </c>
      <c r="E757" s="33">
        <f t="shared" si="193"/>
        <v>1</v>
      </c>
      <c r="F757" s="33" t="str">
        <f t="shared" si="211"/>
        <v>Invisible Ram - OP</v>
      </c>
      <c r="G757" s="34" t="s">
        <v>123</v>
      </c>
      <c r="H757" s="34" t="s">
        <v>2590</v>
      </c>
      <c r="L757" s="33" t="s">
        <v>2554</v>
      </c>
      <c r="M757" s="33" t="s">
        <v>2554</v>
      </c>
      <c r="N757" s="34" t="s">
        <v>4907</v>
      </c>
      <c r="O757" s="34" t="s">
        <v>4907</v>
      </c>
      <c r="P757" s="33" t="s">
        <v>3133</v>
      </c>
      <c r="R757" s="34" t="s">
        <v>2584</v>
      </c>
      <c r="S757" s="50" t="s">
        <v>4056</v>
      </c>
      <c r="T757" s="33" t="s">
        <v>2554</v>
      </c>
      <c r="U757" s="33" t="s">
        <v>1757</v>
      </c>
      <c r="W757" s="34" t="s">
        <v>2313</v>
      </c>
      <c r="X757" s="34">
        <v>2</v>
      </c>
      <c r="Y757" s="34">
        <v>15</v>
      </c>
      <c r="Z757" s="34">
        <f t="shared" si="195"/>
        <v>30</v>
      </c>
      <c r="AI757" s="25">
        <v>756</v>
      </c>
      <c r="AJ757" s="27">
        <v>756</v>
      </c>
    </row>
    <row r="758" spans="1:36" ht="11.25" customHeight="1" x14ac:dyDescent="0.2">
      <c r="A758" s="27">
        <v>757</v>
      </c>
      <c r="C758" s="33" t="str">
        <f t="shared" si="192"/>
        <v>Invisible Woman - Invisible Saboteur - PS - U</v>
      </c>
      <c r="D758" s="33" t="str">
        <f t="shared" si="210"/>
        <v>Invisible Woman - Invisible Saboteur - PS - U</v>
      </c>
      <c r="E758" s="33">
        <f t="shared" si="193"/>
        <v>1</v>
      </c>
      <c r="F758" s="33" t="str">
        <f t="shared" si="211"/>
        <v>Invisible Saboteur - PS</v>
      </c>
      <c r="G758" s="34" t="s">
        <v>124</v>
      </c>
      <c r="H758" s="34" t="s">
        <v>2590</v>
      </c>
      <c r="L758" s="33" t="s">
        <v>2554</v>
      </c>
      <c r="M758" s="33" t="s">
        <v>2554</v>
      </c>
      <c r="N758" s="34" t="s">
        <v>5061</v>
      </c>
      <c r="O758" s="34" t="s">
        <v>5061</v>
      </c>
      <c r="P758" s="33" t="s">
        <v>1643</v>
      </c>
      <c r="S758" s="50" t="s">
        <v>4057</v>
      </c>
      <c r="T758" s="33" t="s">
        <v>2554</v>
      </c>
      <c r="U758" s="33" t="s">
        <v>1643</v>
      </c>
      <c r="W758" s="34" t="s">
        <v>2314</v>
      </c>
      <c r="X758" s="34">
        <v>7</v>
      </c>
      <c r="Y758" s="34">
        <v>10</v>
      </c>
      <c r="Z758" s="34">
        <f t="shared" si="195"/>
        <v>70</v>
      </c>
      <c r="AI758" s="25">
        <v>757</v>
      </c>
      <c r="AJ758" s="27">
        <v>757</v>
      </c>
    </row>
    <row r="759" spans="1:36" ht="11.25" customHeight="1" x14ac:dyDescent="0.2">
      <c r="A759" s="27">
        <v>758</v>
      </c>
      <c r="C759" s="33" t="str">
        <f t="shared" si="192"/>
        <v>Invisible Woman - Protective Wall - IQ - U</v>
      </c>
      <c r="D759" s="33" t="str">
        <f t="shared" si="210"/>
        <v>Invisible Woman - Protective Wall - IQ - U</v>
      </c>
      <c r="E759" s="33">
        <f t="shared" si="193"/>
        <v>1</v>
      </c>
      <c r="F759" s="33" t="str">
        <f t="shared" si="211"/>
        <v>Protective Wall - IQ</v>
      </c>
      <c r="G759" s="34" t="s">
        <v>1044</v>
      </c>
      <c r="H759" s="34" t="s">
        <v>2590</v>
      </c>
      <c r="L759" s="33" t="s">
        <v>2554</v>
      </c>
      <c r="M759" s="33" t="s">
        <v>2554</v>
      </c>
      <c r="N759" s="34" t="s">
        <v>4876</v>
      </c>
      <c r="O759" s="34" t="s">
        <v>4876</v>
      </c>
      <c r="P759" s="33" t="s">
        <v>170</v>
      </c>
      <c r="S759" s="50" t="s">
        <v>4058</v>
      </c>
      <c r="T759" s="33" t="s">
        <v>2554</v>
      </c>
      <c r="U759" s="33" t="s">
        <v>170</v>
      </c>
      <c r="W759" s="34" t="s">
        <v>2314</v>
      </c>
      <c r="X759" s="34">
        <v>12</v>
      </c>
      <c r="Y759" s="34">
        <v>10</v>
      </c>
      <c r="Z759" s="34">
        <f t="shared" si="195"/>
        <v>120</v>
      </c>
      <c r="AI759" s="25">
        <v>758</v>
      </c>
      <c r="AJ759" s="27">
        <v>758</v>
      </c>
    </row>
    <row r="760" spans="1:36" ht="11.25" customHeight="1" x14ac:dyDescent="0.2">
      <c r="A760" s="27">
        <v>759</v>
      </c>
      <c r="C760" s="33" t="str">
        <f t="shared" si="192"/>
        <v>Invisible Woman - Team Coordination - IQ - U</v>
      </c>
      <c r="D760" s="33" t="str">
        <f t="shared" si="210"/>
        <v>Invisible Woman - Team Coordination - IQ - U</v>
      </c>
      <c r="E760" s="33">
        <f t="shared" si="193"/>
        <v>1</v>
      </c>
      <c r="F760" s="33" t="str">
        <f t="shared" si="211"/>
        <v>Team Coordination - IQ</v>
      </c>
      <c r="G760" s="34" t="s">
        <v>1044</v>
      </c>
      <c r="H760" s="34" t="s">
        <v>2590</v>
      </c>
      <c r="L760" s="33" t="s">
        <v>2554</v>
      </c>
      <c r="M760" s="33" t="s">
        <v>2554</v>
      </c>
      <c r="N760" s="34" t="s">
        <v>4878</v>
      </c>
      <c r="O760" s="34" t="s">
        <v>4878</v>
      </c>
      <c r="P760" s="33" t="s">
        <v>171</v>
      </c>
      <c r="S760" s="50" t="s">
        <v>4059</v>
      </c>
      <c r="T760" s="33" t="s">
        <v>2554</v>
      </c>
      <c r="U760" s="33" t="s">
        <v>171</v>
      </c>
      <c r="W760" s="34" t="s">
        <v>2314</v>
      </c>
      <c r="X760" s="34">
        <v>12</v>
      </c>
      <c r="Y760" s="34">
        <v>10</v>
      </c>
      <c r="Z760" s="34">
        <f t="shared" si="195"/>
        <v>120</v>
      </c>
      <c r="AI760" s="25">
        <v>759</v>
      </c>
      <c r="AJ760" s="27">
        <v>759</v>
      </c>
    </row>
    <row r="761" spans="1:36" ht="11.25" customHeight="1" x14ac:dyDescent="0.2">
      <c r="A761" s="27">
        <v>760</v>
      </c>
      <c r="C761" s="33" t="str">
        <f t="shared" si="192"/>
        <v>Invisible Woman - Unseen Assailant - OP - U</v>
      </c>
      <c r="D761" s="33" t="str">
        <f t="shared" si="210"/>
        <v>Invisible Woman - Unseen Assailant - OP - U</v>
      </c>
      <c r="E761" s="33">
        <f t="shared" si="193"/>
        <v>1</v>
      </c>
      <c r="F761" s="33" t="str">
        <f t="shared" si="211"/>
        <v>Unseen Assailant - OP</v>
      </c>
      <c r="G761" s="34" t="s">
        <v>123</v>
      </c>
      <c r="H761" s="34" t="s">
        <v>2590</v>
      </c>
      <c r="L761" s="33" t="s">
        <v>2554</v>
      </c>
      <c r="M761" s="33" t="s">
        <v>2554</v>
      </c>
      <c r="N761" s="34" t="s">
        <v>4928</v>
      </c>
      <c r="O761" s="34" t="s">
        <v>4928</v>
      </c>
      <c r="P761" s="33" t="s">
        <v>1644</v>
      </c>
      <c r="S761" s="50" t="s">
        <v>3853</v>
      </c>
      <c r="T761" s="33" t="s">
        <v>2554</v>
      </c>
      <c r="U761" s="33" t="s">
        <v>1644</v>
      </c>
      <c r="W761" s="34" t="s">
        <v>2314</v>
      </c>
      <c r="X761" s="34">
        <v>2</v>
      </c>
      <c r="Y761" s="34">
        <v>10</v>
      </c>
      <c r="Z761" s="34">
        <f t="shared" si="195"/>
        <v>20</v>
      </c>
      <c r="AI761" s="25">
        <v>760</v>
      </c>
      <c r="AJ761" s="27">
        <v>760</v>
      </c>
    </row>
    <row r="762" spans="1:36" ht="11.25" customHeight="1" x14ac:dyDescent="0.2">
      <c r="A762" s="27">
        <v>761</v>
      </c>
      <c r="B762" s="28"/>
      <c r="C762" s="26" t="str">
        <f t="shared" si="192"/>
        <v>Invisible Woman: Malice - 4-Grid Character Card - CL - U</v>
      </c>
      <c r="D762" s="26" t="str">
        <f>CONCATENATE(M762," ",G762," HERO - ",W762)</f>
        <v>Invisible Woman: Malice CL HERO - U</v>
      </c>
      <c r="E762" s="26">
        <f t="shared" si="193"/>
        <v>1</v>
      </c>
      <c r="F762" s="26" t="str">
        <f t="shared" ref="F762:F764" si="212">CONCATENATE(M762,IF(V762&lt;&gt;"",CONCATENATE(" (",V762,")",),"")," &lt;",G762,"&gt;")</f>
        <v>Invisible Woman: Malice &lt;CL&gt;</v>
      </c>
      <c r="G762" s="28" t="s">
        <v>1676</v>
      </c>
      <c r="H762" s="28" t="s">
        <v>2582</v>
      </c>
      <c r="I762" s="28"/>
      <c r="J762" s="28"/>
      <c r="K762" s="28"/>
      <c r="L762" s="26" t="s">
        <v>3404</v>
      </c>
      <c r="M762" s="26" t="s">
        <v>3404</v>
      </c>
      <c r="N762" s="28"/>
      <c r="O762" s="28"/>
      <c r="P762" s="26" t="s">
        <v>769</v>
      </c>
      <c r="Q762" s="28"/>
      <c r="R762" s="28"/>
      <c r="S762" s="54"/>
      <c r="T762" s="26" t="s">
        <v>3404</v>
      </c>
      <c r="U762" s="26" t="s">
        <v>769</v>
      </c>
      <c r="V762" s="28"/>
      <c r="W762" s="28" t="s">
        <v>2314</v>
      </c>
      <c r="X762" s="29">
        <v>13</v>
      </c>
      <c r="Y762" s="29">
        <v>10</v>
      </c>
      <c r="Z762" s="29">
        <f t="shared" si="195"/>
        <v>130</v>
      </c>
      <c r="AA762" s="30">
        <v>7</v>
      </c>
      <c r="AB762" s="30">
        <v>6</v>
      </c>
      <c r="AC762" s="30">
        <v>4</v>
      </c>
      <c r="AD762" s="30">
        <v>2</v>
      </c>
      <c r="AE762" s="30">
        <f>SUM(AA762:AD762)</f>
        <v>19</v>
      </c>
      <c r="AF762" s="30">
        <v>19</v>
      </c>
      <c r="AG762" s="31">
        <f>AVERAGE(AA762:AD762)</f>
        <v>4.75</v>
      </c>
      <c r="AH762" s="32"/>
      <c r="AI762" s="32">
        <v>761</v>
      </c>
      <c r="AJ762" s="27">
        <v>761</v>
      </c>
    </row>
    <row r="763" spans="1:36" ht="11.25" customHeight="1" x14ac:dyDescent="0.2">
      <c r="A763" s="27">
        <v>762</v>
      </c>
      <c r="B763" s="39"/>
      <c r="C763" s="38" t="str">
        <f t="shared" si="192"/>
        <v>Iron Man - 3-Grid Character Card - OP - R</v>
      </c>
      <c r="D763" s="38" t="str">
        <f>CONCATENATE(M763," ",G763," HERO - ",W763)</f>
        <v>Iron Man OP HERO - R</v>
      </c>
      <c r="E763" s="38">
        <f t="shared" si="193"/>
        <v>1</v>
      </c>
      <c r="F763" s="38" t="str">
        <f t="shared" si="212"/>
        <v>Iron Man &lt;OP&gt;</v>
      </c>
      <c r="G763" s="39" t="s">
        <v>123</v>
      </c>
      <c r="H763" s="39" t="s">
        <v>2582</v>
      </c>
      <c r="I763" s="39"/>
      <c r="J763" s="39"/>
      <c r="K763" s="39"/>
      <c r="L763" s="38" t="s">
        <v>2555</v>
      </c>
      <c r="M763" s="38" t="s">
        <v>2555</v>
      </c>
      <c r="N763" s="39"/>
      <c r="O763" s="39"/>
      <c r="P763" s="38" t="s">
        <v>768</v>
      </c>
      <c r="Q763" s="39"/>
      <c r="R763" s="39"/>
      <c r="S763" s="55"/>
      <c r="T763" s="38" t="s">
        <v>2555</v>
      </c>
      <c r="U763" s="38" t="s">
        <v>768</v>
      </c>
      <c r="V763" s="39"/>
      <c r="W763" s="39" t="s">
        <v>2313</v>
      </c>
      <c r="X763" s="40">
        <v>2</v>
      </c>
      <c r="Y763" s="40">
        <v>15</v>
      </c>
      <c r="Z763" s="40">
        <f t="shared" si="195"/>
        <v>30</v>
      </c>
      <c r="AA763" s="41">
        <v>7</v>
      </c>
      <c r="AB763" s="41">
        <v>6</v>
      </c>
      <c r="AC763" s="41">
        <v>6</v>
      </c>
      <c r="AD763" s="41"/>
      <c r="AE763" s="41">
        <f>SUM(AA763:AD763)</f>
        <v>19</v>
      </c>
      <c r="AF763" s="41">
        <v>19</v>
      </c>
      <c r="AG763" s="42">
        <f>AVERAGE(AA763:AD763)</f>
        <v>6.333333333333333</v>
      </c>
      <c r="AH763" s="43"/>
      <c r="AI763" s="43">
        <v>762</v>
      </c>
      <c r="AJ763" s="27">
        <v>762</v>
      </c>
    </row>
    <row r="764" spans="1:36" ht="11.25" customHeight="1" x14ac:dyDescent="0.2">
      <c r="A764" s="27">
        <v>763</v>
      </c>
      <c r="B764" s="28"/>
      <c r="C764" s="26" t="str">
        <f t="shared" si="192"/>
        <v>Iron Man - 4-Grid Character Card - IQ - VR</v>
      </c>
      <c r="D764" s="26" t="str">
        <f>CONCATENATE(M764," ",G764," HERO - ",W764)</f>
        <v>Iron Man IQ HERO - VR</v>
      </c>
      <c r="E764" s="26">
        <f t="shared" si="193"/>
        <v>1</v>
      </c>
      <c r="F764" s="26" t="str">
        <f t="shared" si="212"/>
        <v>Iron Man &lt;IQ&gt;</v>
      </c>
      <c r="G764" s="28" t="s">
        <v>1044</v>
      </c>
      <c r="H764" s="28" t="s">
        <v>2582</v>
      </c>
      <c r="I764" s="28"/>
      <c r="J764" s="28"/>
      <c r="K764" s="28"/>
      <c r="L764" s="26" t="s">
        <v>2555</v>
      </c>
      <c r="M764" s="26" t="s">
        <v>2555</v>
      </c>
      <c r="N764" s="28"/>
      <c r="O764" s="28"/>
      <c r="P764" s="26" t="s">
        <v>769</v>
      </c>
      <c r="Q764" s="28"/>
      <c r="R764" s="28"/>
      <c r="S764" s="54"/>
      <c r="T764" s="26" t="s">
        <v>2555</v>
      </c>
      <c r="U764" s="26" t="s">
        <v>769</v>
      </c>
      <c r="V764" s="28"/>
      <c r="W764" s="28" t="s">
        <v>2361</v>
      </c>
      <c r="X764" s="29">
        <v>12</v>
      </c>
      <c r="Y764" s="29">
        <v>20</v>
      </c>
      <c r="Z764" s="29">
        <f t="shared" si="195"/>
        <v>240</v>
      </c>
      <c r="AA764" s="30">
        <v>5</v>
      </c>
      <c r="AB764" s="30">
        <v>3</v>
      </c>
      <c r="AC764" s="30">
        <v>7</v>
      </c>
      <c r="AD764" s="30">
        <v>7</v>
      </c>
      <c r="AE764" s="30">
        <f>SUM(AA764:AD764)</f>
        <v>22</v>
      </c>
      <c r="AF764" s="30">
        <v>22</v>
      </c>
      <c r="AG764" s="31">
        <f>AVERAGE(AA764:AD764)</f>
        <v>5.5</v>
      </c>
      <c r="AH764" s="32"/>
      <c r="AI764" s="32">
        <v>763</v>
      </c>
      <c r="AJ764" s="27">
        <v>763</v>
      </c>
    </row>
    <row r="765" spans="1:36" ht="11.25" customHeight="1" x14ac:dyDescent="0.2">
      <c r="A765" s="27">
        <v>764</v>
      </c>
      <c r="C765" s="33" t="str">
        <f t="shared" si="192"/>
        <v>Iron Man - Concealed Arsenal - OP - U</v>
      </c>
      <c r="D765" s="33" t="str">
        <f t="shared" ref="D765:D772" si="213">CONCATENATE(M765," - ",P765," - ",G765," - ",IF(R765="","",CONCATENATE(R765," - ")),W765)</f>
        <v>Iron Man - Concealed Arsenal - OP - U</v>
      </c>
      <c r="E765" s="33">
        <f t="shared" si="193"/>
        <v>1</v>
      </c>
      <c r="F765" s="33" t="str">
        <f t="shared" ref="F765:F772" si="214">CONCATENATE(P765," - ",G765)</f>
        <v>Concealed Arsenal - OP</v>
      </c>
      <c r="G765" s="34" t="s">
        <v>123</v>
      </c>
      <c r="H765" s="34" t="s">
        <v>2590</v>
      </c>
      <c r="L765" s="33" t="s">
        <v>2555</v>
      </c>
      <c r="M765" s="33" t="s">
        <v>2555</v>
      </c>
      <c r="N765" s="34" t="s">
        <v>4894</v>
      </c>
      <c r="O765" s="34" t="s">
        <v>4894</v>
      </c>
      <c r="P765" s="33" t="s">
        <v>1645</v>
      </c>
      <c r="S765" s="50" t="s">
        <v>3758</v>
      </c>
      <c r="T765" s="33" t="s">
        <v>2555</v>
      </c>
      <c r="U765" s="33" t="s">
        <v>1645</v>
      </c>
      <c r="W765" s="34" t="s">
        <v>2314</v>
      </c>
      <c r="X765" s="34">
        <v>2</v>
      </c>
      <c r="Y765" s="34">
        <v>10</v>
      </c>
      <c r="Z765" s="34">
        <f t="shared" si="195"/>
        <v>20</v>
      </c>
      <c r="AI765" s="25">
        <v>764</v>
      </c>
      <c r="AJ765" s="27">
        <v>764</v>
      </c>
    </row>
    <row r="766" spans="1:36" ht="11.25" customHeight="1" x14ac:dyDescent="0.2">
      <c r="A766" s="27">
        <v>765</v>
      </c>
      <c r="C766" s="33" t="str">
        <f t="shared" si="192"/>
        <v>Iron Man - Heat Seeking Missile - OP - OPD - R</v>
      </c>
      <c r="D766" s="33" t="str">
        <f t="shared" si="213"/>
        <v>Iron Man - Heat Seeking Missile - OP - OPD - R</v>
      </c>
      <c r="E766" s="33">
        <f t="shared" si="193"/>
        <v>1</v>
      </c>
      <c r="F766" s="33" t="str">
        <f t="shared" si="214"/>
        <v>Heat Seeking Missile - OP</v>
      </c>
      <c r="G766" s="34" t="s">
        <v>123</v>
      </c>
      <c r="H766" s="34" t="s">
        <v>2590</v>
      </c>
      <c r="L766" s="33" t="s">
        <v>2555</v>
      </c>
      <c r="M766" s="33" t="s">
        <v>2555</v>
      </c>
      <c r="N766" s="34" t="s">
        <v>4925</v>
      </c>
      <c r="O766" s="34" t="s">
        <v>4925</v>
      </c>
      <c r="P766" s="33" t="s">
        <v>3378</v>
      </c>
      <c r="R766" s="34" t="s">
        <v>2584</v>
      </c>
      <c r="S766" s="50" t="s">
        <v>4060</v>
      </c>
      <c r="T766" s="33" t="s">
        <v>2555</v>
      </c>
      <c r="U766" s="33" t="s">
        <v>1728</v>
      </c>
      <c r="W766" s="34" t="s">
        <v>2313</v>
      </c>
      <c r="X766" s="34">
        <v>2</v>
      </c>
      <c r="Y766" s="34">
        <v>15</v>
      </c>
      <c r="Z766" s="34">
        <f t="shared" si="195"/>
        <v>30</v>
      </c>
      <c r="AI766" s="25">
        <v>765</v>
      </c>
      <c r="AJ766" s="27">
        <v>765</v>
      </c>
    </row>
    <row r="767" spans="1:36" ht="11.25" customHeight="1" x14ac:dyDescent="0.2">
      <c r="A767" s="27">
        <v>766</v>
      </c>
      <c r="C767" s="33" t="str">
        <f t="shared" si="192"/>
        <v>Iron Man - In the Line of Fire - OP - U</v>
      </c>
      <c r="D767" s="33" t="str">
        <f t="shared" si="213"/>
        <v>Iron Man - In the Line of Fire - OP - U</v>
      </c>
      <c r="E767" s="33">
        <f t="shared" si="193"/>
        <v>1</v>
      </c>
      <c r="F767" s="33" t="str">
        <f t="shared" si="214"/>
        <v>In the Line of Fire - OP</v>
      </c>
      <c r="G767" s="34" t="s">
        <v>123</v>
      </c>
      <c r="H767" s="34" t="s">
        <v>2590</v>
      </c>
      <c r="L767" s="33" t="s">
        <v>2555</v>
      </c>
      <c r="M767" s="33" t="s">
        <v>2555</v>
      </c>
      <c r="N767" s="34" t="s">
        <v>4897</v>
      </c>
      <c r="O767" s="34" t="s">
        <v>4897</v>
      </c>
      <c r="P767" s="33" t="s">
        <v>2259</v>
      </c>
      <c r="S767" s="50" t="s">
        <v>4061</v>
      </c>
      <c r="T767" s="33" t="s">
        <v>2555</v>
      </c>
      <c r="U767" s="33" t="s">
        <v>2259</v>
      </c>
      <c r="W767" s="34" t="s">
        <v>2314</v>
      </c>
      <c r="X767" s="34">
        <v>2</v>
      </c>
      <c r="Y767" s="34">
        <v>10</v>
      </c>
      <c r="Z767" s="34">
        <f t="shared" si="195"/>
        <v>20</v>
      </c>
      <c r="AI767" s="25">
        <v>766</v>
      </c>
      <c r="AJ767" s="27">
        <v>766</v>
      </c>
    </row>
    <row r="768" spans="1:36" ht="11.25" customHeight="1" x14ac:dyDescent="0.2">
      <c r="A768" s="27">
        <v>767</v>
      </c>
      <c r="C768" s="33" t="str">
        <f t="shared" si="192"/>
        <v>Iron Man - Industrial Waste - PS - OPD - R</v>
      </c>
      <c r="D768" s="33" t="str">
        <f t="shared" si="213"/>
        <v>Iron Man - Industrial Waste - PS - OPD - R</v>
      </c>
      <c r="E768" s="33">
        <f t="shared" si="193"/>
        <v>1</v>
      </c>
      <c r="F768" s="33" t="str">
        <f t="shared" si="214"/>
        <v>Industrial Waste - PS</v>
      </c>
      <c r="G768" s="34" t="s">
        <v>124</v>
      </c>
      <c r="H768" s="34" t="s">
        <v>2590</v>
      </c>
      <c r="L768" s="33" t="s">
        <v>2555</v>
      </c>
      <c r="M768" s="33" t="s">
        <v>2555</v>
      </c>
      <c r="N768" s="34" t="s">
        <v>4893</v>
      </c>
      <c r="O768" s="34" t="s">
        <v>4893</v>
      </c>
      <c r="P768" s="33" t="s">
        <v>3134</v>
      </c>
      <c r="R768" s="34" t="s">
        <v>2584</v>
      </c>
      <c r="S768" s="50" t="s">
        <v>3762</v>
      </c>
      <c r="T768" s="33" t="s">
        <v>2555</v>
      </c>
      <c r="U768" s="33" t="s">
        <v>1727</v>
      </c>
      <c r="W768" s="34" t="s">
        <v>2313</v>
      </c>
      <c r="X768" s="34">
        <v>7</v>
      </c>
      <c r="Y768" s="34">
        <v>15</v>
      </c>
      <c r="Z768" s="34">
        <f t="shared" si="195"/>
        <v>105</v>
      </c>
      <c r="AI768" s="25">
        <v>767</v>
      </c>
      <c r="AJ768" s="27">
        <v>767</v>
      </c>
    </row>
    <row r="769" spans="1:36" ht="11.25" customHeight="1" x14ac:dyDescent="0.2">
      <c r="A769" s="27">
        <v>768</v>
      </c>
      <c r="C769" s="33" t="str">
        <f t="shared" si="192"/>
        <v>Iron Man - Radar Warning - OP - U</v>
      </c>
      <c r="D769" s="33" t="str">
        <f t="shared" si="213"/>
        <v>Iron Man - Radar Warning - OP - U</v>
      </c>
      <c r="E769" s="33">
        <f t="shared" si="193"/>
        <v>1</v>
      </c>
      <c r="F769" s="33" t="str">
        <f t="shared" si="214"/>
        <v>Radar Warning - OP</v>
      </c>
      <c r="G769" s="34" t="s">
        <v>123</v>
      </c>
      <c r="H769" s="34" t="s">
        <v>2590</v>
      </c>
      <c r="L769" s="33" t="s">
        <v>2555</v>
      </c>
      <c r="M769" s="33" t="s">
        <v>2555</v>
      </c>
      <c r="N769" s="34" t="s">
        <v>4881</v>
      </c>
      <c r="O769" s="34" t="s">
        <v>4881</v>
      </c>
      <c r="P769" s="33" t="s">
        <v>2520</v>
      </c>
      <c r="S769" s="50" t="s">
        <v>3722</v>
      </c>
      <c r="T769" s="33" t="s">
        <v>2555</v>
      </c>
      <c r="U769" s="33" t="s">
        <v>2520</v>
      </c>
      <c r="W769" s="34" t="s">
        <v>2314</v>
      </c>
      <c r="X769" s="34">
        <v>2</v>
      </c>
      <c r="Y769" s="34">
        <v>10</v>
      </c>
      <c r="Z769" s="34">
        <f t="shared" si="195"/>
        <v>20</v>
      </c>
      <c r="AI769" s="25">
        <v>768</v>
      </c>
      <c r="AJ769" s="27">
        <v>768</v>
      </c>
    </row>
    <row r="770" spans="1:36" ht="11.25" customHeight="1" x14ac:dyDescent="0.2">
      <c r="A770" s="27">
        <v>769</v>
      </c>
      <c r="C770" s="33" t="str">
        <f t="shared" ref="C770:C833" si="215">CONCATENATE(M770," - ",P770," - ",G770," - ",IF(R770="","",CONCATENATE(R770," - ")),W770)</f>
        <v>Iron Man - Stealth Armor - IQ - C</v>
      </c>
      <c r="D770" s="33" t="str">
        <f t="shared" si="213"/>
        <v>Iron Man - Stealth Armor - IQ - C</v>
      </c>
      <c r="E770" s="33">
        <f t="shared" ref="E770:E833" si="216">COUNTIF(F:F,F770)</f>
        <v>1</v>
      </c>
      <c r="F770" s="33" t="str">
        <f t="shared" si="214"/>
        <v>Stealth Armor - IQ</v>
      </c>
      <c r="G770" s="34" t="s">
        <v>1044</v>
      </c>
      <c r="H770" s="34" t="s">
        <v>2590</v>
      </c>
      <c r="L770" s="33" t="s">
        <v>2555</v>
      </c>
      <c r="M770" s="33" t="s">
        <v>2555</v>
      </c>
      <c r="N770" s="34" t="s">
        <v>4937</v>
      </c>
      <c r="O770" s="34" t="s">
        <v>4937</v>
      </c>
      <c r="P770" s="33" t="s">
        <v>169</v>
      </c>
      <c r="S770" s="50" t="s">
        <v>4062</v>
      </c>
      <c r="T770" s="33" t="s">
        <v>2555</v>
      </c>
      <c r="U770" s="33" t="s">
        <v>169</v>
      </c>
      <c r="W770" s="34" t="s">
        <v>2103</v>
      </c>
      <c r="X770" s="34">
        <v>12</v>
      </c>
      <c r="Y770" s="34">
        <v>5</v>
      </c>
      <c r="Z770" s="34">
        <f t="shared" ref="Z770:Z833" si="217">SUMPRODUCT(X770,Y770)</f>
        <v>60</v>
      </c>
      <c r="AI770" s="25">
        <v>769</v>
      </c>
      <c r="AJ770" s="27">
        <v>769</v>
      </c>
    </row>
    <row r="771" spans="1:36" ht="11.25" customHeight="1" x14ac:dyDescent="0.2">
      <c r="A771" s="27">
        <v>770</v>
      </c>
      <c r="C771" s="33" t="str">
        <f t="shared" si="215"/>
        <v>Iron Man - Tactical Computer - OP - OPD - R</v>
      </c>
      <c r="D771" s="33" t="str">
        <f t="shared" si="213"/>
        <v>Iron Man - Tactical Computer - OP - OPD - R</v>
      </c>
      <c r="E771" s="33">
        <f t="shared" si="216"/>
        <v>1</v>
      </c>
      <c r="F771" s="33" t="str">
        <f t="shared" si="214"/>
        <v>Tactical Computer - OP</v>
      </c>
      <c r="G771" s="34" t="s">
        <v>123</v>
      </c>
      <c r="H771" s="34" t="s">
        <v>2590</v>
      </c>
      <c r="L771" s="33" t="s">
        <v>2555</v>
      </c>
      <c r="M771" s="33" t="s">
        <v>2555</v>
      </c>
      <c r="N771" s="34" t="s">
        <v>4966</v>
      </c>
      <c r="O771" s="34" t="s">
        <v>4966</v>
      </c>
      <c r="P771" s="33" t="s">
        <v>3135</v>
      </c>
      <c r="R771" s="34" t="s">
        <v>2584</v>
      </c>
      <c r="S771" s="50" t="s">
        <v>3719</v>
      </c>
      <c r="T771" s="33" t="s">
        <v>2555</v>
      </c>
      <c r="U771" s="33" t="s">
        <v>1726</v>
      </c>
      <c r="W771" s="34" t="s">
        <v>2313</v>
      </c>
      <c r="X771" s="34">
        <v>2</v>
      </c>
      <c r="Y771" s="34">
        <v>15</v>
      </c>
      <c r="Z771" s="34">
        <f t="shared" si="217"/>
        <v>30</v>
      </c>
      <c r="AI771" s="25">
        <v>770</v>
      </c>
      <c r="AJ771" s="27">
        <v>770</v>
      </c>
    </row>
    <row r="772" spans="1:36" ht="11.25" customHeight="1" x14ac:dyDescent="0.2">
      <c r="A772" s="27">
        <v>771</v>
      </c>
      <c r="C772" s="33" t="str">
        <f t="shared" si="215"/>
        <v>Iron Man - Weapons Inventor - IQ - U</v>
      </c>
      <c r="D772" s="33" t="str">
        <f t="shared" si="213"/>
        <v>Iron Man - Weapons Inventor - IQ - U</v>
      </c>
      <c r="E772" s="33">
        <f t="shared" si="216"/>
        <v>1</v>
      </c>
      <c r="F772" s="33" t="str">
        <f t="shared" si="214"/>
        <v>Weapons Inventor - IQ</v>
      </c>
      <c r="G772" s="34" t="s">
        <v>1044</v>
      </c>
      <c r="H772" s="34" t="s">
        <v>2590</v>
      </c>
      <c r="L772" s="33" t="s">
        <v>2555</v>
      </c>
      <c r="M772" s="33" t="s">
        <v>2555</v>
      </c>
      <c r="N772" s="34" t="s">
        <v>4872</v>
      </c>
      <c r="O772" s="34" t="s">
        <v>4872</v>
      </c>
      <c r="P772" s="33" t="s">
        <v>172</v>
      </c>
      <c r="S772" s="50" t="s">
        <v>4063</v>
      </c>
      <c r="T772" s="33" t="s">
        <v>2555</v>
      </c>
      <c r="U772" s="33" t="s">
        <v>172</v>
      </c>
      <c r="W772" s="34" t="s">
        <v>2314</v>
      </c>
      <c r="X772" s="34">
        <v>12</v>
      </c>
      <c r="Y772" s="34">
        <v>10</v>
      </c>
      <c r="Z772" s="34">
        <f t="shared" si="217"/>
        <v>120</v>
      </c>
      <c r="AI772" s="25">
        <v>771</v>
      </c>
      <c r="AJ772" s="27">
        <v>771</v>
      </c>
    </row>
    <row r="773" spans="1:36" ht="11.25" customHeight="1" x14ac:dyDescent="0.2">
      <c r="A773" s="27">
        <v>772</v>
      </c>
      <c r="B773" s="28"/>
      <c r="C773" s="26" t="str">
        <f t="shared" si="215"/>
        <v>Iron Man: Original Armor - 4-Grid Character Card - CL - C</v>
      </c>
      <c r="D773" s="26" t="str">
        <f>CONCATENATE(M773," ",G773," HERO - ",W773)</f>
        <v>Iron Man: Original Armor CL HERO - C</v>
      </c>
      <c r="E773" s="26">
        <f t="shared" si="216"/>
        <v>1</v>
      </c>
      <c r="F773" s="26" t="str">
        <f t="shared" ref="F773:F775" si="218">CONCATENATE(M773,IF(V773&lt;&gt;"",CONCATENATE(" (",V773,")",),"")," &lt;",G773,"&gt;")</f>
        <v>Iron Man: Original Armor &lt;CL&gt;</v>
      </c>
      <c r="G773" s="28" t="s">
        <v>1676</v>
      </c>
      <c r="H773" s="28" t="s">
        <v>2582</v>
      </c>
      <c r="I773" s="28"/>
      <c r="J773" s="28"/>
      <c r="K773" s="28"/>
      <c r="L773" s="26" t="s">
        <v>3405</v>
      </c>
      <c r="M773" s="26" t="s">
        <v>3405</v>
      </c>
      <c r="N773" s="28"/>
      <c r="O773" s="28"/>
      <c r="P773" s="26" t="s">
        <v>769</v>
      </c>
      <c r="Q773" s="28"/>
      <c r="R773" s="28"/>
      <c r="S773" s="54"/>
      <c r="T773" s="26" t="s">
        <v>3405</v>
      </c>
      <c r="U773" s="26" t="s">
        <v>769</v>
      </c>
      <c r="V773" s="28"/>
      <c r="W773" s="28" t="s">
        <v>2103</v>
      </c>
      <c r="X773" s="29">
        <v>13</v>
      </c>
      <c r="Y773" s="29">
        <v>5</v>
      </c>
      <c r="Z773" s="29">
        <f t="shared" si="217"/>
        <v>65</v>
      </c>
      <c r="AA773" s="30">
        <v>4</v>
      </c>
      <c r="AB773" s="30">
        <v>3</v>
      </c>
      <c r="AC773" s="30">
        <v>5</v>
      </c>
      <c r="AD773" s="30">
        <v>7</v>
      </c>
      <c r="AE773" s="30">
        <f>SUM(AA773:AD773)</f>
        <v>19</v>
      </c>
      <c r="AF773" s="30">
        <v>19</v>
      </c>
      <c r="AG773" s="31">
        <f>AVERAGE(AA773:AD773)</f>
        <v>4.75</v>
      </c>
      <c r="AH773" s="32" t="s">
        <v>4857</v>
      </c>
      <c r="AI773" s="32">
        <v>772</v>
      </c>
      <c r="AJ773" s="27">
        <v>772</v>
      </c>
    </row>
    <row r="774" spans="1:36" ht="11.25" customHeight="1" x14ac:dyDescent="0.2">
      <c r="A774" s="27">
        <v>773</v>
      </c>
      <c r="B774" s="39"/>
      <c r="C774" s="38" t="str">
        <f t="shared" si="215"/>
        <v>Jean Grey - 3-Grid Character Card - OP - C</v>
      </c>
      <c r="D774" s="38" t="str">
        <f>CONCATENATE(M774," ",G774," HERO - ",W774)</f>
        <v>Jean Grey OP HERO - C</v>
      </c>
      <c r="E774" s="38">
        <f t="shared" si="216"/>
        <v>1</v>
      </c>
      <c r="F774" s="38" t="str">
        <f t="shared" si="218"/>
        <v>Jean Grey &lt;OP&gt;</v>
      </c>
      <c r="G774" s="39" t="s">
        <v>123</v>
      </c>
      <c r="H774" s="39" t="s">
        <v>2582</v>
      </c>
      <c r="I774" s="39"/>
      <c r="J774" s="39"/>
      <c r="K774" s="39"/>
      <c r="L774" s="38" t="s">
        <v>2556</v>
      </c>
      <c r="M774" s="38" t="s">
        <v>2556</v>
      </c>
      <c r="N774" s="39"/>
      <c r="O774" s="39"/>
      <c r="P774" s="38" t="s">
        <v>768</v>
      </c>
      <c r="Q774" s="39"/>
      <c r="R774" s="39"/>
      <c r="S774" s="55"/>
      <c r="T774" s="38" t="s">
        <v>2556</v>
      </c>
      <c r="U774" s="38" t="s">
        <v>768</v>
      </c>
      <c r="V774" s="39"/>
      <c r="W774" s="39" t="s">
        <v>2103</v>
      </c>
      <c r="X774" s="40">
        <v>2</v>
      </c>
      <c r="Y774" s="40">
        <v>5</v>
      </c>
      <c r="Z774" s="40">
        <f t="shared" si="217"/>
        <v>10</v>
      </c>
      <c r="AA774" s="41">
        <v>7</v>
      </c>
      <c r="AB774" s="41">
        <v>4</v>
      </c>
      <c r="AC774" s="41">
        <v>3</v>
      </c>
      <c r="AD774" s="41"/>
      <c r="AE774" s="41">
        <f>SUM(AA774:AD774)</f>
        <v>14</v>
      </c>
      <c r="AF774" s="41">
        <v>14</v>
      </c>
      <c r="AG774" s="42">
        <f>AVERAGE(AA774:AD774)</f>
        <v>4.666666666666667</v>
      </c>
      <c r="AH774" s="43"/>
      <c r="AI774" s="43">
        <v>773</v>
      </c>
      <c r="AJ774" s="27">
        <v>773</v>
      </c>
    </row>
    <row r="775" spans="1:36" ht="11.25" customHeight="1" x14ac:dyDescent="0.2">
      <c r="A775" s="27">
        <v>774</v>
      </c>
      <c r="B775" s="28"/>
      <c r="C775" s="26" t="str">
        <f t="shared" si="215"/>
        <v>Jean Grey - 4-Grid Character Card - IQ - R</v>
      </c>
      <c r="D775" s="26" t="str">
        <f>CONCATENATE(M775," ",G775," HERO - ",W775)</f>
        <v>Jean Grey IQ HERO - R</v>
      </c>
      <c r="E775" s="26">
        <f t="shared" si="216"/>
        <v>1</v>
      </c>
      <c r="F775" s="26" t="str">
        <f t="shared" si="218"/>
        <v>Jean Grey &lt;IQ&gt;</v>
      </c>
      <c r="G775" s="28" t="s">
        <v>1044</v>
      </c>
      <c r="H775" s="28" t="s">
        <v>2582</v>
      </c>
      <c r="I775" s="28"/>
      <c r="J775" s="28"/>
      <c r="K775" s="28"/>
      <c r="L775" s="26" t="s">
        <v>2556</v>
      </c>
      <c r="M775" s="26" t="s">
        <v>2556</v>
      </c>
      <c r="N775" s="28"/>
      <c r="O775" s="28"/>
      <c r="P775" s="26" t="s">
        <v>769</v>
      </c>
      <c r="Q775" s="28"/>
      <c r="R775" s="28"/>
      <c r="S775" s="54"/>
      <c r="T775" s="26" t="s">
        <v>2556</v>
      </c>
      <c r="U775" s="26" t="s">
        <v>769</v>
      </c>
      <c r="V775" s="28"/>
      <c r="W775" s="28" t="s">
        <v>2313</v>
      </c>
      <c r="X775" s="29">
        <v>12</v>
      </c>
      <c r="Y775" s="29">
        <v>15</v>
      </c>
      <c r="Z775" s="29">
        <f t="shared" si="217"/>
        <v>180</v>
      </c>
      <c r="AA775" s="30">
        <v>7</v>
      </c>
      <c r="AB775" s="30">
        <v>3</v>
      </c>
      <c r="AC775" s="30">
        <v>2</v>
      </c>
      <c r="AD775" s="30">
        <v>4</v>
      </c>
      <c r="AE775" s="30">
        <f>SUM(AA775:AD775)</f>
        <v>16</v>
      </c>
      <c r="AF775" s="30">
        <v>16</v>
      </c>
      <c r="AG775" s="31">
        <f>AVERAGE(AA775:AD775)</f>
        <v>4</v>
      </c>
      <c r="AH775" s="32" t="s">
        <v>4764</v>
      </c>
      <c r="AI775" s="32">
        <v>774</v>
      </c>
      <c r="AJ775" s="27">
        <v>774</v>
      </c>
    </row>
    <row r="776" spans="1:36" ht="11.25" customHeight="1" x14ac:dyDescent="0.2">
      <c r="A776" s="27">
        <v>775</v>
      </c>
      <c r="C776" s="33" t="str">
        <f t="shared" si="215"/>
        <v>Jean Grey - Mental Deflection - OP - C</v>
      </c>
      <c r="D776" s="33" t="str">
        <f t="shared" ref="D776:D783" si="219">CONCATENATE(M776," - ",P776," - ",G776," - ",IF(R776="","",CONCATENATE(R776," - ")),W776)</f>
        <v>Jean Grey - Mental Deflection - OP - C</v>
      </c>
      <c r="E776" s="33">
        <f t="shared" si="216"/>
        <v>1</v>
      </c>
      <c r="F776" s="33" t="str">
        <f t="shared" ref="F776:F783" si="220">CONCATENATE(P776," - ",G776)</f>
        <v>Mental Deflection - OP</v>
      </c>
      <c r="G776" s="34" t="s">
        <v>123</v>
      </c>
      <c r="H776" s="34" t="s">
        <v>2590</v>
      </c>
      <c r="L776" s="33" t="s">
        <v>2556</v>
      </c>
      <c r="M776" s="33" t="s">
        <v>2556</v>
      </c>
      <c r="N776" s="34" t="s">
        <v>4881</v>
      </c>
      <c r="O776" s="34" t="s">
        <v>4881</v>
      </c>
      <c r="P776" s="33" t="s">
        <v>1640</v>
      </c>
      <c r="S776" s="50" t="s">
        <v>3722</v>
      </c>
      <c r="T776" s="33" t="s">
        <v>2556</v>
      </c>
      <c r="U776" s="33" t="s">
        <v>1640</v>
      </c>
      <c r="W776" s="34" t="s">
        <v>2103</v>
      </c>
      <c r="X776" s="34">
        <v>2</v>
      </c>
      <c r="Y776" s="34">
        <v>5</v>
      </c>
      <c r="Z776" s="34">
        <f t="shared" si="217"/>
        <v>10</v>
      </c>
      <c r="AI776" s="25">
        <v>775</v>
      </c>
      <c r="AJ776" s="27">
        <v>775</v>
      </c>
    </row>
    <row r="777" spans="1:36" ht="11.25" customHeight="1" x14ac:dyDescent="0.2">
      <c r="A777" s="27">
        <v>776</v>
      </c>
      <c r="C777" s="33" t="str">
        <f t="shared" si="215"/>
        <v>Jean Grey - Mind Over Matter - OP - U</v>
      </c>
      <c r="D777" s="33" t="str">
        <f t="shared" si="219"/>
        <v>Jean Grey - Mind Over Matter - OP - U</v>
      </c>
      <c r="E777" s="33">
        <f t="shared" si="216"/>
        <v>1</v>
      </c>
      <c r="F777" s="33" t="str">
        <f t="shared" si="220"/>
        <v>Mind Over Matter - OP</v>
      </c>
      <c r="G777" s="34" t="s">
        <v>123</v>
      </c>
      <c r="H777" s="34" t="s">
        <v>2590</v>
      </c>
      <c r="L777" s="33" t="s">
        <v>2556</v>
      </c>
      <c r="M777" s="33" t="s">
        <v>2556</v>
      </c>
      <c r="N777" s="34" t="s">
        <v>4923</v>
      </c>
      <c r="O777" s="34" t="s">
        <v>4923</v>
      </c>
      <c r="P777" s="33" t="s">
        <v>37</v>
      </c>
      <c r="S777" s="50" t="s">
        <v>4064</v>
      </c>
      <c r="T777" s="33" t="s">
        <v>2556</v>
      </c>
      <c r="U777" s="33" t="s">
        <v>37</v>
      </c>
      <c r="W777" s="34" t="s">
        <v>2314</v>
      </c>
      <c r="X777" s="34">
        <v>2</v>
      </c>
      <c r="Y777" s="34">
        <v>10</v>
      </c>
      <c r="Z777" s="34">
        <f t="shared" si="217"/>
        <v>20</v>
      </c>
      <c r="AI777" s="25">
        <v>776</v>
      </c>
      <c r="AJ777" s="27">
        <v>776</v>
      </c>
    </row>
    <row r="778" spans="1:36" ht="11.25" customHeight="1" x14ac:dyDescent="0.2">
      <c r="A778" s="27">
        <v>777</v>
      </c>
      <c r="C778" s="33" t="str">
        <f t="shared" si="215"/>
        <v>Jean Grey - Mind Scan - OP - C</v>
      </c>
      <c r="D778" s="33" t="str">
        <f t="shared" si="219"/>
        <v>Jean Grey - Mind Scan - OP - C</v>
      </c>
      <c r="E778" s="33">
        <f t="shared" si="216"/>
        <v>1</v>
      </c>
      <c r="F778" s="33" t="str">
        <f t="shared" si="220"/>
        <v>Mind Scan - OP</v>
      </c>
      <c r="G778" s="34" t="s">
        <v>123</v>
      </c>
      <c r="H778" s="34" t="s">
        <v>2590</v>
      </c>
      <c r="L778" s="33" t="s">
        <v>2556</v>
      </c>
      <c r="M778" s="33" t="s">
        <v>2556</v>
      </c>
      <c r="N778" s="34" t="s">
        <v>4891</v>
      </c>
      <c r="O778" s="34" t="s">
        <v>4891</v>
      </c>
      <c r="P778" s="33" t="s">
        <v>2198</v>
      </c>
      <c r="S778" s="50" t="s">
        <v>4065</v>
      </c>
      <c r="T778" s="33" t="s">
        <v>2556</v>
      </c>
      <c r="U778" s="33" t="s">
        <v>2198</v>
      </c>
      <c r="W778" s="34" t="s">
        <v>2103</v>
      </c>
      <c r="X778" s="34">
        <v>2</v>
      </c>
      <c r="Y778" s="34">
        <v>5</v>
      </c>
      <c r="Z778" s="34">
        <f t="shared" si="217"/>
        <v>10</v>
      </c>
      <c r="AI778" s="25">
        <v>777</v>
      </c>
      <c r="AJ778" s="27">
        <v>777</v>
      </c>
    </row>
    <row r="779" spans="1:36" ht="11.25" customHeight="1" x14ac:dyDescent="0.2">
      <c r="A779" s="27">
        <v>778</v>
      </c>
      <c r="C779" s="33" t="str">
        <f t="shared" si="215"/>
        <v>Jean Grey - Mutant Motivation - PS - U</v>
      </c>
      <c r="D779" s="33" t="str">
        <f t="shared" si="219"/>
        <v>Jean Grey - Mutant Motivation - PS - U</v>
      </c>
      <c r="E779" s="33">
        <f t="shared" si="216"/>
        <v>1</v>
      </c>
      <c r="F779" s="33" t="str">
        <f t="shared" si="220"/>
        <v>Mutant Motivation - PS</v>
      </c>
      <c r="G779" s="34" t="s">
        <v>124</v>
      </c>
      <c r="H779" s="34" t="s">
        <v>2590</v>
      </c>
      <c r="L779" s="33" t="s">
        <v>2556</v>
      </c>
      <c r="M779" s="33" t="s">
        <v>2556</v>
      </c>
      <c r="N779" s="34" t="s">
        <v>5030</v>
      </c>
      <c r="O779" s="34" t="s">
        <v>5030</v>
      </c>
      <c r="P779" s="33" t="s">
        <v>1641</v>
      </c>
      <c r="S779" s="50" t="s">
        <v>4066</v>
      </c>
      <c r="T779" s="33" t="s">
        <v>2556</v>
      </c>
      <c r="U779" s="33" t="s">
        <v>1641</v>
      </c>
      <c r="W779" s="34" t="s">
        <v>2314</v>
      </c>
      <c r="X779" s="34">
        <v>7</v>
      </c>
      <c r="Y779" s="34">
        <v>10</v>
      </c>
      <c r="Z779" s="34">
        <f t="shared" si="217"/>
        <v>70</v>
      </c>
      <c r="AI779" s="25">
        <v>778</v>
      </c>
      <c r="AJ779" s="27">
        <v>778</v>
      </c>
    </row>
    <row r="780" spans="1:36" ht="11.25" customHeight="1" x14ac:dyDescent="0.2">
      <c r="A780" s="27">
        <v>779</v>
      </c>
      <c r="C780" s="33" t="str">
        <f t="shared" si="215"/>
        <v>Jean Grey - Phoenix Effect - IQ - U</v>
      </c>
      <c r="D780" s="33" t="s">
        <v>6125</v>
      </c>
      <c r="E780" s="33">
        <f t="shared" si="216"/>
        <v>1</v>
      </c>
      <c r="F780" s="33" t="str">
        <f t="shared" si="220"/>
        <v>Phoenix Effect - IQ</v>
      </c>
      <c r="G780" s="34" t="s">
        <v>1044</v>
      </c>
      <c r="H780" s="34" t="s">
        <v>2590</v>
      </c>
      <c r="L780" s="33" t="s">
        <v>2556</v>
      </c>
      <c r="M780" s="33" t="s">
        <v>2556</v>
      </c>
      <c r="N780" s="34" t="s">
        <v>4872</v>
      </c>
      <c r="O780" s="34" t="s">
        <v>4872</v>
      </c>
      <c r="P780" s="33" t="s">
        <v>168</v>
      </c>
      <c r="S780" s="50" t="s">
        <v>4067</v>
      </c>
      <c r="T780" s="33" t="s">
        <v>2556</v>
      </c>
      <c r="U780" s="33" t="s">
        <v>168</v>
      </c>
      <c r="W780" s="34" t="s">
        <v>2314</v>
      </c>
      <c r="X780" s="34">
        <v>12</v>
      </c>
      <c r="Y780" s="34">
        <v>10</v>
      </c>
      <c r="Z780" s="34">
        <f t="shared" si="217"/>
        <v>120</v>
      </c>
      <c r="AI780" s="25">
        <v>779</v>
      </c>
      <c r="AJ780" s="27">
        <v>779</v>
      </c>
    </row>
    <row r="781" spans="1:36" ht="11.25" customHeight="1" x14ac:dyDescent="0.2">
      <c r="A781" s="27">
        <v>780</v>
      </c>
      <c r="C781" s="33" t="str">
        <f t="shared" si="215"/>
        <v>Jean Grey - Psychic Soothing - IQ - U</v>
      </c>
      <c r="D781" s="33" t="str">
        <f t="shared" si="219"/>
        <v>Jean Grey - Psychic Soothing - IQ - U</v>
      </c>
      <c r="E781" s="33">
        <f t="shared" si="216"/>
        <v>1</v>
      </c>
      <c r="F781" s="33" t="str">
        <f t="shared" si="220"/>
        <v>Psychic Soothing - IQ</v>
      </c>
      <c r="G781" s="34" t="s">
        <v>1044</v>
      </c>
      <c r="H781" s="34" t="s">
        <v>2590</v>
      </c>
      <c r="L781" s="33" t="s">
        <v>2556</v>
      </c>
      <c r="M781" s="33" t="s">
        <v>2556</v>
      </c>
      <c r="N781" s="34" t="s">
        <v>4985</v>
      </c>
      <c r="O781" s="34" t="s">
        <v>4985</v>
      </c>
      <c r="P781" s="33" t="s">
        <v>1642</v>
      </c>
      <c r="S781" s="50" t="s">
        <v>4068</v>
      </c>
      <c r="T781" s="33" t="s">
        <v>2556</v>
      </c>
      <c r="U781" s="33" t="s">
        <v>1642</v>
      </c>
      <c r="W781" s="34" t="s">
        <v>2314</v>
      </c>
      <c r="X781" s="34">
        <v>12</v>
      </c>
      <c r="Y781" s="34">
        <v>10</v>
      </c>
      <c r="Z781" s="34">
        <f t="shared" si="217"/>
        <v>120</v>
      </c>
      <c r="AI781" s="25">
        <v>780</v>
      </c>
      <c r="AJ781" s="27">
        <v>780</v>
      </c>
    </row>
    <row r="782" spans="1:36" ht="11.25" customHeight="1" x14ac:dyDescent="0.2">
      <c r="A782" s="27">
        <v>781</v>
      </c>
      <c r="C782" s="33" t="str">
        <f t="shared" si="215"/>
        <v>Jean Grey - Telekinesis - OP - OPD - C</v>
      </c>
      <c r="D782" s="33" t="s">
        <v>6126</v>
      </c>
      <c r="E782" s="33">
        <f t="shared" si="216"/>
        <v>1</v>
      </c>
      <c r="F782" s="33" t="str">
        <f t="shared" si="220"/>
        <v>Telekinesis - OP</v>
      </c>
      <c r="G782" s="34" t="s">
        <v>123</v>
      </c>
      <c r="H782" s="34" t="s">
        <v>2590</v>
      </c>
      <c r="L782" s="33" t="s">
        <v>2556</v>
      </c>
      <c r="M782" s="33" t="s">
        <v>2556</v>
      </c>
      <c r="N782" s="34" t="s">
        <v>4907</v>
      </c>
      <c r="O782" s="34" t="s">
        <v>4907</v>
      </c>
      <c r="P782" s="33" t="s">
        <v>3136</v>
      </c>
      <c r="R782" s="34" t="s">
        <v>2584</v>
      </c>
      <c r="S782" s="50" t="s">
        <v>4056</v>
      </c>
      <c r="T782" s="33" t="s">
        <v>2556</v>
      </c>
      <c r="U782" s="33" t="s">
        <v>1725</v>
      </c>
      <c r="W782" s="34" t="s">
        <v>2103</v>
      </c>
      <c r="X782" s="34">
        <v>2</v>
      </c>
      <c r="Y782" s="34">
        <v>5</v>
      </c>
      <c r="Z782" s="34">
        <f t="shared" si="217"/>
        <v>10</v>
      </c>
      <c r="AI782" s="25">
        <v>781</v>
      </c>
      <c r="AJ782" s="27">
        <v>781</v>
      </c>
    </row>
    <row r="783" spans="1:36" ht="11.25" customHeight="1" x14ac:dyDescent="0.2">
      <c r="A783" s="27">
        <v>782</v>
      </c>
      <c r="C783" s="33" t="str">
        <f t="shared" si="215"/>
        <v>Jean Grey - Telepathic Unity - OP - OPD - R</v>
      </c>
      <c r="D783" s="33" t="str">
        <f t="shared" si="219"/>
        <v>Jean Grey - Telepathic Unity - OP - OPD - R</v>
      </c>
      <c r="E783" s="33">
        <f t="shared" si="216"/>
        <v>1</v>
      </c>
      <c r="F783" s="33" t="str">
        <f t="shared" si="220"/>
        <v>Telepathic Unity - OP</v>
      </c>
      <c r="G783" s="34" t="s">
        <v>123</v>
      </c>
      <c r="H783" s="34" t="s">
        <v>2590</v>
      </c>
      <c r="L783" s="33" t="s">
        <v>2556</v>
      </c>
      <c r="M783" s="33" t="s">
        <v>2556</v>
      </c>
      <c r="N783" s="34" t="s">
        <v>1170</v>
      </c>
      <c r="O783" s="34" t="s">
        <v>1170</v>
      </c>
      <c r="P783" s="33" t="s">
        <v>3137</v>
      </c>
      <c r="R783" s="34" t="s">
        <v>2584</v>
      </c>
      <c r="S783" s="50" t="s">
        <v>4054</v>
      </c>
      <c r="T783" s="33" t="s">
        <v>2556</v>
      </c>
      <c r="U783" s="33" t="s">
        <v>1724</v>
      </c>
      <c r="W783" s="34" t="s">
        <v>2313</v>
      </c>
      <c r="X783" s="34">
        <v>2</v>
      </c>
      <c r="Y783" s="34">
        <v>15</v>
      </c>
      <c r="Z783" s="34">
        <f t="shared" si="217"/>
        <v>30</v>
      </c>
      <c r="AI783" s="25">
        <v>782</v>
      </c>
      <c r="AJ783" s="27">
        <v>782</v>
      </c>
    </row>
    <row r="784" spans="1:36" ht="11.25" customHeight="1" x14ac:dyDescent="0.2">
      <c r="A784" s="27">
        <v>783</v>
      </c>
      <c r="B784" s="28"/>
      <c r="C784" s="26" t="str">
        <f t="shared" si="215"/>
        <v>Jean Grey: Dark Phoenix - 4-Grid Character Card - XM - R</v>
      </c>
      <c r="D784" s="26" t="str">
        <f>CONCATENATE(M784," ",G784," HERO - ",W784)</f>
        <v>Jean Grey: Dark Phoenix XM HERO - R</v>
      </c>
      <c r="E784" s="26">
        <f t="shared" si="216"/>
        <v>1</v>
      </c>
      <c r="F784" s="26" t="str">
        <f t="shared" ref="F784:F785" si="221">CONCATENATE(M784,IF(V784&lt;&gt;"",CONCATENATE(" (",V784,")",),"")," &lt;",G784,"&gt;")</f>
        <v>Jean Grey: Dark Phoenix &lt;XM&gt;</v>
      </c>
      <c r="G784" s="28" t="s">
        <v>3387</v>
      </c>
      <c r="H784" s="28" t="s">
        <v>2582</v>
      </c>
      <c r="I784" s="28"/>
      <c r="J784" s="28"/>
      <c r="K784" s="28"/>
      <c r="L784" s="26" t="s">
        <v>6124</v>
      </c>
      <c r="M784" s="26" t="s">
        <v>6124</v>
      </c>
      <c r="N784" s="28"/>
      <c r="O784" s="28"/>
      <c r="P784" s="26" t="s">
        <v>769</v>
      </c>
      <c r="Q784" s="28"/>
      <c r="R784" s="28"/>
      <c r="S784" s="54"/>
      <c r="T784" s="26" t="s">
        <v>3406</v>
      </c>
      <c r="U784" s="26" t="s">
        <v>769</v>
      </c>
      <c r="V784" s="28"/>
      <c r="W784" s="28" t="s">
        <v>2313</v>
      </c>
      <c r="X784" s="29">
        <v>5</v>
      </c>
      <c r="Y784" s="29">
        <v>15</v>
      </c>
      <c r="Z784" s="29">
        <f t="shared" si="217"/>
        <v>75</v>
      </c>
      <c r="AA784" s="30">
        <v>8</v>
      </c>
      <c r="AB784" s="30">
        <v>4</v>
      </c>
      <c r="AC784" s="30">
        <v>6</v>
      </c>
      <c r="AD784" s="30">
        <v>3</v>
      </c>
      <c r="AE784" s="30">
        <f>SUM(AA784:AD784)</f>
        <v>21</v>
      </c>
      <c r="AF784" s="30">
        <v>21</v>
      </c>
      <c r="AG784" s="31">
        <f>AVERAGE(AA784:AD784)</f>
        <v>5.25</v>
      </c>
      <c r="AH784" s="32"/>
      <c r="AI784" s="32">
        <v>783</v>
      </c>
      <c r="AJ784" s="27">
        <v>783</v>
      </c>
    </row>
    <row r="785" spans="1:36" ht="11.25" customHeight="1" x14ac:dyDescent="0.2">
      <c r="A785" s="27">
        <v>784</v>
      </c>
      <c r="B785" s="28"/>
      <c r="C785" s="26" t="str">
        <f t="shared" si="215"/>
        <v>Joker - 4-Grid Character Card - DC - R</v>
      </c>
      <c r="D785" s="26" t="str">
        <f>CONCATENATE(M785," ",G785," HERO - ",W785)</f>
        <v>Joker DC HERO - R</v>
      </c>
      <c r="E785" s="26">
        <f t="shared" si="216"/>
        <v>1</v>
      </c>
      <c r="F785" s="26" t="str">
        <f t="shared" si="221"/>
        <v>Joker (V) &lt;DC&gt;</v>
      </c>
      <c r="G785" s="28" t="s">
        <v>3385</v>
      </c>
      <c r="H785" s="28" t="s">
        <v>2582</v>
      </c>
      <c r="I785" s="28"/>
      <c r="J785" s="28"/>
      <c r="K785" s="28"/>
      <c r="L785" s="26" t="s">
        <v>2557</v>
      </c>
      <c r="M785" s="26" t="s">
        <v>2557</v>
      </c>
      <c r="N785" s="28"/>
      <c r="O785" s="28"/>
      <c r="P785" s="26" t="s">
        <v>769</v>
      </c>
      <c r="Q785" s="28"/>
      <c r="R785" s="28"/>
      <c r="S785" s="54"/>
      <c r="T785" s="26" t="s">
        <v>2557</v>
      </c>
      <c r="U785" s="26" t="s">
        <v>769</v>
      </c>
      <c r="V785" s="28" t="s">
        <v>1982</v>
      </c>
      <c r="W785" s="28" t="s">
        <v>2313</v>
      </c>
      <c r="X785" s="29">
        <v>3</v>
      </c>
      <c r="Y785" s="29">
        <v>15</v>
      </c>
      <c r="Z785" s="29">
        <f t="shared" si="217"/>
        <v>45</v>
      </c>
      <c r="AA785" s="30">
        <v>4</v>
      </c>
      <c r="AB785" s="30">
        <v>5</v>
      </c>
      <c r="AC785" s="30">
        <v>2</v>
      </c>
      <c r="AD785" s="30">
        <v>7</v>
      </c>
      <c r="AE785" s="30">
        <f>SUM(AA785:AD785)</f>
        <v>18</v>
      </c>
      <c r="AF785" s="30">
        <v>18</v>
      </c>
      <c r="AG785" s="31">
        <f>AVERAGE(AA785:AD785)</f>
        <v>4.5</v>
      </c>
      <c r="AH785" s="32"/>
      <c r="AI785" s="32">
        <v>784</v>
      </c>
      <c r="AJ785" s="27">
        <v>784</v>
      </c>
    </row>
    <row r="786" spans="1:36" ht="11.25" customHeight="1" x14ac:dyDescent="0.2">
      <c r="A786" s="27">
        <v>785</v>
      </c>
      <c r="C786" s="33" t="str">
        <f t="shared" si="215"/>
        <v>Joker - Acid-Spray Flower - DC - R</v>
      </c>
      <c r="D786" s="33" t="s">
        <v>6127</v>
      </c>
      <c r="E786" s="33">
        <f t="shared" si="216"/>
        <v>1</v>
      </c>
      <c r="F786" s="33" t="str">
        <f t="shared" ref="F786:F791" si="222">CONCATENATE(P786," - ",G786)</f>
        <v>Acid-Spray Flower - DC</v>
      </c>
      <c r="G786" s="34" t="s">
        <v>3385</v>
      </c>
      <c r="H786" s="34" t="s">
        <v>2590</v>
      </c>
      <c r="L786" s="33" t="s">
        <v>2557</v>
      </c>
      <c r="M786" s="33" t="s">
        <v>2557</v>
      </c>
      <c r="N786" s="34" t="s">
        <v>4949</v>
      </c>
      <c r="O786" s="34" t="s">
        <v>4949</v>
      </c>
      <c r="P786" s="33" t="s">
        <v>1639</v>
      </c>
      <c r="S786" s="50" t="s">
        <v>4069</v>
      </c>
      <c r="T786" s="33" t="s">
        <v>2557</v>
      </c>
      <c r="U786" s="33" t="s">
        <v>1639</v>
      </c>
      <c r="W786" s="34" t="s">
        <v>2313</v>
      </c>
      <c r="X786" s="34">
        <v>3</v>
      </c>
      <c r="Y786" s="34">
        <v>15</v>
      </c>
      <c r="Z786" s="34">
        <f t="shared" si="217"/>
        <v>45</v>
      </c>
      <c r="AI786" s="25">
        <v>785</v>
      </c>
      <c r="AJ786" s="27">
        <v>785</v>
      </c>
    </row>
    <row r="787" spans="1:36" ht="11.25" customHeight="1" x14ac:dyDescent="0.2">
      <c r="A787" s="27">
        <v>786</v>
      </c>
      <c r="C787" s="33" t="str">
        <f t="shared" si="215"/>
        <v>Joker - Double Cross - DC - U</v>
      </c>
      <c r="D787" s="33" t="str">
        <f t="shared" ref="D787:D791" si="223">CONCATENATE(M787," - ",P787," - ",G787," - ",IF(R787="","",CONCATENATE(R787," - ")),W787)</f>
        <v>Joker - Double Cross - DC - U</v>
      </c>
      <c r="E787" s="33">
        <f t="shared" si="216"/>
        <v>1</v>
      </c>
      <c r="F787" s="33" t="str">
        <f t="shared" si="222"/>
        <v>Double Cross - DC</v>
      </c>
      <c r="G787" s="34" t="s">
        <v>3385</v>
      </c>
      <c r="H787" s="34" t="s">
        <v>2590</v>
      </c>
      <c r="L787" s="33" t="s">
        <v>2557</v>
      </c>
      <c r="M787" s="33" t="s">
        <v>2557</v>
      </c>
      <c r="N787" s="34" t="s">
        <v>4897</v>
      </c>
      <c r="O787" s="34" t="s">
        <v>4897</v>
      </c>
      <c r="P787" s="33" t="s">
        <v>2199</v>
      </c>
      <c r="S787" s="50" t="s">
        <v>4070</v>
      </c>
      <c r="T787" s="33" t="s">
        <v>2557</v>
      </c>
      <c r="U787" s="33" t="s">
        <v>2199</v>
      </c>
      <c r="W787" s="34" t="s">
        <v>2314</v>
      </c>
      <c r="X787" s="34">
        <v>3</v>
      </c>
      <c r="Y787" s="34">
        <v>10</v>
      </c>
      <c r="Z787" s="34">
        <f t="shared" si="217"/>
        <v>30</v>
      </c>
      <c r="AI787" s="25">
        <v>786</v>
      </c>
      <c r="AJ787" s="27">
        <v>786</v>
      </c>
    </row>
    <row r="788" spans="1:36" ht="11.25" customHeight="1" x14ac:dyDescent="0.2">
      <c r="A788" s="27">
        <v>787</v>
      </c>
      <c r="C788" s="33" t="str">
        <f t="shared" si="215"/>
        <v>Joker - High Voltage Joy Buzzer - DC - R</v>
      </c>
      <c r="D788" s="33" t="str">
        <f t="shared" si="223"/>
        <v>Joker - High Voltage Joy Buzzer - DC - R</v>
      </c>
      <c r="E788" s="33">
        <f t="shared" si="216"/>
        <v>1</v>
      </c>
      <c r="F788" s="33" t="str">
        <f t="shared" si="222"/>
        <v>High Voltage Joy Buzzer - DC</v>
      </c>
      <c r="G788" s="34" t="s">
        <v>3385</v>
      </c>
      <c r="H788" s="34" t="s">
        <v>2590</v>
      </c>
      <c r="L788" s="33" t="s">
        <v>2557</v>
      </c>
      <c r="M788" s="33" t="s">
        <v>2557</v>
      </c>
      <c r="N788" s="34" t="s">
        <v>5012</v>
      </c>
      <c r="O788" s="34" t="s">
        <v>5012</v>
      </c>
      <c r="P788" s="33" t="s">
        <v>3543</v>
      </c>
      <c r="S788" s="50" t="s">
        <v>4071</v>
      </c>
      <c r="T788" s="33" t="s">
        <v>2557</v>
      </c>
      <c r="U788" s="33" t="s">
        <v>1638</v>
      </c>
      <c r="W788" s="34" t="s">
        <v>2313</v>
      </c>
      <c r="X788" s="34">
        <v>3</v>
      </c>
      <c r="Y788" s="34">
        <v>15</v>
      </c>
      <c r="Z788" s="34">
        <f t="shared" si="217"/>
        <v>45</v>
      </c>
      <c r="AI788" s="25">
        <v>787</v>
      </c>
      <c r="AJ788" s="27">
        <v>787</v>
      </c>
    </row>
    <row r="789" spans="1:36" ht="11.25" customHeight="1" x14ac:dyDescent="0.2">
      <c r="A789" s="27">
        <v>788</v>
      </c>
      <c r="C789" s="33" t="str">
        <f t="shared" si="215"/>
        <v>Joker - Joker Venom - DC - OPD - VR</v>
      </c>
      <c r="D789" s="33" t="str">
        <f t="shared" si="223"/>
        <v>Joker - Joker Venom - DC - OPD - VR</v>
      </c>
      <c r="E789" s="33">
        <f t="shared" si="216"/>
        <v>1</v>
      </c>
      <c r="F789" s="33" t="str">
        <f t="shared" si="222"/>
        <v>Joker Venom - DC</v>
      </c>
      <c r="G789" s="34" t="s">
        <v>3385</v>
      </c>
      <c r="H789" s="34" t="s">
        <v>2590</v>
      </c>
      <c r="L789" s="33" t="s">
        <v>2557</v>
      </c>
      <c r="M789" s="33" t="s">
        <v>2557</v>
      </c>
      <c r="N789" s="34" t="s">
        <v>5004</v>
      </c>
      <c r="O789" s="34" t="s">
        <v>5004</v>
      </c>
      <c r="P789" s="33" t="s">
        <v>3138</v>
      </c>
      <c r="R789" s="34" t="s">
        <v>2584</v>
      </c>
      <c r="S789" s="50" t="s">
        <v>4072</v>
      </c>
      <c r="T789" s="33" t="s">
        <v>2557</v>
      </c>
      <c r="U789" s="33" t="s">
        <v>1758</v>
      </c>
      <c r="W789" s="34" t="s">
        <v>2361</v>
      </c>
      <c r="X789" s="34">
        <v>3</v>
      </c>
      <c r="Y789" s="34">
        <v>20</v>
      </c>
      <c r="Z789" s="34">
        <f t="shared" si="217"/>
        <v>60</v>
      </c>
      <c r="AI789" s="25">
        <v>788</v>
      </c>
      <c r="AJ789" s="27">
        <v>788</v>
      </c>
    </row>
    <row r="790" spans="1:36" ht="11.25" customHeight="1" x14ac:dyDescent="0.2">
      <c r="A790" s="27">
        <v>789</v>
      </c>
      <c r="C790" s="33" t="str">
        <f t="shared" si="215"/>
        <v>Joker - Keys to the Kingdom - JLA - R</v>
      </c>
      <c r="D790" s="33" t="str">
        <f t="shared" si="223"/>
        <v>Joker - Keys to the Kingdom - JLA - R</v>
      </c>
      <c r="E790" s="33">
        <f t="shared" si="216"/>
        <v>1</v>
      </c>
      <c r="F790" s="33" t="str">
        <f t="shared" si="222"/>
        <v>Keys to the Kingdom - JLA</v>
      </c>
      <c r="G790" s="34" t="s">
        <v>3386</v>
      </c>
      <c r="H790" s="34" t="s">
        <v>2590</v>
      </c>
      <c r="L790" s="33" t="s">
        <v>2557</v>
      </c>
      <c r="M790" s="33" t="s">
        <v>2557</v>
      </c>
      <c r="N790" s="34" t="s">
        <v>4876</v>
      </c>
      <c r="O790" s="34" t="s">
        <v>4876</v>
      </c>
      <c r="P790" s="33" t="s">
        <v>1637</v>
      </c>
      <c r="S790" s="50" t="s">
        <v>4073</v>
      </c>
      <c r="T790" s="33" t="s">
        <v>2557</v>
      </c>
      <c r="U790" s="33" t="s">
        <v>1637</v>
      </c>
      <c r="W790" s="34" t="s">
        <v>2313</v>
      </c>
      <c r="X790" s="34">
        <v>6</v>
      </c>
      <c r="Y790" s="34">
        <v>15</v>
      </c>
      <c r="Z790" s="34">
        <f t="shared" si="217"/>
        <v>90</v>
      </c>
      <c r="AI790" s="25">
        <v>789</v>
      </c>
      <c r="AJ790" s="27">
        <v>789</v>
      </c>
    </row>
    <row r="791" spans="1:36" ht="11.25" customHeight="1" x14ac:dyDescent="0.2">
      <c r="A791" s="27">
        <v>790</v>
      </c>
      <c r="C791" s="33" t="str">
        <f t="shared" si="215"/>
        <v>Joker - Maniacal Genius - DC - C</v>
      </c>
      <c r="D791" s="33" t="str">
        <f t="shared" si="223"/>
        <v>Joker - Maniacal Genius - DC - C</v>
      </c>
      <c r="E791" s="33">
        <f t="shared" si="216"/>
        <v>1</v>
      </c>
      <c r="F791" s="33" t="str">
        <f t="shared" si="222"/>
        <v>Maniacal Genius - DC</v>
      </c>
      <c r="G791" s="34" t="s">
        <v>3385</v>
      </c>
      <c r="H791" s="34" t="s">
        <v>2590</v>
      </c>
      <c r="L791" s="33" t="s">
        <v>2557</v>
      </c>
      <c r="M791" s="33" t="s">
        <v>2557</v>
      </c>
      <c r="N791" s="34" t="s">
        <v>4912</v>
      </c>
      <c r="O791" s="34" t="s">
        <v>4912</v>
      </c>
      <c r="P791" s="33" t="s">
        <v>1636</v>
      </c>
      <c r="S791" s="50" t="s">
        <v>4074</v>
      </c>
      <c r="T791" s="33" t="s">
        <v>2557</v>
      </c>
      <c r="U791" s="33" t="s">
        <v>1636</v>
      </c>
      <c r="W791" s="34" t="s">
        <v>2103</v>
      </c>
      <c r="X791" s="34">
        <v>3</v>
      </c>
      <c r="Y791" s="34">
        <v>5</v>
      </c>
      <c r="Z791" s="34">
        <f t="shared" si="217"/>
        <v>15</v>
      </c>
      <c r="AI791" s="25">
        <v>790</v>
      </c>
      <c r="AJ791" s="27">
        <v>790</v>
      </c>
    </row>
    <row r="792" spans="1:36" ht="11.25" customHeight="1" x14ac:dyDescent="0.2">
      <c r="A792" s="27">
        <v>791</v>
      </c>
      <c r="B792" s="39"/>
      <c r="C792" s="38" t="str">
        <f t="shared" si="215"/>
        <v>Jubilee - 3-Grid Character Card - OP - C</v>
      </c>
      <c r="D792" s="38" t="str">
        <f>CONCATENATE(M792," ",G792," HERO - ",W792)</f>
        <v>Jubilee OP HERO - C</v>
      </c>
      <c r="E792" s="38">
        <f t="shared" si="216"/>
        <v>1</v>
      </c>
      <c r="F792" s="38" t="str">
        <f t="shared" ref="F792:F793" si="224">CONCATENATE(M792,IF(V792&lt;&gt;"",CONCATENATE(" (",V792,")",),"")," &lt;",G792,"&gt;")</f>
        <v>Jubilee &lt;OP&gt;</v>
      </c>
      <c r="G792" s="39" t="s">
        <v>123</v>
      </c>
      <c r="H792" s="39" t="s">
        <v>2582</v>
      </c>
      <c r="I792" s="39"/>
      <c r="J792" s="39"/>
      <c r="K792" s="39"/>
      <c r="L792" s="38" t="s">
        <v>2558</v>
      </c>
      <c r="M792" s="38" t="s">
        <v>2558</v>
      </c>
      <c r="N792" s="39"/>
      <c r="O792" s="39"/>
      <c r="P792" s="38" t="s">
        <v>768</v>
      </c>
      <c r="Q792" s="39"/>
      <c r="R792" s="39"/>
      <c r="S792" s="55"/>
      <c r="T792" s="38" t="s">
        <v>2558</v>
      </c>
      <c r="U792" s="38" t="s">
        <v>768</v>
      </c>
      <c r="V792" s="39"/>
      <c r="W792" s="39" t="s">
        <v>2103</v>
      </c>
      <c r="X792" s="40">
        <v>2</v>
      </c>
      <c r="Y792" s="40">
        <v>5</v>
      </c>
      <c r="Z792" s="40">
        <f t="shared" si="217"/>
        <v>10</v>
      </c>
      <c r="AA792" s="41">
        <v>6</v>
      </c>
      <c r="AB792" s="41">
        <v>3</v>
      </c>
      <c r="AC792" s="41">
        <v>1</v>
      </c>
      <c r="AD792" s="41"/>
      <c r="AE792" s="41">
        <f>SUM(AA792:AD792)</f>
        <v>10</v>
      </c>
      <c r="AF792" s="41">
        <v>10</v>
      </c>
      <c r="AG792" s="42">
        <f>AVERAGE(AA792:AD792)</f>
        <v>3.3333333333333335</v>
      </c>
      <c r="AH792" s="43"/>
      <c r="AI792" s="43">
        <v>791</v>
      </c>
      <c r="AJ792" s="27">
        <v>791</v>
      </c>
    </row>
    <row r="793" spans="1:36" ht="11.25" customHeight="1" x14ac:dyDescent="0.2">
      <c r="A793" s="27">
        <v>792</v>
      </c>
      <c r="B793" s="28"/>
      <c r="C793" s="26" t="str">
        <f t="shared" si="215"/>
        <v>Jubilee - 4-Grid Character Card - IQ - R</v>
      </c>
      <c r="D793" s="26" t="str">
        <f>CONCATENATE(M793," ",G793," HERO - ",W793)</f>
        <v>Jubilee IQ HERO - R</v>
      </c>
      <c r="E793" s="26">
        <f t="shared" si="216"/>
        <v>1</v>
      </c>
      <c r="F793" s="26" t="str">
        <f t="shared" si="224"/>
        <v>Jubilee &lt;IQ&gt;</v>
      </c>
      <c r="G793" s="28" t="s">
        <v>1044</v>
      </c>
      <c r="H793" s="28" t="s">
        <v>2582</v>
      </c>
      <c r="I793" s="28"/>
      <c r="J793" s="28"/>
      <c r="K793" s="28"/>
      <c r="L793" s="26" t="s">
        <v>2558</v>
      </c>
      <c r="M793" s="26" t="s">
        <v>2558</v>
      </c>
      <c r="N793" s="28"/>
      <c r="O793" s="28"/>
      <c r="P793" s="26" t="s">
        <v>769</v>
      </c>
      <c r="Q793" s="28"/>
      <c r="R793" s="28"/>
      <c r="S793" s="54"/>
      <c r="T793" s="26" t="s">
        <v>2558</v>
      </c>
      <c r="U793" s="26" t="s">
        <v>769</v>
      </c>
      <c r="V793" s="28"/>
      <c r="W793" s="28" t="s">
        <v>2313</v>
      </c>
      <c r="X793" s="29">
        <v>12</v>
      </c>
      <c r="Y793" s="29">
        <v>15</v>
      </c>
      <c r="Z793" s="29">
        <f t="shared" si="217"/>
        <v>180</v>
      </c>
      <c r="AA793" s="30">
        <v>6</v>
      </c>
      <c r="AB793" s="30">
        <v>4</v>
      </c>
      <c r="AC793" s="30">
        <v>2</v>
      </c>
      <c r="AD793" s="30">
        <v>4</v>
      </c>
      <c r="AE793" s="30">
        <f>SUM(AA793:AD793)</f>
        <v>16</v>
      </c>
      <c r="AF793" s="30">
        <v>16</v>
      </c>
      <c r="AG793" s="31">
        <f>AVERAGE(AA793:AD793)</f>
        <v>4</v>
      </c>
      <c r="AH793" s="32" t="s">
        <v>4765</v>
      </c>
      <c r="AI793" s="32">
        <v>792</v>
      </c>
      <c r="AJ793" s="27">
        <v>792</v>
      </c>
    </row>
    <row r="794" spans="1:36" ht="11.25" customHeight="1" x14ac:dyDescent="0.2">
      <c r="A794" s="27">
        <v>793</v>
      </c>
      <c r="C794" s="33" t="str">
        <f t="shared" si="215"/>
        <v>Jubilee - Blinding Flare - OP - C</v>
      </c>
      <c r="D794" s="33" t="str">
        <f t="shared" ref="D794:D801" si="225">CONCATENATE(M794," - ",P794," - ",G794," - ",IF(R794="","",CONCATENATE(R794," - ")),W794)</f>
        <v>Jubilee - Blinding Flare - OP - C</v>
      </c>
      <c r="E794" s="33">
        <f t="shared" si="216"/>
        <v>1</v>
      </c>
      <c r="F794" s="33" t="str">
        <f t="shared" ref="F794:F801" si="226">CONCATENATE(P794," - ",G794)</f>
        <v>Blinding Flare - OP</v>
      </c>
      <c r="G794" s="34" t="s">
        <v>123</v>
      </c>
      <c r="H794" s="34" t="s">
        <v>2590</v>
      </c>
      <c r="L794" s="33" t="s">
        <v>2558</v>
      </c>
      <c r="M794" s="33" t="s">
        <v>2558</v>
      </c>
      <c r="N794" s="34" t="s">
        <v>4881</v>
      </c>
      <c r="O794" s="34" t="s">
        <v>4881</v>
      </c>
      <c r="P794" s="33" t="s">
        <v>1635</v>
      </c>
      <c r="S794" s="50" t="s">
        <v>3722</v>
      </c>
      <c r="T794" s="33" t="s">
        <v>2558</v>
      </c>
      <c r="U794" s="33" t="s">
        <v>1635</v>
      </c>
      <c r="W794" s="34" t="s">
        <v>2103</v>
      </c>
      <c r="X794" s="34">
        <v>2</v>
      </c>
      <c r="Y794" s="34">
        <v>5</v>
      </c>
      <c r="Z794" s="34">
        <f t="shared" si="217"/>
        <v>10</v>
      </c>
      <c r="AI794" s="25">
        <v>793</v>
      </c>
      <c r="AJ794" s="27">
        <v>793</v>
      </c>
    </row>
    <row r="795" spans="1:36" ht="11.25" customHeight="1" x14ac:dyDescent="0.2">
      <c r="A795" s="27">
        <v>794</v>
      </c>
      <c r="C795" s="33" t="str">
        <f t="shared" si="215"/>
        <v>Jubilee - Distracting Burst - OP - C</v>
      </c>
      <c r="D795" s="33" t="s">
        <v>6128</v>
      </c>
      <c r="E795" s="33">
        <f t="shared" si="216"/>
        <v>1</v>
      </c>
      <c r="F795" s="33" t="str">
        <f t="shared" si="226"/>
        <v>Distracting Burst - OP</v>
      </c>
      <c r="G795" s="34" t="s">
        <v>123</v>
      </c>
      <c r="H795" s="34" t="s">
        <v>2590</v>
      </c>
      <c r="L795" s="33" t="s">
        <v>2558</v>
      </c>
      <c r="M795" s="33" t="s">
        <v>2558</v>
      </c>
      <c r="N795" s="34" t="s">
        <v>4881</v>
      </c>
      <c r="O795" s="34" t="s">
        <v>4876</v>
      </c>
      <c r="P795" s="33" t="s">
        <v>1634</v>
      </c>
      <c r="S795" s="50" t="s">
        <v>4075</v>
      </c>
      <c r="T795" s="33" t="s">
        <v>2558</v>
      </c>
      <c r="U795" s="33" t="s">
        <v>1634</v>
      </c>
      <c r="W795" s="34" t="s">
        <v>2103</v>
      </c>
      <c r="X795" s="34">
        <v>2</v>
      </c>
      <c r="Y795" s="34">
        <v>5</v>
      </c>
      <c r="Z795" s="34">
        <f t="shared" si="217"/>
        <v>10</v>
      </c>
      <c r="AI795" s="25">
        <v>794</v>
      </c>
      <c r="AJ795" s="27">
        <v>794</v>
      </c>
    </row>
    <row r="796" spans="1:36" ht="11.25" customHeight="1" x14ac:dyDescent="0.2">
      <c r="A796" s="27">
        <v>795</v>
      </c>
      <c r="C796" s="33" t="str">
        <f t="shared" si="215"/>
        <v>Jubilee - Fireworks - OP - C</v>
      </c>
      <c r="D796" s="33" t="str">
        <f t="shared" si="225"/>
        <v>Jubilee - Fireworks - OP - C</v>
      </c>
      <c r="E796" s="33">
        <f t="shared" si="216"/>
        <v>1</v>
      </c>
      <c r="F796" s="33" t="str">
        <f t="shared" si="226"/>
        <v>Fireworks - OP</v>
      </c>
      <c r="G796" s="34" t="s">
        <v>123</v>
      </c>
      <c r="H796" s="34" t="s">
        <v>2590</v>
      </c>
      <c r="L796" s="33" t="s">
        <v>2558</v>
      </c>
      <c r="M796" s="33" t="s">
        <v>2558</v>
      </c>
      <c r="N796" s="34" t="s">
        <v>4928</v>
      </c>
      <c r="O796" s="34" t="s">
        <v>4928</v>
      </c>
      <c r="P796" s="33" t="s">
        <v>2200</v>
      </c>
      <c r="S796" s="50" t="s">
        <v>4076</v>
      </c>
      <c r="T796" s="33" t="s">
        <v>2558</v>
      </c>
      <c r="U796" s="33" t="s">
        <v>2200</v>
      </c>
      <c r="W796" s="34" t="s">
        <v>2103</v>
      </c>
      <c r="X796" s="34">
        <v>2</v>
      </c>
      <c r="Y796" s="34">
        <v>5</v>
      </c>
      <c r="Z796" s="34">
        <f t="shared" si="217"/>
        <v>10</v>
      </c>
      <c r="AI796" s="25">
        <v>795</v>
      </c>
      <c r="AJ796" s="27">
        <v>795</v>
      </c>
    </row>
    <row r="797" spans="1:36" ht="11.25" customHeight="1" x14ac:dyDescent="0.2">
      <c r="A797" s="27">
        <v>796</v>
      </c>
      <c r="C797" s="33" t="str">
        <f t="shared" si="215"/>
        <v>Jubilee - Plasmoid Flash - OP - OPD - R</v>
      </c>
      <c r="D797" s="33" t="str">
        <f t="shared" si="225"/>
        <v>Jubilee - Plasmoid Flash - OP - OPD - R</v>
      </c>
      <c r="E797" s="33">
        <f t="shared" si="216"/>
        <v>1</v>
      </c>
      <c r="F797" s="33" t="str">
        <f t="shared" si="226"/>
        <v>Plasmoid Flash - OP</v>
      </c>
      <c r="G797" s="34" t="s">
        <v>123</v>
      </c>
      <c r="H797" s="34" t="s">
        <v>2590</v>
      </c>
      <c r="L797" s="33" t="s">
        <v>2558</v>
      </c>
      <c r="M797" s="33" t="s">
        <v>2558</v>
      </c>
      <c r="N797" s="34" t="s">
        <v>4956</v>
      </c>
      <c r="O797" s="34" t="s">
        <v>4956</v>
      </c>
      <c r="P797" s="33" t="s">
        <v>3139</v>
      </c>
      <c r="R797" s="34" t="s">
        <v>2584</v>
      </c>
      <c r="S797" s="50" t="s">
        <v>3760</v>
      </c>
      <c r="T797" s="33" t="s">
        <v>2558</v>
      </c>
      <c r="U797" s="33" t="s">
        <v>1738</v>
      </c>
      <c r="W797" s="34" t="s">
        <v>2313</v>
      </c>
      <c r="X797" s="34">
        <v>2</v>
      </c>
      <c r="Y797" s="34">
        <v>15</v>
      </c>
      <c r="Z797" s="34">
        <f t="shared" si="217"/>
        <v>30</v>
      </c>
      <c r="AI797" s="25">
        <v>796</v>
      </c>
      <c r="AJ797" s="27">
        <v>796</v>
      </c>
    </row>
    <row r="798" spans="1:36" ht="11.25" customHeight="1" x14ac:dyDescent="0.2">
      <c r="A798" s="27">
        <v>797</v>
      </c>
      <c r="C798" s="33" t="str">
        <f t="shared" si="215"/>
        <v>Jubilee - Prismatic Flare - PS - OPD - VR</v>
      </c>
      <c r="D798" s="33" t="str">
        <f t="shared" si="225"/>
        <v>Jubilee - Prismatic Flare - PS - OPD - VR</v>
      </c>
      <c r="E798" s="33">
        <f t="shared" si="216"/>
        <v>1</v>
      </c>
      <c r="F798" s="33" t="str">
        <f t="shared" si="226"/>
        <v>Prismatic Flare - PS</v>
      </c>
      <c r="G798" s="34" t="s">
        <v>124</v>
      </c>
      <c r="H798" s="34" t="s">
        <v>2590</v>
      </c>
      <c r="L798" s="33" t="s">
        <v>2558</v>
      </c>
      <c r="M798" s="33" t="s">
        <v>2558</v>
      </c>
      <c r="N798" s="34" t="s">
        <v>4925</v>
      </c>
      <c r="O798" s="34" t="s">
        <v>4925</v>
      </c>
      <c r="P798" s="33" t="s">
        <v>3140</v>
      </c>
      <c r="R798" s="34" t="s">
        <v>2584</v>
      </c>
      <c r="S798" s="50" t="s">
        <v>4077</v>
      </c>
      <c r="T798" s="33" t="s">
        <v>2558</v>
      </c>
      <c r="U798" s="33" t="s">
        <v>1759</v>
      </c>
      <c r="W798" s="34" t="s">
        <v>2361</v>
      </c>
      <c r="X798" s="34">
        <v>7</v>
      </c>
      <c r="Y798" s="34">
        <v>20</v>
      </c>
      <c r="Z798" s="34">
        <f t="shared" si="217"/>
        <v>140</v>
      </c>
      <c r="AI798" s="25">
        <v>797</v>
      </c>
      <c r="AJ798" s="27">
        <v>797</v>
      </c>
    </row>
    <row r="799" spans="1:36" ht="11.25" customHeight="1" x14ac:dyDescent="0.2">
      <c r="A799" s="27">
        <v>798</v>
      </c>
      <c r="C799" s="33" t="str">
        <f t="shared" si="215"/>
        <v>Jubilee - Spectrum Tease - OP - C</v>
      </c>
      <c r="D799" s="33" t="str">
        <f t="shared" si="225"/>
        <v>Jubilee - Spectrum Tease - OP - C</v>
      </c>
      <c r="E799" s="33">
        <f t="shared" si="216"/>
        <v>1</v>
      </c>
      <c r="F799" s="33" t="str">
        <f t="shared" si="226"/>
        <v>Spectrum Tease - OP</v>
      </c>
      <c r="G799" s="34" t="s">
        <v>123</v>
      </c>
      <c r="H799" s="34" t="s">
        <v>2590</v>
      </c>
      <c r="L799" s="33" t="s">
        <v>2558</v>
      </c>
      <c r="M799" s="33" t="s">
        <v>2558</v>
      </c>
      <c r="N799" s="34" t="s">
        <v>4897</v>
      </c>
      <c r="O799" s="34" t="s">
        <v>4897</v>
      </c>
      <c r="P799" s="33" t="s">
        <v>767</v>
      </c>
      <c r="S799" s="50" t="s">
        <v>4078</v>
      </c>
      <c r="T799" s="33" t="s">
        <v>2558</v>
      </c>
      <c r="U799" s="33" t="s">
        <v>767</v>
      </c>
      <c r="W799" s="34" t="s">
        <v>2103</v>
      </c>
      <c r="X799" s="34">
        <v>2</v>
      </c>
      <c r="Y799" s="34">
        <v>5</v>
      </c>
      <c r="Z799" s="34">
        <f t="shared" si="217"/>
        <v>10</v>
      </c>
      <c r="AI799" s="25">
        <v>798</v>
      </c>
      <c r="AJ799" s="27">
        <v>798</v>
      </c>
    </row>
    <row r="800" spans="1:36" ht="11.25" customHeight="1" x14ac:dyDescent="0.2">
      <c r="A800" s="27">
        <v>799</v>
      </c>
      <c r="C800" s="33" t="str">
        <f t="shared" si="215"/>
        <v>Jubilee - Troublemaker - IQ - U</v>
      </c>
      <c r="D800" s="33" t="str">
        <f t="shared" si="225"/>
        <v>Jubilee - Troublemaker - IQ - U</v>
      </c>
      <c r="E800" s="33">
        <f t="shared" si="216"/>
        <v>1</v>
      </c>
      <c r="F800" s="33" t="str">
        <f t="shared" si="226"/>
        <v>Troublemaker - IQ</v>
      </c>
      <c r="G800" s="34" t="s">
        <v>1044</v>
      </c>
      <c r="H800" s="34" t="s">
        <v>2590</v>
      </c>
      <c r="L800" s="33" t="s">
        <v>2558</v>
      </c>
      <c r="M800" s="33" t="s">
        <v>2558</v>
      </c>
      <c r="N800" s="34" t="s">
        <v>4892</v>
      </c>
      <c r="O800" s="34" t="s">
        <v>4892</v>
      </c>
      <c r="P800" s="33" t="s">
        <v>439</v>
      </c>
      <c r="S800" s="50" t="s">
        <v>3883</v>
      </c>
      <c r="T800" s="33" t="s">
        <v>2558</v>
      </c>
      <c r="U800" s="33" t="s">
        <v>439</v>
      </c>
      <c r="W800" s="34" t="s">
        <v>2314</v>
      </c>
      <c r="X800" s="34">
        <v>12</v>
      </c>
      <c r="Y800" s="34">
        <v>10</v>
      </c>
      <c r="Z800" s="34">
        <f t="shared" si="217"/>
        <v>120</v>
      </c>
      <c r="AI800" s="25">
        <v>799</v>
      </c>
      <c r="AJ800" s="27">
        <v>799</v>
      </c>
    </row>
    <row r="801" spans="1:36" ht="11.25" customHeight="1" x14ac:dyDescent="0.2">
      <c r="A801" s="27">
        <v>800</v>
      </c>
      <c r="C801" s="33" t="str">
        <f t="shared" si="215"/>
        <v>Jubilee - Wisecrack - IQ - U</v>
      </c>
      <c r="D801" s="33" t="str">
        <f t="shared" si="225"/>
        <v>Jubilee - Wisecrack - IQ - U</v>
      </c>
      <c r="E801" s="33">
        <f t="shared" si="216"/>
        <v>1</v>
      </c>
      <c r="F801" s="33" t="str">
        <f t="shared" si="226"/>
        <v>Wisecrack - IQ</v>
      </c>
      <c r="G801" s="34" t="s">
        <v>1044</v>
      </c>
      <c r="H801" s="34" t="s">
        <v>2590</v>
      </c>
      <c r="L801" s="33" t="s">
        <v>2558</v>
      </c>
      <c r="M801" s="33" t="s">
        <v>2558</v>
      </c>
      <c r="N801" s="34" t="s">
        <v>4871</v>
      </c>
      <c r="O801" s="34" t="s">
        <v>4871</v>
      </c>
      <c r="P801" s="33" t="s">
        <v>167</v>
      </c>
      <c r="S801" s="50" t="s">
        <v>4079</v>
      </c>
      <c r="T801" s="33" t="s">
        <v>2558</v>
      </c>
      <c r="U801" s="33" t="s">
        <v>167</v>
      </c>
      <c r="W801" s="34" t="s">
        <v>2314</v>
      </c>
      <c r="X801" s="34">
        <v>12</v>
      </c>
      <c r="Y801" s="34">
        <v>10</v>
      </c>
      <c r="Z801" s="34">
        <f t="shared" si="217"/>
        <v>120</v>
      </c>
      <c r="AI801" s="25">
        <v>800</v>
      </c>
      <c r="AJ801" s="27">
        <v>800</v>
      </c>
    </row>
    <row r="802" spans="1:36" ht="11.25" customHeight="1" x14ac:dyDescent="0.2">
      <c r="A802" s="27">
        <v>801</v>
      </c>
      <c r="B802" s="39"/>
      <c r="C802" s="38" t="str">
        <f t="shared" si="215"/>
        <v>Juggernaut - 3-Grid Character Card - PS - VR</v>
      </c>
      <c r="D802" s="38" t="str">
        <f>CONCATENATE(M802," ",G802," HERO - ",W802)</f>
        <v>Juggernaut PS HERO - VR</v>
      </c>
      <c r="E802" s="38">
        <f t="shared" si="216"/>
        <v>1</v>
      </c>
      <c r="F802" s="38" t="str">
        <f t="shared" ref="F802:F803" si="227">CONCATENATE(M802,IF(V802&lt;&gt;"",CONCATENATE(" (",V802,")",),"")," &lt;",G802,"&gt;")</f>
        <v>Juggernaut &lt;PS&gt;</v>
      </c>
      <c r="G802" s="39" t="s">
        <v>124</v>
      </c>
      <c r="H802" s="39" t="s">
        <v>2582</v>
      </c>
      <c r="I802" s="39"/>
      <c r="J802" s="39"/>
      <c r="K802" s="39"/>
      <c r="L802" s="38" t="s">
        <v>2559</v>
      </c>
      <c r="M802" s="38" t="s">
        <v>2559</v>
      </c>
      <c r="N802" s="39"/>
      <c r="O802" s="39"/>
      <c r="P802" s="38" t="s">
        <v>768</v>
      </c>
      <c r="Q802" s="39"/>
      <c r="R802" s="39"/>
      <c r="S802" s="55"/>
      <c r="T802" s="38" t="s">
        <v>2559</v>
      </c>
      <c r="U802" s="38" t="s">
        <v>768</v>
      </c>
      <c r="V802" s="39"/>
      <c r="W802" s="39" t="s">
        <v>2361</v>
      </c>
      <c r="X802" s="40">
        <v>7</v>
      </c>
      <c r="Y802" s="40">
        <v>20</v>
      </c>
      <c r="Z802" s="40">
        <f t="shared" si="217"/>
        <v>140</v>
      </c>
      <c r="AA802" s="41">
        <v>3</v>
      </c>
      <c r="AB802" s="41">
        <v>4</v>
      </c>
      <c r="AC802" s="41">
        <v>7</v>
      </c>
      <c r="AD802" s="41"/>
      <c r="AE802" s="41">
        <f>SUM(AA802:AD802)</f>
        <v>14</v>
      </c>
      <c r="AF802" s="41">
        <v>14</v>
      </c>
      <c r="AG802" s="42">
        <f>AVERAGE(AA802:AD802)</f>
        <v>4.666666666666667</v>
      </c>
      <c r="AH802" s="43"/>
      <c r="AI802" s="43">
        <v>801</v>
      </c>
      <c r="AJ802" s="27">
        <v>801</v>
      </c>
    </row>
    <row r="803" spans="1:36" ht="11.25" customHeight="1" x14ac:dyDescent="0.2">
      <c r="A803" s="27">
        <v>802</v>
      </c>
      <c r="B803" s="28"/>
      <c r="C803" s="26" t="str">
        <f t="shared" si="215"/>
        <v>Juggernaut - 4-Grid Character Card - IQ - R</v>
      </c>
      <c r="D803" s="26" t="str">
        <f>CONCATENATE(M803," ",G803," HERO - ",W803)</f>
        <v>Juggernaut IQ HERO - R</v>
      </c>
      <c r="E803" s="26">
        <f t="shared" si="216"/>
        <v>1</v>
      </c>
      <c r="F803" s="26" t="str">
        <f t="shared" si="227"/>
        <v>Juggernaut &lt;IQ&gt;</v>
      </c>
      <c r="G803" s="28" t="s">
        <v>1044</v>
      </c>
      <c r="H803" s="28" t="s">
        <v>2582</v>
      </c>
      <c r="I803" s="28"/>
      <c r="J803" s="28"/>
      <c r="K803" s="28"/>
      <c r="L803" s="26" t="s">
        <v>2559</v>
      </c>
      <c r="M803" s="26" t="s">
        <v>2559</v>
      </c>
      <c r="N803" s="28"/>
      <c r="O803" s="28"/>
      <c r="P803" s="26" t="s">
        <v>769</v>
      </c>
      <c r="Q803" s="28"/>
      <c r="R803" s="28"/>
      <c r="S803" s="54"/>
      <c r="T803" s="26" t="s">
        <v>2559</v>
      </c>
      <c r="U803" s="26" t="s">
        <v>769</v>
      </c>
      <c r="V803" s="28"/>
      <c r="W803" s="28" t="s">
        <v>2313</v>
      </c>
      <c r="X803" s="29">
        <v>12</v>
      </c>
      <c r="Y803" s="29">
        <v>15</v>
      </c>
      <c r="Z803" s="29">
        <f t="shared" si="217"/>
        <v>180</v>
      </c>
      <c r="AA803" s="30">
        <v>4</v>
      </c>
      <c r="AB803" s="30">
        <v>5</v>
      </c>
      <c r="AC803" s="30">
        <v>8</v>
      </c>
      <c r="AD803" s="30">
        <v>2</v>
      </c>
      <c r="AE803" s="30">
        <f>SUM(AA803:AD803)</f>
        <v>19</v>
      </c>
      <c r="AF803" s="30">
        <v>19</v>
      </c>
      <c r="AG803" s="31">
        <f>AVERAGE(AA803:AD803)</f>
        <v>4.75</v>
      </c>
      <c r="AH803" s="32"/>
      <c r="AI803" s="32">
        <v>802</v>
      </c>
      <c r="AJ803" s="27">
        <v>802</v>
      </c>
    </row>
    <row r="804" spans="1:36" ht="11.25" customHeight="1" x14ac:dyDescent="0.2">
      <c r="A804" s="27">
        <v>803</v>
      </c>
      <c r="C804" s="33" t="str">
        <f t="shared" si="215"/>
        <v>Juggernaut - Battering Ram - PS - OPD - VR</v>
      </c>
      <c r="D804" s="33" t="str">
        <f t="shared" ref="D804:D811" si="228">CONCATENATE(M804," - ",P804," - ",G804," - ",IF(R804="","",CONCATENATE(R804," - ")),W804)</f>
        <v>Juggernaut - Battering Ram - PS - OPD - VR</v>
      </c>
      <c r="E804" s="33">
        <f t="shared" si="216"/>
        <v>1</v>
      </c>
      <c r="F804" s="33" t="str">
        <f t="shared" ref="F804:F811" si="229">CONCATENATE(P804," - ",G804)</f>
        <v>Battering Ram - PS</v>
      </c>
      <c r="G804" s="34" t="s">
        <v>124</v>
      </c>
      <c r="H804" s="34" t="s">
        <v>2590</v>
      </c>
      <c r="L804" s="33" t="s">
        <v>2559</v>
      </c>
      <c r="M804" s="33" t="s">
        <v>2559</v>
      </c>
      <c r="N804" s="34" t="s">
        <v>4949</v>
      </c>
      <c r="O804" s="34" t="s">
        <v>4949</v>
      </c>
      <c r="P804" s="33" t="s">
        <v>3141</v>
      </c>
      <c r="R804" s="34" t="s">
        <v>2584</v>
      </c>
      <c r="S804" s="50" t="s">
        <v>4080</v>
      </c>
      <c r="T804" s="33" t="s">
        <v>2559</v>
      </c>
      <c r="U804" s="33" t="s">
        <v>1737</v>
      </c>
      <c r="W804" s="34" t="s">
        <v>2361</v>
      </c>
      <c r="X804" s="34">
        <v>7</v>
      </c>
      <c r="Y804" s="34">
        <v>20</v>
      </c>
      <c r="Z804" s="34">
        <f t="shared" si="217"/>
        <v>140</v>
      </c>
      <c r="AI804" s="25">
        <v>803</v>
      </c>
      <c r="AJ804" s="27">
        <v>803</v>
      </c>
    </row>
    <row r="805" spans="1:36" ht="11.25" customHeight="1" x14ac:dyDescent="0.2">
      <c r="A805" s="27">
        <v>804</v>
      </c>
      <c r="C805" s="33" t="str">
        <f t="shared" si="215"/>
        <v>Juggernaut - Foxfire - MN - U</v>
      </c>
      <c r="D805" s="33" t="str">
        <f t="shared" si="228"/>
        <v>Juggernaut - Foxfire - MN - U</v>
      </c>
      <c r="E805" s="33">
        <f t="shared" si="216"/>
        <v>1</v>
      </c>
      <c r="F805" s="33" t="str">
        <f t="shared" si="229"/>
        <v>Foxfire - MN</v>
      </c>
      <c r="G805" s="34" t="s">
        <v>1677</v>
      </c>
      <c r="H805" s="34" t="s">
        <v>2590</v>
      </c>
      <c r="L805" s="33" t="s">
        <v>2201</v>
      </c>
      <c r="M805" s="33" t="s">
        <v>2559</v>
      </c>
      <c r="N805" s="34" t="s">
        <v>4910</v>
      </c>
      <c r="O805" s="34" t="s">
        <v>4910</v>
      </c>
      <c r="P805" s="33" t="s">
        <v>2201</v>
      </c>
      <c r="S805" s="50" t="s">
        <v>4081</v>
      </c>
      <c r="T805" s="33" t="s">
        <v>2559</v>
      </c>
      <c r="U805" s="33" t="s">
        <v>2201</v>
      </c>
      <c r="W805" s="34" t="s">
        <v>2314</v>
      </c>
      <c r="X805" s="34">
        <v>4</v>
      </c>
      <c r="Y805" s="34">
        <v>10</v>
      </c>
      <c r="Z805" s="34">
        <f t="shared" si="217"/>
        <v>40</v>
      </c>
      <c r="AI805" s="25">
        <v>804</v>
      </c>
      <c r="AJ805" s="27">
        <v>804</v>
      </c>
    </row>
    <row r="806" spans="1:36" ht="11.25" customHeight="1" x14ac:dyDescent="0.2">
      <c r="A806" s="27">
        <v>805</v>
      </c>
      <c r="C806" s="33" t="str">
        <f t="shared" si="215"/>
        <v>Juggernaut - Head Butt - PS - U</v>
      </c>
      <c r="D806" s="33" t="str">
        <f t="shared" si="228"/>
        <v>Juggernaut - Head Butt - PS - U</v>
      </c>
      <c r="E806" s="33">
        <f t="shared" si="216"/>
        <v>1</v>
      </c>
      <c r="F806" s="33" t="str">
        <f t="shared" si="229"/>
        <v>Head Butt - PS</v>
      </c>
      <c r="G806" s="34" t="s">
        <v>124</v>
      </c>
      <c r="H806" s="34" t="s">
        <v>2590</v>
      </c>
      <c r="L806" s="33" t="s">
        <v>2559</v>
      </c>
      <c r="M806" s="33" t="s">
        <v>2559</v>
      </c>
      <c r="N806" s="34" t="s">
        <v>4879</v>
      </c>
      <c r="O806" s="34" t="s">
        <v>4879</v>
      </c>
      <c r="P806" s="33" t="s">
        <v>2202</v>
      </c>
      <c r="S806" s="50" t="s">
        <v>3609</v>
      </c>
      <c r="T806" s="33" t="s">
        <v>2559</v>
      </c>
      <c r="U806" s="33" t="s">
        <v>2202</v>
      </c>
      <c r="W806" s="34" t="s">
        <v>2314</v>
      </c>
      <c r="X806" s="34">
        <v>7</v>
      </c>
      <c r="Y806" s="34">
        <v>10</v>
      </c>
      <c r="Z806" s="34">
        <f t="shared" si="217"/>
        <v>70</v>
      </c>
      <c r="AI806" s="25">
        <v>805</v>
      </c>
      <c r="AJ806" s="27">
        <v>805</v>
      </c>
    </row>
    <row r="807" spans="1:36" ht="11.25" customHeight="1" x14ac:dyDescent="0.2">
      <c r="A807" s="27">
        <v>806</v>
      </c>
      <c r="C807" s="33" t="str">
        <f t="shared" si="215"/>
        <v>Juggernaut - Ignore Blow - PS - R</v>
      </c>
      <c r="D807" s="33" t="str">
        <f t="shared" si="228"/>
        <v>Juggernaut - Ignore Blow - PS - R</v>
      </c>
      <c r="E807" s="33">
        <f t="shared" si="216"/>
        <v>1</v>
      </c>
      <c r="F807" s="33" t="str">
        <f t="shared" si="229"/>
        <v>Ignore Blow - PS</v>
      </c>
      <c r="G807" s="34" t="s">
        <v>124</v>
      </c>
      <c r="H807" s="34" t="s">
        <v>2590</v>
      </c>
      <c r="L807" s="33" t="s">
        <v>2559</v>
      </c>
      <c r="M807" s="33" t="s">
        <v>2559</v>
      </c>
      <c r="N807" s="34" t="s">
        <v>4876</v>
      </c>
      <c r="O807" s="34" t="s">
        <v>4876</v>
      </c>
      <c r="P807" s="33" t="s">
        <v>2203</v>
      </c>
      <c r="S807" s="50" t="s">
        <v>4082</v>
      </c>
      <c r="T807" s="33" t="s">
        <v>2559</v>
      </c>
      <c r="U807" s="33" t="s">
        <v>2203</v>
      </c>
      <c r="W807" s="34" t="s">
        <v>2313</v>
      </c>
      <c r="X807" s="34">
        <v>7</v>
      </c>
      <c r="Y807" s="34">
        <v>15</v>
      </c>
      <c r="Z807" s="34">
        <f t="shared" si="217"/>
        <v>105</v>
      </c>
      <c r="AI807" s="25">
        <v>806</v>
      </c>
      <c r="AJ807" s="27">
        <v>806</v>
      </c>
    </row>
    <row r="808" spans="1:36" ht="11.25" customHeight="1" x14ac:dyDescent="0.2">
      <c r="A808" s="27">
        <v>807</v>
      </c>
      <c r="C808" s="33" t="str">
        <f t="shared" si="215"/>
        <v>Juggernaut - Magic Helm - IQ - C</v>
      </c>
      <c r="D808" s="33" t="str">
        <f t="shared" si="228"/>
        <v>Juggernaut - Magic Helm - IQ - C</v>
      </c>
      <c r="E808" s="33">
        <f t="shared" si="216"/>
        <v>1</v>
      </c>
      <c r="F808" s="33" t="str">
        <f t="shared" si="229"/>
        <v>Magic Helm - IQ</v>
      </c>
      <c r="G808" s="34" t="s">
        <v>1044</v>
      </c>
      <c r="H808" s="34" t="s">
        <v>2590</v>
      </c>
      <c r="L808" s="33" t="s">
        <v>2559</v>
      </c>
      <c r="M808" s="33" t="s">
        <v>2559</v>
      </c>
      <c r="N808" s="34" t="s">
        <v>4939</v>
      </c>
      <c r="O808" s="34" t="s">
        <v>4939</v>
      </c>
      <c r="P808" s="33" t="s">
        <v>440</v>
      </c>
      <c r="S808" s="50" t="s">
        <v>4083</v>
      </c>
      <c r="T808" s="33" t="s">
        <v>2559</v>
      </c>
      <c r="U808" s="33" t="s">
        <v>440</v>
      </c>
      <c r="W808" s="34" t="s">
        <v>2103</v>
      </c>
      <c r="X808" s="34">
        <v>12</v>
      </c>
      <c r="Y808" s="34">
        <v>5</v>
      </c>
      <c r="Z808" s="34">
        <f t="shared" si="217"/>
        <v>60</v>
      </c>
      <c r="AI808" s="25">
        <v>807</v>
      </c>
      <c r="AJ808" s="27">
        <v>807</v>
      </c>
    </row>
    <row r="809" spans="1:36" ht="11.25" customHeight="1" x14ac:dyDescent="0.2">
      <c r="A809" s="27">
        <v>808</v>
      </c>
      <c r="C809" s="33" t="str">
        <f t="shared" si="215"/>
        <v>Juggernaut - Raze - PS - OPD - U</v>
      </c>
      <c r="D809" s="33" t="str">
        <f t="shared" si="228"/>
        <v>Juggernaut - Raze - PS - OPD - U</v>
      </c>
      <c r="E809" s="33">
        <f t="shared" si="216"/>
        <v>1</v>
      </c>
      <c r="F809" s="33" t="str">
        <f t="shared" si="229"/>
        <v>Raze - PS</v>
      </c>
      <c r="G809" s="34" t="s">
        <v>124</v>
      </c>
      <c r="H809" s="34" t="s">
        <v>2590</v>
      </c>
      <c r="L809" s="33" t="s">
        <v>2559</v>
      </c>
      <c r="M809" s="33" t="s">
        <v>2559</v>
      </c>
      <c r="N809" s="34" t="s">
        <v>4995</v>
      </c>
      <c r="O809" s="34" t="s">
        <v>4995</v>
      </c>
      <c r="P809" s="33" t="s">
        <v>3142</v>
      </c>
      <c r="R809" s="34" t="s">
        <v>2584</v>
      </c>
      <c r="S809" s="50" t="s">
        <v>4084</v>
      </c>
      <c r="T809" s="33" t="s">
        <v>2559</v>
      </c>
      <c r="U809" s="33" t="s">
        <v>1760</v>
      </c>
      <c r="W809" s="34" t="s">
        <v>2314</v>
      </c>
      <c r="X809" s="34">
        <v>7</v>
      </c>
      <c r="Y809" s="34">
        <v>10</v>
      </c>
      <c r="Z809" s="34">
        <f t="shared" si="217"/>
        <v>70</v>
      </c>
      <c r="AI809" s="25">
        <v>808</v>
      </c>
      <c r="AJ809" s="27">
        <v>808</v>
      </c>
    </row>
    <row r="810" spans="1:36" ht="11.25" customHeight="1" x14ac:dyDescent="0.2">
      <c r="A810" s="27">
        <v>809</v>
      </c>
      <c r="C810" s="33" t="str">
        <f t="shared" si="215"/>
        <v>Juggernaut - Smash Incoming Object - PS - VR</v>
      </c>
      <c r="D810" s="33" t="str">
        <f t="shared" si="228"/>
        <v>Juggernaut - Smash Incoming Object - PS - VR</v>
      </c>
      <c r="E810" s="33">
        <f t="shared" si="216"/>
        <v>1</v>
      </c>
      <c r="F810" s="33" t="str">
        <f t="shared" si="229"/>
        <v>Smash Incoming Object - PS</v>
      </c>
      <c r="G810" s="34" t="s">
        <v>124</v>
      </c>
      <c r="H810" s="34" t="s">
        <v>2590</v>
      </c>
      <c r="L810" s="33" t="s">
        <v>2559</v>
      </c>
      <c r="M810" s="33" t="s">
        <v>2559</v>
      </c>
      <c r="N810" s="34" t="s">
        <v>4876</v>
      </c>
      <c r="O810" s="34" t="s">
        <v>4876</v>
      </c>
      <c r="P810" s="33" t="s">
        <v>1509</v>
      </c>
      <c r="S810" s="50" t="s">
        <v>3662</v>
      </c>
      <c r="T810" s="33" t="s">
        <v>2559</v>
      </c>
      <c r="U810" s="33" t="s">
        <v>1509</v>
      </c>
      <c r="W810" s="34" t="s">
        <v>2361</v>
      </c>
      <c r="X810" s="34">
        <v>7</v>
      </c>
      <c r="Y810" s="34">
        <v>20</v>
      </c>
      <c r="Z810" s="34">
        <f t="shared" si="217"/>
        <v>140</v>
      </c>
      <c r="AI810" s="25">
        <v>809</v>
      </c>
      <c r="AJ810" s="27">
        <v>809</v>
      </c>
    </row>
    <row r="811" spans="1:36" ht="11.25" customHeight="1" x14ac:dyDescent="0.2">
      <c r="A811" s="27">
        <v>810</v>
      </c>
      <c r="C811" s="33" t="str">
        <f t="shared" si="215"/>
        <v>Juggernaut - Unstoppable Force - PS - VR</v>
      </c>
      <c r="D811" s="33" t="str">
        <f t="shared" si="228"/>
        <v>Juggernaut - Unstoppable Force - PS - VR</v>
      </c>
      <c r="E811" s="33">
        <f t="shared" si="216"/>
        <v>1</v>
      </c>
      <c r="F811" s="33" t="str">
        <f t="shared" si="229"/>
        <v>Unstoppable Force - PS</v>
      </c>
      <c r="G811" s="34" t="s">
        <v>124</v>
      </c>
      <c r="H811" s="34" t="s">
        <v>2590</v>
      </c>
      <c r="L811" s="33" t="s">
        <v>2559</v>
      </c>
      <c r="M811" s="33" t="s">
        <v>2559</v>
      </c>
      <c r="N811" s="34" t="s">
        <v>4942</v>
      </c>
      <c r="O811" s="34" t="s">
        <v>4942</v>
      </c>
      <c r="P811" s="33" t="s">
        <v>1510</v>
      </c>
      <c r="S811" s="50" t="s">
        <v>4085</v>
      </c>
      <c r="T811" s="33" t="s">
        <v>2559</v>
      </c>
      <c r="U811" s="33" t="s">
        <v>1510</v>
      </c>
      <c r="W811" s="34" t="s">
        <v>2361</v>
      </c>
      <c r="X811" s="34">
        <v>7</v>
      </c>
      <c r="Y811" s="34">
        <v>20</v>
      </c>
      <c r="Z811" s="34">
        <f t="shared" si="217"/>
        <v>140</v>
      </c>
      <c r="AI811" s="25">
        <v>810</v>
      </c>
      <c r="AJ811" s="27">
        <v>810</v>
      </c>
    </row>
    <row r="812" spans="1:36" ht="11.25" customHeight="1" x14ac:dyDescent="0.2">
      <c r="A812" s="27">
        <v>811</v>
      </c>
      <c r="B812" s="28"/>
      <c r="C812" s="26" t="str">
        <f t="shared" si="215"/>
        <v>Ka-Zar - 4-Grid Character Card - CL - U</v>
      </c>
      <c r="D812" s="26" t="str">
        <f>CONCATENATE(M812," ",G812," HERO - ",W812)</f>
        <v>Ka-Zar CL HERO - U</v>
      </c>
      <c r="E812" s="26">
        <f t="shared" si="216"/>
        <v>1</v>
      </c>
      <c r="F812" s="26" t="str">
        <f>CONCATENATE(M812,IF(V812&lt;&gt;"",CONCATENATE(" (",V812,")",),"")," &lt;",G812,"&gt;")</f>
        <v>Ka-Zar &lt;CL&gt;</v>
      </c>
      <c r="G812" s="28" t="s">
        <v>1676</v>
      </c>
      <c r="H812" s="28" t="s">
        <v>2582</v>
      </c>
      <c r="I812" s="28"/>
      <c r="J812" s="28"/>
      <c r="K812" s="28"/>
      <c r="L812" s="26" t="s">
        <v>140</v>
      </c>
      <c r="M812" s="26" t="s">
        <v>140</v>
      </c>
      <c r="N812" s="28"/>
      <c r="O812" s="28"/>
      <c r="P812" s="26" t="s">
        <v>769</v>
      </c>
      <c r="Q812" s="28"/>
      <c r="R812" s="28"/>
      <c r="S812" s="54"/>
      <c r="T812" s="26" t="s">
        <v>140</v>
      </c>
      <c r="U812" s="26" t="s">
        <v>769</v>
      </c>
      <c r="V812" s="28"/>
      <c r="W812" s="28" t="s">
        <v>2314</v>
      </c>
      <c r="X812" s="29">
        <v>13</v>
      </c>
      <c r="Y812" s="29">
        <v>10</v>
      </c>
      <c r="Z812" s="29">
        <f t="shared" si="217"/>
        <v>130</v>
      </c>
      <c r="AA812" s="30">
        <v>1</v>
      </c>
      <c r="AB812" s="30">
        <v>7</v>
      </c>
      <c r="AC812" s="30">
        <v>5</v>
      </c>
      <c r="AD812" s="30">
        <v>5</v>
      </c>
      <c r="AE812" s="30">
        <f>SUM(AA812:AD812)</f>
        <v>18</v>
      </c>
      <c r="AF812" s="30">
        <v>18</v>
      </c>
      <c r="AG812" s="31">
        <f>AVERAGE(AA812:AD812)</f>
        <v>4.5</v>
      </c>
      <c r="AH812" s="32" t="s">
        <v>4812</v>
      </c>
      <c r="AI812" s="32">
        <v>811</v>
      </c>
      <c r="AJ812" s="27">
        <v>811</v>
      </c>
    </row>
    <row r="813" spans="1:36" ht="11.25" customHeight="1" x14ac:dyDescent="0.2">
      <c r="A813" s="27">
        <v>812</v>
      </c>
      <c r="C813" s="33" t="str">
        <f t="shared" si="215"/>
        <v>Ka-Zar - Jungle Savvy - CL - C</v>
      </c>
      <c r="D813" s="33" t="str">
        <f t="shared" ref="D813:D818" si="230">CONCATENATE(M813," - ",P813," - ",G813," - ",IF(R813="","",CONCATENATE(R813," - ")),W813)</f>
        <v>Ka-Zar - Jungle Savvy - CL - C</v>
      </c>
      <c r="E813" s="33">
        <f t="shared" si="216"/>
        <v>1</v>
      </c>
      <c r="F813" s="33" t="str">
        <f>CONCATENATE(M813," - ",P813," - ",G813)</f>
        <v>Ka-Zar - Jungle Savvy - CL</v>
      </c>
      <c r="G813" s="34" t="s">
        <v>1676</v>
      </c>
      <c r="H813" s="34" t="s">
        <v>2590</v>
      </c>
      <c r="L813" s="33" t="s">
        <v>140</v>
      </c>
      <c r="M813" s="33" t="s">
        <v>140</v>
      </c>
      <c r="N813" s="34" t="s">
        <v>4866</v>
      </c>
      <c r="O813" s="34" t="s">
        <v>4866</v>
      </c>
      <c r="P813" s="33" t="s">
        <v>1277</v>
      </c>
      <c r="S813" s="50" t="s">
        <v>3713</v>
      </c>
      <c r="T813" s="33" t="s">
        <v>140</v>
      </c>
      <c r="U813" s="33" t="s">
        <v>1277</v>
      </c>
      <c r="W813" s="34" t="s">
        <v>2103</v>
      </c>
      <c r="X813" s="34">
        <v>13</v>
      </c>
      <c r="Y813" s="34">
        <v>5</v>
      </c>
      <c r="Z813" s="34">
        <f t="shared" si="217"/>
        <v>65</v>
      </c>
      <c r="AI813" s="25">
        <v>812</v>
      </c>
      <c r="AJ813" s="27">
        <v>812</v>
      </c>
    </row>
    <row r="814" spans="1:36" ht="11.25" customHeight="1" x14ac:dyDescent="0.2">
      <c r="A814" s="27">
        <v>813</v>
      </c>
      <c r="C814" s="33" t="str">
        <f t="shared" si="215"/>
        <v>Ka-Zar - King of the Savage Land - CL - R</v>
      </c>
      <c r="D814" s="33" t="s">
        <v>6129</v>
      </c>
      <c r="E814" s="33">
        <f t="shared" si="216"/>
        <v>1</v>
      </c>
      <c r="F814" s="33" t="str">
        <f>CONCATENATE(P814," - ",G814)</f>
        <v>King of the Savage Land - CL</v>
      </c>
      <c r="G814" s="34" t="s">
        <v>1676</v>
      </c>
      <c r="H814" s="34" t="s">
        <v>2590</v>
      </c>
      <c r="L814" s="33" t="s">
        <v>140</v>
      </c>
      <c r="M814" s="33" t="s">
        <v>140</v>
      </c>
      <c r="N814" s="34" t="s">
        <v>4896</v>
      </c>
      <c r="O814" s="34" t="s">
        <v>4896</v>
      </c>
      <c r="P814" s="33" t="s">
        <v>1508</v>
      </c>
      <c r="S814" s="50" t="s">
        <v>4086</v>
      </c>
      <c r="T814" s="33" t="s">
        <v>140</v>
      </c>
      <c r="U814" s="33" t="s">
        <v>1508</v>
      </c>
      <c r="W814" s="34" t="s">
        <v>2313</v>
      </c>
      <c r="X814" s="34">
        <v>13</v>
      </c>
      <c r="Y814" s="34">
        <v>15</v>
      </c>
      <c r="Z814" s="34">
        <f t="shared" si="217"/>
        <v>195</v>
      </c>
      <c r="AI814" s="25">
        <v>813</v>
      </c>
      <c r="AJ814" s="27">
        <v>813</v>
      </c>
    </row>
    <row r="815" spans="1:36" ht="11.25" customHeight="1" x14ac:dyDescent="0.2">
      <c r="A815" s="27">
        <v>814</v>
      </c>
      <c r="C815" s="33" t="str">
        <f t="shared" si="215"/>
        <v>Ka-Zar - Lord Kevin Plunder - CL - U</v>
      </c>
      <c r="D815" s="33" t="str">
        <f t="shared" si="230"/>
        <v>Ka-Zar - Lord Kevin Plunder - CL - U</v>
      </c>
      <c r="E815" s="33">
        <f t="shared" si="216"/>
        <v>1</v>
      </c>
      <c r="F815" s="33" t="str">
        <f>CONCATENATE(P815," - ",G815)</f>
        <v>Lord Kevin Plunder - CL</v>
      </c>
      <c r="G815" s="34" t="s">
        <v>1676</v>
      </c>
      <c r="H815" s="34" t="s">
        <v>2590</v>
      </c>
      <c r="L815" s="33" t="s">
        <v>140</v>
      </c>
      <c r="M815" s="33" t="s">
        <v>140</v>
      </c>
      <c r="N815" s="34" t="s">
        <v>5062</v>
      </c>
      <c r="O815" s="34" t="s">
        <v>5062</v>
      </c>
      <c r="P815" s="33" t="s">
        <v>1511</v>
      </c>
      <c r="S815" s="50" t="s">
        <v>4087</v>
      </c>
      <c r="T815" s="33" t="s">
        <v>140</v>
      </c>
      <c r="U815" s="33" t="s">
        <v>1511</v>
      </c>
      <c r="W815" s="34" t="s">
        <v>2314</v>
      </c>
      <c r="X815" s="34">
        <v>13</v>
      </c>
      <c r="Y815" s="34">
        <v>10</v>
      </c>
      <c r="Z815" s="34">
        <f t="shared" si="217"/>
        <v>130</v>
      </c>
      <c r="AI815" s="25">
        <v>814</v>
      </c>
      <c r="AJ815" s="27">
        <v>814</v>
      </c>
    </row>
    <row r="816" spans="1:36" ht="11.25" customHeight="1" x14ac:dyDescent="0.2">
      <c r="A816" s="27">
        <v>815</v>
      </c>
      <c r="C816" s="33" t="str">
        <f t="shared" si="215"/>
        <v>Ka-Zar - Primitive Arsenal - CL - OPD - R</v>
      </c>
      <c r="D816" s="33" t="str">
        <f t="shared" si="230"/>
        <v>Ka-Zar - Primitive Arsenal - CL - OPD - R</v>
      </c>
      <c r="E816" s="33">
        <f t="shared" si="216"/>
        <v>1</v>
      </c>
      <c r="F816" s="33" t="str">
        <f>CONCATENATE(P816," - ",G816)</f>
        <v>Primitive Arsenal - CL</v>
      </c>
      <c r="G816" s="34" t="s">
        <v>1676</v>
      </c>
      <c r="H816" s="34" t="s">
        <v>2590</v>
      </c>
      <c r="L816" s="33" t="s">
        <v>140</v>
      </c>
      <c r="M816" s="33" t="s">
        <v>140</v>
      </c>
      <c r="N816" s="34" t="s">
        <v>4925</v>
      </c>
      <c r="O816" s="34" t="s">
        <v>4925</v>
      </c>
      <c r="P816" s="33" t="s">
        <v>3143</v>
      </c>
      <c r="R816" s="34" t="s">
        <v>2584</v>
      </c>
      <c r="S816" s="50" t="s">
        <v>3897</v>
      </c>
      <c r="T816" s="33" t="s">
        <v>140</v>
      </c>
      <c r="U816" s="33" t="s">
        <v>1761</v>
      </c>
      <c r="W816" s="34" t="s">
        <v>2313</v>
      </c>
      <c r="X816" s="34">
        <v>13</v>
      </c>
      <c r="Y816" s="34">
        <v>15</v>
      </c>
      <c r="Z816" s="34">
        <f t="shared" si="217"/>
        <v>195</v>
      </c>
      <c r="AI816" s="25">
        <v>815</v>
      </c>
      <c r="AJ816" s="27">
        <v>815</v>
      </c>
    </row>
    <row r="817" spans="1:36" ht="11.25" customHeight="1" x14ac:dyDescent="0.2">
      <c r="A817" s="27">
        <v>816</v>
      </c>
      <c r="C817" s="33" t="str">
        <f t="shared" si="215"/>
        <v>Ka-Zar - Shanna the She-Devil - CL - C</v>
      </c>
      <c r="D817" s="33" t="str">
        <f t="shared" si="230"/>
        <v>Ka-Zar - Shanna the She-Devil - CL - C</v>
      </c>
      <c r="E817" s="33">
        <f t="shared" si="216"/>
        <v>1</v>
      </c>
      <c r="F817" s="33" t="str">
        <f>CONCATENATE(P817," - ",G817)</f>
        <v>Shanna the She-Devil - CL</v>
      </c>
      <c r="G817" s="34" t="s">
        <v>1676</v>
      </c>
      <c r="H817" s="34" t="s">
        <v>2590</v>
      </c>
      <c r="L817" s="33" t="s">
        <v>140</v>
      </c>
      <c r="M817" s="33" t="s">
        <v>140</v>
      </c>
      <c r="N817" s="34" t="s">
        <v>5063</v>
      </c>
      <c r="O817" s="34" t="s">
        <v>5063</v>
      </c>
      <c r="P817" s="33" t="s">
        <v>766</v>
      </c>
      <c r="S817" s="50" t="s">
        <v>4088</v>
      </c>
      <c r="T817" s="33" t="s">
        <v>140</v>
      </c>
      <c r="U817" s="33" t="s">
        <v>766</v>
      </c>
      <c r="W817" s="34" t="s">
        <v>2103</v>
      </c>
      <c r="X817" s="34">
        <v>13</v>
      </c>
      <c r="Y817" s="34">
        <v>5</v>
      </c>
      <c r="Z817" s="34">
        <f t="shared" si="217"/>
        <v>65</v>
      </c>
      <c r="AI817" s="25">
        <v>816</v>
      </c>
      <c r="AJ817" s="27">
        <v>816</v>
      </c>
    </row>
    <row r="818" spans="1:36" ht="11.25" customHeight="1" x14ac:dyDescent="0.2">
      <c r="A818" s="27">
        <v>817</v>
      </c>
      <c r="C818" s="33" t="str">
        <f t="shared" si="215"/>
        <v>Ka-Zar - Zabu - CL - C</v>
      </c>
      <c r="D818" s="33" t="str">
        <f t="shared" si="230"/>
        <v>Ka-Zar - Zabu - CL - C</v>
      </c>
      <c r="E818" s="33">
        <f t="shared" si="216"/>
        <v>1</v>
      </c>
      <c r="F818" s="33" t="str">
        <f>CONCATENATE(P818," - ",G818)</f>
        <v>Zabu - CL</v>
      </c>
      <c r="G818" s="34" t="s">
        <v>1676</v>
      </c>
      <c r="H818" s="34" t="s">
        <v>2590</v>
      </c>
      <c r="L818" s="33" t="s">
        <v>140</v>
      </c>
      <c r="M818" s="33" t="s">
        <v>140</v>
      </c>
      <c r="N818" s="34" t="s">
        <v>4910</v>
      </c>
      <c r="O818" s="34" t="s">
        <v>4910</v>
      </c>
      <c r="P818" s="33" t="s">
        <v>2204</v>
      </c>
      <c r="S818" s="50" t="s">
        <v>4089</v>
      </c>
      <c r="T818" s="33" t="s">
        <v>140</v>
      </c>
      <c r="U818" s="33" t="s">
        <v>2204</v>
      </c>
      <c r="W818" s="34" t="s">
        <v>2103</v>
      </c>
      <c r="X818" s="34">
        <v>13</v>
      </c>
      <c r="Y818" s="34">
        <v>5</v>
      </c>
      <c r="Z818" s="34">
        <f t="shared" si="217"/>
        <v>65</v>
      </c>
      <c r="AI818" s="25">
        <v>817</v>
      </c>
      <c r="AJ818" s="27">
        <v>817</v>
      </c>
    </row>
    <row r="819" spans="1:36" ht="11.25" customHeight="1" x14ac:dyDescent="0.2">
      <c r="A819" s="27">
        <v>818</v>
      </c>
      <c r="B819" s="28"/>
      <c r="C819" s="26" t="str">
        <f t="shared" si="215"/>
        <v>Killer Croc - 4-Grid Character Card - DC - U</v>
      </c>
      <c r="D819" s="26" t="str">
        <f>CONCATENATE(M819," ",G819," HERO - ",W819)</f>
        <v>Killer Croc DC HERO - U</v>
      </c>
      <c r="E819" s="26">
        <f t="shared" si="216"/>
        <v>1</v>
      </c>
      <c r="F819" s="26" t="str">
        <f>CONCATENATE(M819,IF(V819&lt;&gt;"",CONCATENATE(" (",V819,")",),"")," &lt;",G819,"&gt;")</f>
        <v>Killer Croc (V) &lt;DC&gt;</v>
      </c>
      <c r="G819" s="28" t="s">
        <v>3385</v>
      </c>
      <c r="H819" s="28" t="s">
        <v>2582</v>
      </c>
      <c r="I819" s="28"/>
      <c r="J819" s="28"/>
      <c r="K819" s="28"/>
      <c r="L819" s="26" t="s">
        <v>141</v>
      </c>
      <c r="M819" s="26" t="s">
        <v>141</v>
      </c>
      <c r="N819" s="28"/>
      <c r="O819" s="28"/>
      <c r="P819" s="26" t="s">
        <v>769</v>
      </c>
      <c r="Q819" s="28"/>
      <c r="R819" s="28"/>
      <c r="S819" s="54"/>
      <c r="T819" s="26" t="s">
        <v>141</v>
      </c>
      <c r="U819" s="26" t="s">
        <v>769</v>
      </c>
      <c r="V819" s="28" t="s">
        <v>1982</v>
      </c>
      <c r="W819" s="28" t="s">
        <v>2314</v>
      </c>
      <c r="X819" s="29">
        <v>3</v>
      </c>
      <c r="Y819" s="29">
        <v>10</v>
      </c>
      <c r="Z819" s="29">
        <f t="shared" si="217"/>
        <v>30</v>
      </c>
      <c r="AA819" s="30">
        <v>4</v>
      </c>
      <c r="AB819" s="30">
        <v>5</v>
      </c>
      <c r="AC819" s="30">
        <v>6</v>
      </c>
      <c r="AD819" s="30">
        <v>1</v>
      </c>
      <c r="AE819" s="30">
        <f>SUM(AA819:AD819)</f>
        <v>16</v>
      </c>
      <c r="AF819" s="30">
        <v>16</v>
      </c>
      <c r="AG819" s="31">
        <f>AVERAGE(AA819:AD819)</f>
        <v>4</v>
      </c>
      <c r="AH819" s="32"/>
      <c r="AI819" s="32">
        <v>818</v>
      </c>
      <c r="AJ819" s="27">
        <v>818</v>
      </c>
    </row>
    <row r="820" spans="1:36" ht="11.25" customHeight="1" x14ac:dyDescent="0.2">
      <c r="A820" s="27">
        <v>819</v>
      </c>
      <c r="C820" s="33" t="str">
        <f t="shared" si="215"/>
        <v>Killer Croc - Brute Force - DC - R</v>
      </c>
      <c r="D820" s="33" t="str">
        <f t="shared" ref="D820:D825" si="231">CONCATENATE(M820," - ",P820," - ",G820," - ",IF(R820="","",CONCATENATE(R820," - ")),W820)</f>
        <v>Killer Croc - Brute Force - DC - R</v>
      </c>
      <c r="E820" s="33">
        <f t="shared" si="216"/>
        <v>1</v>
      </c>
      <c r="F820" s="33" t="str">
        <f t="shared" ref="F820:F825" si="232">CONCATENATE(P820," - ",G820)</f>
        <v>Brute Force - DC</v>
      </c>
      <c r="G820" s="34" t="s">
        <v>3385</v>
      </c>
      <c r="H820" s="34" t="s">
        <v>2590</v>
      </c>
      <c r="L820" s="33" t="s">
        <v>141</v>
      </c>
      <c r="M820" s="33" t="s">
        <v>141</v>
      </c>
      <c r="N820" s="34" t="s">
        <v>4872</v>
      </c>
      <c r="O820" s="34" t="s">
        <v>4872</v>
      </c>
      <c r="P820" s="33" t="s">
        <v>2128</v>
      </c>
      <c r="S820" s="50" t="s">
        <v>4090</v>
      </c>
      <c r="T820" s="33" t="s">
        <v>141</v>
      </c>
      <c r="U820" s="33" t="s">
        <v>2128</v>
      </c>
      <c r="W820" s="34" t="s">
        <v>2313</v>
      </c>
      <c r="X820" s="34">
        <v>3</v>
      </c>
      <c r="Y820" s="34">
        <v>15</v>
      </c>
      <c r="Z820" s="34">
        <f t="shared" si="217"/>
        <v>45</v>
      </c>
      <c r="AI820" s="25">
        <v>819</v>
      </c>
      <c r="AJ820" s="27">
        <v>819</v>
      </c>
    </row>
    <row r="821" spans="1:36" ht="11.25" customHeight="1" x14ac:dyDescent="0.2">
      <c r="A821" s="27">
        <v>820</v>
      </c>
      <c r="C821" s="33" t="str">
        <f t="shared" si="215"/>
        <v>Killer Croc - Dumb Luck - JLA - R</v>
      </c>
      <c r="D821" s="33" t="str">
        <f t="shared" si="231"/>
        <v>Killer Croc - Dumb Luck - JLA - R</v>
      </c>
      <c r="E821" s="33">
        <f t="shared" si="216"/>
        <v>1</v>
      </c>
      <c r="F821" s="33" t="str">
        <f t="shared" si="232"/>
        <v>Dumb Luck - JLA</v>
      </c>
      <c r="G821" s="34" t="s">
        <v>3386</v>
      </c>
      <c r="H821" s="34" t="s">
        <v>2590</v>
      </c>
      <c r="L821" s="33" t="s">
        <v>141</v>
      </c>
      <c r="M821" s="33" t="s">
        <v>141</v>
      </c>
      <c r="N821" s="34" t="s">
        <v>4974</v>
      </c>
      <c r="O821" s="34" t="s">
        <v>4974</v>
      </c>
      <c r="P821" s="33" t="s">
        <v>2206</v>
      </c>
      <c r="S821" s="50" t="s">
        <v>4091</v>
      </c>
      <c r="T821" s="33" t="s">
        <v>141</v>
      </c>
      <c r="U821" s="33" t="s">
        <v>2206</v>
      </c>
      <c r="W821" s="34" t="s">
        <v>2313</v>
      </c>
      <c r="X821" s="34">
        <v>6</v>
      </c>
      <c r="Y821" s="34">
        <v>15</v>
      </c>
      <c r="Z821" s="34">
        <f t="shared" si="217"/>
        <v>90</v>
      </c>
      <c r="AI821" s="25">
        <v>820</v>
      </c>
      <c r="AJ821" s="27">
        <v>820</v>
      </c>
    </row>
    <row r="822" spans="1:36" ht="11.25" customHeight="1" x14ac:dyDescent="0.2">
      <c r="A822" s="27">
        <v>821</v>
      </c>
      <c r="C822" s="33" t="str">
        <f t="shared" si="215"/>
        <v>Killer Croc - Rampage - DC - U</v>
      </c>
      <c r="D822" s="33" t="str">
        <f t="shared" si="231"/>
        <v>Killer Croc - Rampage - DC - U</v>
      </c>
      <c r="E822" s="33">
        <f t="shared" si="216"/>
        <v>1</v>
      </c>
      <c r="F822" s="33" t="str">
        <f t="shared" si="232"/>
        <v>Rampage - DC</v>
      </c>
      <c r="G822" s="34" t="s">
        <v>3385</v>
      </c>
      <c r="H822" s="34" t="s">
        <v>2590</v>
      </c>
      <c r="L822" s="33" t="s">
        <v>141</v>
      </c>
      <c r="M822" s="33" t="s">
        <v>141</v>
      </c>
      <c r="N822" s="34" t="s">
        <v>4905</v>
      </c>
      <c r="O822" s="34" t="s">
        <v>4905</v>
      </c>
      <c r="P822" s="33" t="s">
        <v>2205</v>
      </c>
      <c r="S822" s="50" t="s">
        <v>4092</v>
      </c>
      <c r="T822" s="33" t="s">
        <v>141</v>
      </c>
      <c r="U822" s="33" t="s">
        <v>2205</v>
      </c>
      <c r="W822" s="34" t="s">
        <v>2314</v>
      </c>
      <c r="X822" s="34">
        <v>3</v>
      </c>
      <c r="Y822" s="34">
        <v>10</v>
      </c>
      <c r="Z822" s="34">
        <f t="shared" si="217"/>
        <v>30</v>
      </c>
      <c r="AI822" s="25">
        <v>821</v>
      </c>
      <c r="AJ822" s="27">
        <v>821</v>
      </c>
    </row>
    <row r="823" spans="1:36" ht="11.25" customHeight="1" x14ac:dyDescent="0.2">
      <c r="A823" s="27">
        <v>822</v>
      </c>
      <c r="C823" s="33" t="str">
        <f t="shared" si="215"/>
        <v>Killer Croc - Scaly Skin - DC - U</v>
      </c>
      <c r="D823" s="33" t="s">
        <v>6130</v>
      </c>
      <c r="E823" s="33">
        <f t="shared" si="216"/>
        <v>1</v>
      </c>
      <c r="F823" s="33" t="str">
        <f t="shared" si="232"/>
        <v>Scaly Skin - DC</v>
      </c>
      <c r="G823" s="34" t="s">
        <v>3385</v>
      </c>
      <c r="H823" s="34" t="s">
        <v>2590</v>
      </c>
      <c r="L823" s="33" t="s">
        <v>141</v>
      </c>
      <c r="M823" s="33" t="s">
        <v>141</v>
      </c>
      <c r="N823" s="34" t="s">
        <v>4904</v>
      </c>
      <c r="O823" s="34" t="s">
        <v>4904</v>
      </c>
      <c r="P823" s="33" t="s">
        <v>2207</v>
      </c>
      <c r="S823" s="50" t="s">
        <v>4093</v>
      </c>
      <c r="T823" s="33" t="s">
        <v>141</v>
      </c>
      <c r="U823" s="33" t="s">
        <v>2207</v>
      </c>
      <c r="W823" s="34" t="s">
        <v>2314</v>
      </c>
      <c r="X823" s="34">
        <v>3</v>
      </c>
      <c r="Y823" s="34">
        <v>10</v>
      </c>
      <c r="Z823" s="34">
        <f t="shared" si="217"/>
        <v>30</v>
      </c>
      <c r="AI823" s="25">
        <v>822</v>
      </c>
      <c r="AJ823" s="27">
        <v>822</v>
      </c>
    </row>
    <row r="824" spans="1:36" ht="11.25" customHeight="1" x14ac:dyDescent="0.2">
      <c r="A824" s="27">
        <v>823</v>
      </c>
      <c r="C824" s="33" t="str">
        <f t="shared" si="215"/>
        <v>Killer Croc - Slippery Escape - DC - R</v>
      </c>
      <c r="D824" s="33" t="str">
        <f t="shared" si="231"/>
        <v>Killer Croc - Slippery Escape - DC - R</v>
      </c>
      <c r="E824" s="33">
        <f t="shared" si="216"/>
        <v>1</v>
      </c>
      <c r="F824" s="33" t="str">
        <f t="shared" si="232"/>
        <v>Slippery Escape - DC</v>
      </c>
      <c r="G824" s="34" t="s">
        <v>3385</v>
      </c>
      <c r="H824" s="34" t="s">
        <v>2590</v>
      </c>
      <c r="L824" s="33" t="s">
        <v>141</v>
      </c>
      <c r="M824" s="33" t="s">
        <v>141</v>
      </c>
      <c r="N824" s="34" t="s">
        <v>4881</v>
      </c>
      <c r="O824" s="34" t="s">
        <v>4881</v>
      </c>
      <c r="P824" s="33" t="s">
        <v>1507</v>
      </c>
      <c r="S824" s="50" t="s">
        <v>3610</v>
      </c>
      <c r="T824" s="33" t="s">
        <v>141</v>
      </c>
      <c r="U824" s="33" t="s">
        <v>1507</v>
      </c>
      <c r="W824" s="34" t="s">
        <v>2313</v>
      </c>
      <c r="X824" s="34">
        <v>3</v>
      </c>
      <c r="Y824" s="34">
        <v>15</v>
      </c>
      <c r="Z824" s="34">
        <f t="shared" si="217"/>
        <v>45</v>
      </c>
      <c r="AI824" s="25">
        <v>823</v>
      </c>
      <c r="AJ824" s="27">
        <v>823</v>
      </c>
    </row>
    <row r="825" spans="1:36" ht="11.25" customHeight="1" x14ac:dyDescent="0.2">
      <c r="A825" s="27">
        <v>824</v>
      </c>
      <c r="C825" s="33" t="str">
        <f t="shared" si="215"/>
        <v>Killer Croc - Wrestling Hold - DC - OPD - VR</v>
      </c>
      <c r="D825" s="33" t="str">
        <f t="shared" si="231"/>
        <v>Killer Croc - Wrestling Hold - DC - OPD - VR</v>
      </c>
      <c r="E825" s="33">
        <f t="shared" si="216"/>
        <v>1</v>
      </c>
      <c r="F825" s="33" t="str">
        <f t="shared" si="232"/>
        <v>Wrestling Hold - DC</v>
      </c>
      <c r="G825" s="34" t="s">
        <v>3385</v>
      </c>
      <c r="H825" s="34" t="s">
        <v>2590</v>
      </c>
      <c r="L825" s="33" t="s">
        <v>141</v>
      </c>
      <c r="M825" s="33" t="s">
        <v>141</v>
      </c>
      <c r="N825" s="34" t="s">
        <v>5004</v>
      </c>
      <c r="O825" s="34" t="s">
        <v>5004</v>
      </c>
      <c r="P825" s="33" t="s">
        <v>3144</v>
      </c>
      <c r="R825" s="34" t="s">
        <v>2584</v>
      </c>
      <c r="S825" s="50" t="s">
        <v>4094</v>
      </c>
      <c r="T825" s="33" t="s">
        <v>141</v>
      </c>
      <c r="U825" s="33" t="s">
        <v>1736</v>
      </c>
      <c r="W825" s="34" t="s">
        <v>2361</v>
      </c>
      <c r="X825" s="34">
        <v>3</v>
      </c>
      <c r="Y825" s="34">
        <v>20</v>
      </c>
      <c r="Z825" s="34">
        <f t="shared" si="217"/>
        <v>60</v>
      </c>
      <c r="AI825" s="25">
        <v>824</v>
      </c>
      <c r="AJ825" s="27">
        <v>824</v>
      </c>
    </row>
    <row r="826" spans="1:36" ht="11.25" customHeight="1" x14ac:dyDescent="0.2">
      <c r="A826" s="27">
        <v>825</v>
      </c>
      <c r="B826" s="28"/>
      <c r="C826" s="26" t="str">
        <f t="shared" si="215"/>
        <v>Killrazor - 4-Grid Character Card - IM - C</v>
      </c>
      <c r="D826" s="26" t="str">
        <f>CONCATENATE(M826," ",G826," HERO - ",W826)</f>
        <v>Killrazor IM HERO - C</v>
      </c>
      <c r="E826" s="26">
        <f t="shared" si="216"/>
        <v>1</v>
      </c>
      <c r="F826" s="26" t="str">
        <f>CONCATENATE(M826,IF(V826&lt;&gt;"",CONCATENATE(" (",V826,")",),"")," &lt;",G826,"&gt;")</f>
        <v>Killrazor &lt;IM&gt;</v>
      </c>
      <c r="G826" s="28" t="s">
        <v>511</v>
      </c>
      <c r="H826" s="28" t="s">
        <v>2582</v>
      </c>
      <c r="I826" s="28"/>
      <c r="J826" s="28"/>
      <c r="K826" s="28"/>
      <c r="L826" s="26" t="s">
        <v>76</v>
      </c>
      <c r="M826" s="26" t="s">
        <v>76</v>
      </c>
      <c r="N826" s="28"/>
      <c r="O826" s="28"/>
      <c r="P826" s="26" t="s">
        <v>769</v>
      </c>
      <c r="Q826" s="28"/>
      <c r="R826" s="28"/>
      <c r="S826" s="54"/>
      <c r="T826" s="26" t="s">
        <v>76</v>
      </c>
      <c r="U826" s="26" t="s">
        <v>769</v>
      </c>
      <c r="V826" s="28"/>
      <c r="W826" s="28" t="s">
        <v>2103</v>
      </c>
      <c r="X826" s="29">
        <v>16</v>
      </c>
      <c r="Y826" s="29">
        <v>5</v>
      </c>
      <c r="Z826" s="29">
        <f t="shared" si="217"/>
        <v>80</v>
      </c>
      <c r="AA826" s="30">
        <v>3</v>
      </c>
      <c r="AB826" s="30">
        <v>7</v>
      </c>
      <c r="AC826" s="30">
        <v>5</v>
      </c>
      <c r="AD826" s="30">
        <v>4</v>
      </c>
      <c r="AE826" s="30">
        <f>SUM(AA826:AD826)</f>
        <v>19</v>
      </c>
      <c r="AF826" s="30">
        <v>19</v>
      </c>
      <c r="AG826" s="31">
        <f>AVERAGE(AA826:AD826)</f>
        <v>4.75</v>
      </c>
      <c r="AH826" s="32" t="s">
        <v>4813</v>
      </c>
      <c r="AI826" s="32">
        <v>825</v>
      </c>
      <c r="AJ826" s="27">
        <v>825</v>
      </c>
    </row>
    <row r="827" spans="1:36" ht="11.25" customHeight="1" x14ac:dyDescent="0.2">
      <c r="A827" s="27">
        <v>826</v>
      </c>
      <c r="C827" s="33" t="str">
        <f t="shared" si="215"/>
        <v>Killrazor - Biomorphic Blades - IM - U</v>
      </c>
      <c r="D827" s="33" t="str">
        <f t="shared" ref="D827:D832" si="233">CONCATENATE(M827," - ",P827," - ",G827," - ",IF(R827="","",CONCATENATE(R827," - ")),W827)</f>
        <v>Killrazor - Biomorphic Blades - IM - U</v>
      </c>
      <c r="E827" s="33">
        <f t="shared" si="216"/>
        <v>1</v>
      </c>
      <c r="F827" s="33" t="str">
        <f t="shared" ref="F827:F832" si="234">CONCATENATE(P827," - ",G827)</f>
        <v>Biomorphic Blades - IM</v>
      </c>
      <c r="G827" s="34" t="s">
        <v>511</v>
      </c>
      <c r="H827" s="34" t="s">
        <v>2590</v>
      </c>
      <c r="L827" s="33" t="s">
        <v>76</v>
      </c>
      <c r="M827" s="33" t="s">
        <v>76</v>
      </c>
      <c r="N827" s="34" t="s">
        <v>4879</v>
      </c>
      <c r="O827" s="34" t="s">
        <v>4879</v>
      </c>
      <c r="P827" s="33" t="s">
        <v>78</v>
      </c>
      <c r="S827" s="50" t="s">
        <v>3587</v>
      </c>
      <c r="T827" s="33" t="s">
        <v>76</v>
      </c>
      <c r="U827" s="33" t="s">
        <v>78</v>
      </c>
      <c r="W827" s="34" t="s">
        <v>2314</v>
      </c>
      <c r="X827" s="34">
        <v>16</v>
      </c>
      <c r="Y827" s="34">
        <v>10</v>
      </c>
      <c r="Z827" s="34">
        <f t="shared" si="217"/>
        <v>160</v>
      </c>
      <c r="AI827" s="25">
        <v>826</v>
      </c>
      <c r="AJ827" s="27">
        <v>826</v>
      </c>
    </row>
    <row r="828" spans="1:36" ht="11.25" customHeight="1" x14ac:dyDescent="0.2">
      <c r="A828" s="27">
        <v>827</v>
      </c>
      <c r="C828" s="33" t="str">
        <f t="shared" si="215"/>
        <v>Killrazor - Deadly Mutation - IM - C</v>
      </c>
      <c r="D828" s="33" t="str">
        <f t="shared" si="233"/>
        <v>Killrazor - Deadly Mutation - IM - C</v>
      </c>
      <c r="E828" s="33">
        <f t="shared" si="216"/>
        <v>1</v>
      </c>
      <c r="F828" s="33" t="str">
        <f t="shared" si="234"/>
        <v>Deadly Mutation - IM</v>
      </c>
      <c r="G828" s="34" t="s">
        <v>511</v>
      </c>
      <c r="H828" s="34" t="s">
        <v>2590</v>
      </c>
      <c r="L828" s="33" t="s">
        <v>76</v>
      </c>
      <c r="M828" s="33" t="s">
        <v>76</v>
      </c>
      <c r="N828" s="34" t="s">
        <v>4928</v>
      </c>
      <c r="O828" s="34" t="s">
        <v>4928</v>
      </c>
      <c r="P828" s="33" t="s">
        <v>80</v>
      </c>
      <c r="S828" s="50" t="s">
        <v>4095</v>
      </c>
      <c r="T828" s="33" t="s">
        <v>76</v>
      </c>
      <c r="U828" s="33" t="s">
        <v>80</v>
      </c>
      <c r="W828" s="34" t="s">
        <v>2103</v>
      </c>
      <c r="X828" s="34">
        <v>16</v>
      </c>
      <c r="Y828" s="34">
        <v>5</v>
      </c>
      <c r="Z828" s="34">
        <f t="shared" si="217"/>
        <v>80</v>
      </c>
      <c r="AI828" s="25">
        <v>827</v>
      </c>
      <c r="AJ828" s="27">
        <v>827</v>
      </c>
    </row>
    <row r="829" spans="1:36" ht="11.25" customHeight="1" x14ac:dyDescent="0.2">
      <c r="A829" s="27">
        <v>828</v>
      </c>
      <c r="C829" s="33" t="str">
        <f t="shared" si="215"/>
        <v>Killrazor - Inner Peace - IM - OPD - R</v>
      </c>
      <c r="D829" s="33" t="s">
        <v>6131</v>
      </c>
      <c r="E829" s="33">
        <f t="shared" si="216"/>
        <v>1</v>
      </c>
      <c r="F829" s="33" t="str">
        <f t="shared" si="234"/>
        <v>Inner Peace - IM</v>
      </c>
      <c r="G829" s="34" t="s">
        <v>511</v>
      </c>
      <c r="H829" s="34" t="s">
        <v>2590</v>
      </c>
      <c r="L829" s="33" t="s">
        <v>76</v>
      </c>
      <c r="M829" s="33" t="s">
        <v>76</v>
      </c>
      <c r="N829" s="34" t="s">
        <v>5064</v>
      </c>
      <c r="O829" s="34" t="s">
        <v>5064</v>
      </c>
      <c r="P829" s="33" t="s">
        <v>3145</v>
      </c>
      <c r="R829" s="34" t="s">
        <v>2584</v>
      </c>
      <c r="S829" s="50" t="s">
        <v>4096</v>
      </c>
      <c r="T829" s="33" t="s">
        <v>76</v>
      </c>
      <c r="U829" s="33" t="s">
        <v>1762</v>
      </c>
      <c r="W829" s="34" t="s">
        <v>2313</v>
      </c>
      <c r="X829" s="34">
        <v>16</v>
      </c>
      <c r="Y829" s="34">
        <v>15</v>
      </c>
      <c r="Z829" s="34">
        <f t="shared" si="217"/>
        <v>240</v>
      </c>
      <c r="AI829" s="25">
        <v>828</v>
      </c>
      <c r="AJ829" s="27">
        <v>828</v>
      </c>
    </row>
    <row r="830" spans="1:36" ht="11.25" customHeight="1" x14ac:dyDescent="0.2">
      <c r="A830" s="27">
        <v>829</v>
      </c>
      <c r="C830" s="33" t="str">
        <f t="shared" si="215"/>
        <v>Killrazor - Outer Fury - IM - OPD - R</v>
      </c>
      <c r="D830" s="33" t="str">
        <f t="shared" si="233"/>
        <v>Killrazor - Outer Fury - IM - OPD - R</v>
      </c>
      <c r="E830" s="33">
        <f t="shared" si="216"/>
        <v>1</v>
      </c>
      <c r="F830" s="33" t="str">
        <f t="shared" si="234"/>
        <v>Outer Fury - IM</v>
      </c>
      <c r="G830" s="34" t="s">
        <v>511</v>
      </c>
      <c r="H830" s="34" t="s">
        <v>2590</v>
      </c>
      <c r="L830" s="33" t="s">
        <v>76</v>
      </c>
      <c r="M830" s="33" t="s">
        <v>76</v>
      </c>
      <c r="N830" s="34" t="s">
        <v>5065</v>
      </c>
      <c r="O830" s="34" t="s">
        <v>5065</v>
      </c>
      <c r="P830" s="33" t="s">
        <v>3146</v>
      </c>
      <c r="R830" s="34" t="s">
        <v>2584</v>
      </c>
      <c r="S830" s="50" t="s">
        <v>4097</v>
      </c>
      <c r="T830" s="33" t="s">
        <v>76</v>
      </c>
      <c r="U830" s="33" t="s">
        <v>1763</v>
      </c>
      <c r="W830" s="34" t="s">
        <v>2313</v>
      </c>
      <c r="X830" s="34">
        <v>16</v>
      </c>
      <c r="Y830" s="34">
        <v>15</v>
      </c>
      <c r="Z830" s="34">
        <f t="shared" si="217"/>
        <v>240</v>
      </c>
      <c r="AI830" s="25">
        <v>829</v>
      </c>
      <c r="AJ830" s="27">
        <v>829</v>
      </c>
    </row>
    <row r="831" spans="1:36" ht="11.25" customHeight="1" x14ac:dyDescent="0.2">
      <c r="A831" s="27">
        <v>830</v>
      </c>
      <c r="C831" s="33" t="str">
        <f t="shared" si="215"/>
        <v>Killrazor - Strykeforce - IM - C</v>
      </c>
      <c r="D831" s="33" t="str">
        <f t="shared" si="233"/>
        <v>Killrazor - Strykeforce - IM - C</v>
      </c>
      <c r="E831" s="33">
        <f t="shared" si="216"/>
        <v>1</v>
      </c>
      <c r="F831" s="33" t="str">
        <f t="shared" si="234"/>
        <v>Strykeforce - IM</v>
      </c>
      <c r="G831" s="34" t="s">
        <v>511</v>
      </c>
      <c r="H831" s="34" t="s">
        <v>2590</v>
      </c>
      <c r="L831" s="33" t="s">
        <v>76</v>
      </c>
      <c r="M831" s="33" t="s">
        <v>76</v>
      </c>
      <c r="N831" s="34" t="s">
        <v>5022</v>
      </c>
      <c r="O831" s="34" t="s">
        <v>5022</v>
      </c>
      <c r="P831" s="33" t="s">
        <v>77</v>
      </c>
      <c r="S831" s="50" t="s">
        <v>4098</v>
      </c>
      <c r="T831" s="33" t="s">
        <v>76</v>
      </c>
      <c r="U831" s="33" t="s">
        <v>77</v>
      </c>
      <c r="W831" s="34" t="s">
        <v>2103</v>
      </c>
      <c r="X831" s="34">
        <v>16</v>
      </c>
      <c r="Y831" s="34">
        <v>5</v>
      </c>
      <c r="Z831" s="34">
        <f t="shared" si="217"/>
        <v>80</v>
      </c>
      <c r="AI831" s="25">
        <v>830</v>
      </c>
      <c r="AJ831" s="27">
        <v>830</v>
      </c>
    </row>
    <row r="832" spans="1:36" ht="11.25" customHeight="1" x14ac:dyDescent="0.2">
      <c r="A832" s="27">
        <v>831</v>
      </c>
      <c r="C832" s="33" t="str">
        <f t="shared" si="215"/>
        <v>Killrazor - Will Power - IM - C</v>
      </c>
      <c r="D832" s="33" t="str">
        <f t="shared" si="233"/>
        <v>Killrazor - Will Power - IM - C</v>
      </c>
      <c r="E832" s="33">
        <f t="shared" si="216"/>
        <v>1</v>
      </c>
      <c r="F832" s="33" t="str">
        <f t="shared" si="234"/>
        <v>Will Power - IM</v>
      </c>
      <c r="G832" s="34" t="s">
        <v>511</v>
      </c>
      <c r="H832" s="34" t="s">
        <v>2590</v>
      </c>
      <c r="L832" s="33" t="s">
        <v>76</v>
      </c>
      <c r="M832" s="33" t="s">
        <v>76</v>
      </c>
      <c r="N832" s="34" t="s">
        <v>5001</v>
      </c>
      <c r="O832" s="34" t="s">
        <v>5001</v>
      </c>
      <c r="P832" s="33" t="s">
        <v>3544</v>
      </c>
      <c r="S832" s="50" t="s">
        <v>4099</v>
      </c>
      <c r="T832" s="33" t="s">
        <v>76</v>
      </c>
      <c r="U832" s="33" t="s">
        <v>79</v>
      </c>
      <c r="W832" s="34" t="s">
        <v>2103</v>
      </c>
      <c r="X832" s="34">
        <v>16</v>
      </c>
      <c r="Y832" s="34">
        <v>5</v>
      </c>
      <c r="Z832" s="34">
        <f t="shared" si="217"/>
        <v>80</v>
      </c>
      <c r="AI832" s="25">
        <v>831</v>
      </c>
      <c r="AJ832" s="27">
        <v>831</v>
      </c>
    </row>
    <row r="833" spans="1:36" ht="11.25" customHeight="1" x14ac:dyDescent="0.2">
      <c r="A833" s="27">
        <v>832</v>
      </c>
      <c r="B833" s="28"/>
      <c r="C833" s="26" t="str">
        <f t="shared" si="215"/>
        <v>Kingpin - 4-Grid Character Card - IQ - R</v>
      </c>
      <c r="D833" s="26" t="str">
        <f>CONCATENATE(M833," ",G833," HERO - ",W833)</f>
        <v>Kingpin IQ HERO - R</v>
      </c>
      <c r="E833" s="26">
        <f t="shared" si="216"/>
        <v>1</v>
      </c>
      <c r="F833" s="26" t="str">
        <f>CONCATENATE(M833,IF(V833&lt;&gt;"",CONCATENATE(" (",V833,")",),"")," &lt;",G833,"&gt;")</f>
        <v>Kingpin &lt;IQ&gt;</v>
      </c>
      <c r="G833" s="28" t="s">
        <v>1044</v>
      </c>
      <c r="H833" s="28" t="s">
        <v>2582</v>
      </c>
      <c r="I833" s="28"/>
      <c r="J833" s="28"/>
      <c r="K833" s="28"/>
      <c r="L833" s="26" t="s">
        <v>142</v>
      </c>
      <c r="M833" s="26" t="s">
        <v>142</v>
      </c>
      <c r="N833" s="28"/>
      <c r="O833" s="28"/>
      <c r="P833" s="26" t="s">
        <v>769</v>
      </c>
      <c r="Q833" s="28"/>
      <c r="R833" s="28"/>
      <c r="S833" s="54"/>
      <c r="T833" s="26" t="s">
        <v>142</v>
      </c>
      <c r="U833" s="26" t="s">
        <v>769</v>
      </c>
      <c r="V833" s="28"/>
      <c r="W833" s="28" t="s">
        <v>2313</v>
      </c>
      <c r="X833" s="29">
        <v>12</v>
      </c>
      <c r="Y833" s="29">
        <v>15</v>
      </c>
      <c r="Z833" s="29">
        <f t="shared" si="217"/>
        <v>180</v>
      </c>
      <c r="AA833" s="30">
        <v>2</v>
      </c>
      <c r="AB833" s="30">
        <v>4</v>
      </c>
      <c r="AC833" s="30">
        <v>5</v>
      </c>
      <c r="AD833" s="30">
        <v>6</v>
      </c>
      <c r="AE833" s="30">
        <f>SUM(AA833:AD833)</f>
        <v>17</v>
      </c>
      <c r="AF833" s="30">
        <v>17</v>
      </c>
      <c r="AG833" s="31">
        <f>AVERAGE(AA833:AD833)</f>
        <v>4.25</v>
      </c>
      <c r="AH833" s="32" t="s">
        <v>4814</v>
      </c>
      <c r="AI833" s="32">
        <v>832</v>
      </c>
      <c r="AJ833" s="27">
        <v>832</v>
      </c>
    </row>
    <row r="834" spans="1:36" ht="11.25" customHeight="1" x14ac:dyDescent="0.2">
      <c r="A834" s="27">
        <v>833</v>
      </c>
      <c r="C834" s="33" t="str">
        <f t="shared" ref="C834:C875" si="235">CONCATENATE(M834," - ",P834," - ",G834," - ",IF(R834="","",CONCATENATE(R834," - ")),W834)</f>
        <v>Kingpin - Asian Connections - CL - OPD - R</v>
      </c>
      <c r="D834" s="33" t="str">
        <f t="shared" ref="D834:D841" si="236">CONCATENATE(M834," - ",P834," - ",G834," - ",IF(R834="","",CONCATENATE(R834," - ")),W834)</f>
        <v>Kingpin - Asian Connections - CL - OPD - R</v>
      </c>
      <c r="E834" s="33">
        <f t="shared" ref="E834:E897" si="237">COUNTIF(F:F,F834)</f>
        <v>1</v>
      </c>
      <c r="F834" s="33" t="str">
        <f t="shared" ref="F834:F841" si="238">CONCATENATE(P834," - ",G834)</f>
        <v>Asian Connections - CL</v>
      </c>
      <c r="G834" s="34" t="s">
        <v>1676</v>
      </c>
      <c r="H834" s="34" t="s">
        <v>2590</v>
      </c>
      <c r="L834" s="33" t="s">
        <v>142</v>
      </c>
      <c r="M834" s="33" t="s">
        <v>142</v>
      </c>
      <c r="N834" s="34" t="s">
        <v>4948</v>
      </c>
      <c r="O834" s="34" t="s">
        <v>4948</v>
      </c>
      <c r="P834" s="33" t="s">
        <v>3147</v>
      </c>
      <c r="R834" s="34" t="s">
        <v>2584</v>
      </c>
      <c r="S834" s="50" t="s">
        <v>4100</v>
      </c>
      <c r="T834" s="33" t="s">
        <v>142</v>
      </c>
      <c r="U834" s="33" t="s">
        <v>1735</v>
      </c>
      <c r="W834" s="34" t="s">
        <v>2313</v>
      </c>
      <c r="X834" s="34">
        <v>13</v>
      </c>
      <c r="Y834" s="34">
        <v>15</v>
      </c>
      <c r="Z834" s="34">
        <f t="shared" ref="Z834:Z897" si="239">SUMPRODUCT(X834,Y834)</f>
        <v>195</v>
      </c>
      <c r="AI834" s="25">
        <v>833</v>
      </c>
      <c r="AJ834" s="27">
        <v>833</v>
      </c>
    </row>
    <row r="835" spans="1:36" ht="11.25" customHeight="1" x14ac:dyDescent="0.2">
      <c r="A835" s="27">
        <v>834</v>
      </c>
      <c r="C835" s="33" t="str">
        <f t="shared" si="235"/>
        <v>Kingpin - Business Savvy - IQ - U</v>
      </c>
      <c r="D835" s="33" t="s">
        <v>6132</v>
      </c>
      <c r="E835" s="33">
        <f t="shared" si="237"/>
        <v>1</v>
      </c>
      <c r="F835" s="33" t="str">
        <f t="shared" si="238"/>
        <v>Business Savvy - IQ</v>
      </c>
      <c r="G835" s="34" t="s">
        <v>1044</v>
      </c>
      <c r="H835" s="34" t="s">
        <v>2590</v>
      </c>
      <c r="L835" s="33" t="s">
        <v>142</v>
      </c>
      <c r="M835" s="33" t="s">
        <v>142</v>
      </c>
      <c r="N835" s="34" t="s">
        <v>5050</v>
      </c>
      <c r="O835" s="34" t="s">
        <v>5050</v>
      </c>
      <c r="P835" s="33" t="s">
        <v>441</v>
      </c>
      <c r="S835" s="50" t="s">
        <v>3984</v>
      </c>
      <c r="T835" s="33" t="s">
        <v>142</v>
      </c>
      <c r="U835" s="33" t="s">
        <v>441</v>
      </c>
      <c r="W835" s="34" t="s">
        <v>2314</v>
      </c>
      <c r="X835" s="34">
        <v>12</v>
      </c>
      <c r="Y835" s="34">
        <v>10</v>
      </c>
      <c r="Z835" s="34">
        <f t="shared" si="239"/>
        <v>120</v>
      </c>
      <c r="AI835" s="25">
        <v>834</v>
      </c>
      <c r="AJ835" s="27">
        <v>834</v>
      </c>
    </row>
    <row r="836" spans="1:36" ht="11.25" customHeight="1" x14ac:dyDescent="0.2">
      <c r="A836" s="27">
        <v>835</v>
      </c>
      <c r="C836" s="33" t="str">
        <f t="shared" si="235"/>
        <v>Kingpin - Crime Magnate - IQ - OPD - VR</v>
      </c>
      <c r="D836" s="33" t="str">
        <f t="shared" si="236"/>
        <v>Kingpin - Crime Magnate - IQ - OPD - VR</v>
      </c>
      <c r="E836" s="33">
        <f t="shared" si="237"/>
        <v>1</v>
      </c>
      <c r="F836" s="33" t="str">
        <f t="shared" si="238"/>
        <v>Crime Magnate - IQ</v>
      </c>
      <c r="G836" s="34" t="s">
        <v>1044</v>
      </c>
      <c r="H836" s="34" t="s">
        <v>2590</v>
      </c>
      <c r="L836" s="33" t="s">
        <v>142</v>
      </c>
      <c r="M836" s="33" t="s">
        <v>142</v>
      </c>
      <c r="N836" s="34" t="s">
        <v>4873</v>
      </c>
      <c r="O836" s="34" t="s">
        <v>4873</v>
      </c>
      <c r="P836" s="33" t="s">
        <v>3148</v>
      </c>
      <c r="R836" s="34" t="s">
        <v>2584</v>
      </c>
      <c r="S836" s="50" t="s">
        <v>4101</v>
      </c>
      <c r="T836" s="33" t="s">
        <v>142</v>
      </c>
      <c r="U836" s="33" t="s">
        <v>1734</v>
      </c>
      <c r="W836" s="34" t="s">
        <v>2361</v>
      </c>
      <c r="X836" s="34">
        <v>12</v>
      </c>
      <c r="Y836" s="34">
        <v>20</v>
      </c>
      <c r="Z836" s="34">
        <f t="shared" si="239"/>
        <v>240</v>
      </c>
      <c r="AI836" s="25">
        <v>835</v>
      </c>
      <c r="AJ836" s="27">
        <v>835</v>
      </c>
    </row>
    <row r="837" spans="1:36" ht="11.25" customHeight="1" x14ac:dyDescent="0.2">
      <c r="A837" s="27">
        <v>836</v>
      </c>
      <c r="C837" s="33" t="str">
        <f t="shared" si="235"/>
        <v>Kingpin - The Rose - MN - U</v>
      </c>
      <c r="D837" s="33" t="str">
        <f t="shared" si="236"/>
        <v>Kingpin - The Rose - MN - U</v>
      </c>
      <c r="E837" s="33">
        <f t="shared" si="237"/>
        <v>1</v>
      </c>
      <c r="F837" s="33" t="str">
        <f t="shared" si="238"/>
        <v>The Rose - MN</v>
      </c>
      <c r="G837" s="34" t="s">
        <v>1677</v>
      </c>
      <c r="H837" s="34" t="s">
        <v>2590</v>
      </c>
      <c r="L837" s="33" t="s">
        <v>6133</v>
      </c>
      <c r="M837" s="33" t="s">
        <v>142</v>
      </c>
      <c r="N837" s="34" t="s">
        <v>4910</v>
      </c>
      <c r="O837" s="34" t="s">
        <v>4910</v>
      </c>
      <c r="P837" s="33" t="s">
        <v>6133</v>
      </c>
      <c r="S837" s="50" t="s">
        <v>4102</v>
      </c>
      <c r="T837" s="33" t="s">
        <v>142</v>
      </c>
      <c r="U837" s="33" t="s">
        <v>2208</v>
      </c>
      <c r="W837" s="34" t="s">
        <v>2314</v>
      </c>
      <c r="X837" s="34">
        <v>4</v>
      </c>
      <c r="Y837" s="34">
        <v>10</v>
      </c>
      <c r="Z837" s="34">
        <f t="shared" si="239"/>
        <v>40</v>
      </c>
      <c r="AI837" s="25">
        <v>836</v>
      </c>
      <c r="AJ837" s="27">
        <v>836</v>
      </c>
    </row>
    <row r="838" spans="1:36" ht="11.25" customHeight="1" x14ac:dyDescent="0.2">
      <c r="A838" s="27">
        <v>837</v>
      </c>
      <c r="C838" s="33" t="str">
        <f t="shared" si="235"/>
        <v>Kingpin - Sumo Knowledge - IQ - OPD - VR</v>
      </c>
      <c r="D838" s="33" t="s">
        <v>6134</v>
      </c>
      <c r="E838" s="33">
        <f t="shared" si="237"/>
        <v>1</v>
      </c>
      <c r="F838" s="33" t="str">
        <f t="shared" si="238"/>
        <v>Sumo Knowledge - IQ</v>
      </c>
      <c r="G838" s="34" t="s">
        <v>1044</v>
      </c>
      <c r="H838" s="34" t="s">
        <v>2590</v>
      </c>
      <c r="L838" s="33" t="s">
        <v>142</v>
      </c>
      <c r="M838" s="33" t="s">
        <v>142</v>
      </c>
      <c r="N838" s="34" t="s">
        <v>4907</v>
      </c>
      <c r="O838" s="34" t="s">
        <v>4884</v>
      </c>
      <c r="P838" s="33" t="s">
        <v>3149</v>
      </c>
      <c r="R838" s="34" t="s">
        <v>2584</v>
      </c>
      <c r="S838" s="50" t="s">
        <v>4103</v>
      </c>
      <c r="T838" s="33" t="s">
        <v>142</v>
      </c>
      <c r="U838" s="33" t="s">
        <v>1733</v>
      </c>
      <c r="W838" s="34" t="s">
        <v>2361</v>
      </c>
      <c r="X838" s="34">
        <v>12</v>
      </c>
      <c r="Y838" s="34">
        <v>20</v>
      </c>
      <c r="Z838" s="34">
        <f t="shared" si="239"/>
        <v>240</v>
      </c>
      <c r="AI838" s="25">
        <v>837</v>
      </c>
      <c r="AJ838" s="27">
        <v>837</v>
      </c>
    </row>
    <row r="839" spans="1:36" ht="11.25" customHeight="1" x14ac:dyDescent="0.2">
      <c r="A839" s="27">
        <v>838</v>
      </c>
      <c r="C839" s="33" t="str">
        <f t="shared" si="235"/>
        <v>Kingpin - Underworld Henchmen - IQ - C</v>
      </c>
      <c r="D839" s="33" t="str">
        <f t="shared" si="236"/>
        <v>Kingpin - Underworld Henchmen - IQ - C</v>
      </c>
      <c r="E839" s="33">
        <f t="shared" si="237"/>
        <v>1</v>
      </c>
      <c r="F839" s="33" t="str">
        <f t="shared" si="238"/>
        <v>Underworld Henchmen - IQ</v>
      </c>
      <c r="G839" s="34" t="s">
        <v>1044</v>
      </c>
      <c r="H839" s="34" t="s">
        <v>2590</v>
      </c>
      <c r="L839" s="33" t="s">
        <v>142</v>
      </c>
      <c r="M839" s="33" t="s">
        <v>142</v>
      </c>
      <c r="N839" s="34" t="s">
        <v>4929</v>
      </c>
      <c r="O839" s="34" t="s">
        <v>4929</v>
      </c>
      <c r="P839" s="33" t="s">
        <v>3545</v>
      </c>
      <c r="S839" s="50" t="s">
        <v>4104</v>
      </c>
      <c r="T839" s="33" t="s">
        <v>142</v>
      </c>
      <c r="U839" s="33" t="s">
        <v>1506</v>
      </c>
      <c r="W839" s="34" t="s">
        <v>2103</v>
      </c>
      <c r="X839" s="34">
        <v>12</v>
      </c>
      <c r="Y839" s="34">
        <v>5</v>
      </c>
      <c r="Z839" s="34">
        <f t="shared" si="239"/>
        <v>60</v>
      </c>
      <c r="AI839" s="25">
        <v>838</v>
      </c>
      <c r="AJ839" s="27">
        <v>838</v>
      </c>
    </row>
    <row r="840" spans="1:36" ht="11.25" customHeight="1" x14ac:dyDescent="0.2">
      <c r="A840" s="27">
        <v>839</v>
      </c>
      <c r="C840" s="33" t="str">
        <f t="shared" si="235"/>
        <v>Kingpin - Walking Stick - IQ - C</v>
      </c>
      <c r="D840" s="33" t="str">
        <f t="shared" si="236"/>
        <v>Kingpin - Walking Stick - IQ - C</v>
      </c>
      <c r="E840" s="33">
        <f t="shared" si="237"/>
        <v>1</v>
      </c>
      <c r="F840" s="33" t="str">
        <f t="shared" si="238"/>
        <v>Walking Stick - IQ</v>
      </c>
      <c r="G840" s="34" t="s">
        <v>1044</v>
      </c>
      <c r="H840" s="34" t="s">
        <v>2590</v>
      </c>
      <c r="L840" s="33" t="s">
        <v>142</v>
      </c>
      <c r="M840" s="33" t="s">
        <v>142</v>
      </c>
      <c r="N840" s="34" t="s">
        <v>2543</v>
      </c>
      <c r="O840" s="34" t="s">
        <v>2543</v>
      </c>
      <c r="P840" s="33" t="s">
        <v>1505</v>
      </c>
      <c r="S840" s="50" t="s">
        <v>4105</v>
      </c>
      <c r="T840" s="33" t="s">
        <v>142</v>
      </c>
      <c r="U840" s="33" t="s">
        <v>1505</v>
      </c>
      <c r="W840" s="34" t="s">
        <v>2103</v>
      </c>
      <c r="X840" s="34">
        <v>12</v>
      </c>
      <c r="Y840" s="34">
        <v>5</v>
      </c>
      <c r="Z840" s="34">
        <f t="shared" si="239"/>
        <v>60</v>
      </c>
      <c r="AI840" s="25">
        <v>839</v>
      </c>
      <c r="AJ840" s="27">
        <v>839</v>
      </c>
    </row>
    <row r="841" spans="1:36" ht="11.25" customHeight="1" x14ac:dyDescent="0.2">
      <c r="A841" s="27">
        <v>840</v>
      </c>
      <c r="C841" s="33" t="str">
        <f t="shared" si="235"/>
        <v>Knockout - ...8...9...10! You're Out! - JLA - OPD - R</v>
      </c>
      <c r="D841" s="33" t="str">
        <f t="shared" si="236"/>
        <v>Knockout - ...8...9...10! You're Out! - JLA - OPD - R</v>
      </c>
      <c r="E841" s="33">
        <f t="shared" si="237"/>
        <v>1</v>
      </c>
      <c r="F841" s="33" t="str">
        <f t="shared" si="238"/>
        <v>...8...9...10! You're Out! - JLA</v>
      </c>
      <c r="G841" s="34" t="s">
        <v>3386</v>
      </c>
      <c r="H841" s="34" t="s">
        <v>2590</v>
      </c>
      <c r="L841" s="33" t="s">
        <v>143</v>
      </c>
      <c r="M841" s="33" t="s">
        <v>143</v>
      </c>
      <c r="N841" s="34" t="s">
        <v>5066</v>
      </c>
      <c r="O841" s="34" t="s">
        <v>5066</v>
      </c>
      <c r="P841" s="33" t="s">
        <v>3522</v>
      </c>
      <c r="R841" s="34" t="s">
        <v>2584</v>
      </c>
      <c r="S841" s="50" t="s">
        <v>4106</v>
      </c>
      <c r="T841" s="33" t="s">
        <v>143</v>
      </c>
      <c r="U841" s="33" t="s">
        <v>1732</v>
      </c>
      <c r="W841" s="34" t="s">
        <v>2313</v>
      </c>
      <c r="X841" s="34">
        <v>6</v>
      </c>
      <c r="Y841" s="34">
        <v>15</v>
      </c>
      <c r="Z841" s="34">
        <f t="shared" si="239"/>
        <v>90</v>
      </c>
      <c r="AI841" s="25">
        <v>840</v>
      </c>
      <c r="AJ841" s="27">
        <v>840</v>
      </c>
    </row>
    <row r="842" spans="1:36" ht="11.25" customHeight="1" x14ac:dyDescent="0.2">
      <c r="A842" s="27">
        <v>841</v>
      </c>
      <c r="B842" s="28"/>
      <c r="C842" s="26" t="str">
        <f t="shared" si="235"/>
        <v>Knockout - 4-Grid Character Card - DC - U</v>
      </c>
      <c r="D842" s="26" t="str">
        <f>CONCATENATE(M842," ",G842," HERO - ",W842)</f>
        <v>Knockout DC HERO - U</v>
      </c>
      <c r="E842" s="26">
        <f t="shared" si="237"/>
        <v>1</v>
      </c>
      <c r="F842" s="26" t="str">
        <f>CONCATENATE(M842,IF(V842&lt;&gt;"",CONCATENATE(" (",V842,")",),"")," &lt;",G842,"&gt;")</f>
        <v>Knockout (V) &lt;DC&gt;</v>
      </c>
      <c r="G842" s="28" t="s">
        <v>3385</v>
      </c>
      <c r="H842" s="28" t="s">
        <v>2582</v>
      </c>
      <c r="I842" s="28"/>
      <c r="J842" s="28"/>
      <c r="K842" s="28"/>
      <c r="L842" s="26" t="s">
        <v>143</v>
      </c>
      <c r="M842" s="26" t="s">
        <v>143</v>
      </c>
      <c r="N842" s="28"/>
      <c r="O842" s="28"/>
      <c r="P842" s="26" t="s">
        <v>769</v>
      </c>
      <c r="Q842" s="28"/>
      <c r="R842" s="28"/>
      <c r="S842" s="54"/>
      <c r="T842" s="26" t="s">
        <v>143</v>
      </c>
      <c r="U842" s="26" t="s">
        <v>769</v>
      </c>
      <c r="V842" s="28" t="s">
        <v>1982</v>
      </c>
      <c r="W842" s="28" t="s">
        <v>2314</v>
      </c>
      <c r="X842" s="29">
        <v>3</v>
      </c>
      <c r="Y842" s="29">
        <v>10</v>
      </c>
      <c r="Z842" s="29">
        <f t="shared" si="239"/>
        <v>30</v>
      </c>
      <c r="AA842" s="30">
        <v>2</v>
      </c>
      <c r="AB842" s="30">
        <v>6</v>
      </c>
      <c r="AC842" s="30">
        <v>7</v>
      </c>
      <c r="AD842" s="30">
        <v>3</v>
      </c>
      <c r="AE842" s="30">
        <f>SUM(AA842:AD842)</f>
        <v>18</v>
      </c>
      <c r="AF842" s="30">
        <v>18</v>
      </c>
      <c r="AG842" s="31">
        <f>AVERAGE(AA842:AD842)</f>
        <v>4.5</v>
      </c>
      <c r="AH842" s="32"/>
      <c r="AI842" s="32">
        <v>841</v>
      </c>
      <c r="AJ842" s="27">
        <v>841</v>
      </c>
    </row>
    <row r="843" spans="1:36" ht="11.25" customHeight="1" x14ac:dyDescent="0.2">
      <c r="A843" s="27">
        <v>842</v>
      </c>
      <c r="C843" s="33" t="str">
        <f t="shared" si="235"/>
        <v>Knockout - Female Fury - DC - U</v>
      </c>
      <c r="D843" s="33" t="str">
        <f>CONCATENATE(M843," - ",P843," - ",G843," - ",IF(R843="","",CONCATENATE(R843," - ")),W843)</f>
        <v>Knockout - Female Fury - DC - U</v>
      </c>
      <c r="E843" s="33">
        <f t="shared" si="237"/>
        <v>1</v>
      </c>
      <c r="F843" s="33" t="str">
        <f>CONCATENATE(P843," - ",G843)</f>
        <v>Female Fury - DC</v>
      </c>
      <c r="G843" s="34" t="s">
        <v>3385</v>
      </c>
      <c r="H843" s="34" t="s">
        <v>2590</v>
      </c>
      <c r="L843" s="33" t="s">
        <v>143</v>
      </c>
      <c r="M843" s="33" t="s">
        <v>143</v>
      </c>
      <c r="N843" s="34" t="s">
        <v>4894</v>
      </c>
      <c r="O843" s="34" t="s">
        <v>4894</v>
      </c>
      <c r="P843" s="33" t="s">
        <v>2209</v>
      </c>
      <c r="S843" s="50" t="s">
        <v>3681</v>
      </c>
      <c r="T843" s="33" t="s">
        <v>143</v>
      </c>
      <c r="U843" s="33" t="s">
        <v>2209</v>
      </c>
      <c r="W843" s="34" t="s">
        <v>2314</v>
      </c>
      <c r="X843" s="34">
        <v>3</v>
      </c>
      <c r="Y843" s="34">
        <v>10</v>
      </c>
      <c r="Z843" s="34">
        <f t="shared" si="239"/>
        <v>30</v>
      </c>
      <c r="AI843" s="25">
        <v>842</v>
      </c>
      <c r="AJ843" s="27">
        <v>842</v>
      </c>
    </row>
    <row r="844" spans="1:36" ht="11.25" customHeight="1" x14ac:dyDescent="0.2">
      <c r="A844" s="27">
        <v>843</v>
      </c>
      <c r="C844" s="33" t="str">
        <f t="shared" si="235"/>
        <v>Knockout - Hot Tempered - DC - R</v>
      </c>
      <c r="D844" s="33" t="str">
        <f>CONCATENATE(M844," - ",P844," - ",G844," - ",IF(R844="","",CONCATENATE(R844," - ")),W844)</f>
        <v>Knockout - Hot Tempered - DC - R</v>
      </c>
      <c r="E844" s="33">
        <f t="shared" si="237"/>
        <v>1</v>
      </c>
      <c r="F844" s="33" t="str">
        <f>CONCATENATE(P844," - ",G844)</f>
        <v>Hot Tempered - DC</v>
      </c>
      <c r="G844" s="34" t="s">
        <v>3385</v>
      </c>
      <c r="H844" s="34" t="s">
        <v>2590</v>
      </c>
      <c r="L844" s="33" t="s">
        <v>143</v>
      </c>
      <c r="M844" s="33" t="s">
        <v>143</v>
      </c>
      <c r="N844" s="34" t="s">
        <v>5053</v>
      </c>
      <c r="O844" s="34" t="s">
        <v>5053</v>
      </c>
      <c r="P844" s="33" t="s">
        <v>2210</v>
      </c>
      <c r="S844" s="50" t="s">
        <v>4107</v>
      </c>
      <c r="T844" s="33" t="s">
        <v>143</v>
      </c>
      <c r="U844" s="33" t="s">
        <v>2210</v>
      </c>
      <c r="W844" s="34" t="s">
        <v>2313</v>
      </c>
      <c r="X844" s="34">
        <v>3</v>
      </c>
      <c r="Y844" s="34">
        <v>15</v>
      </c>
      <c r="Z844" s="34">
        <f t="shared" si="239"/>
        <v>45</v>
      </c>
      <c r="AI844" s="25">
        <v>843</v>
      </c>
      <c r="AJ844" s="27">
        <v>843</v>
      </c>
    </row>
    <row r="845" spans="1:36" ht="11.25" customHeight="1" x14ac:dyDescent="0.2">
      <c r="A845" s="27">
        <v>844</v>
      </c>
      <c r="C845" s="33" t="str">
        <f t="shared" si="235"/>
        <v>Knockout - Killer Physique - DC - U</v>
      </c>
      <c r="D845" s="33" t="str">
        <f>CONCATENATE(M845," - ",P845," - ",G845," - ",IF(R845="","",CONCATENATE(R845," - ")),W845)</f>
        <v>Knockout - Killer Physique - DC - U</v>
      </c>
      <c r="E845" s="33">
        <f t="shared" si="237"/>
        <v>1</v>
      </c>
      <c r="F845" s="33" t="str">
        <f>CONCATENATE(P845," - ",G845)</f>
        <v>Killer Physique - DC</v>
      </c>
      <c r="G845" s="34" t="s">
        <v>3385</v>
      </c>
      <c r="H845" s="34" t="s">
        <v>2590</v>
      </c>
      <c r="L845" s="33" t="s">
        <v>143</v>
      </c>
      <c r="M845" s="33" t="s">
        <v>143</v>
      </c>
      <c r="N845" s="34" t="s">
        <v>4952</v>
      </c>
      <c r="O845" s="34" t="s">
        <v>4952</v>
      </c>
      <c r="P845" s="33" t="s">
        <v>1501</v>
      </c>
      <c r="S845" s="50" t="s">
        <v>4108</v>
      </c>
      <c r="T845" s="33" t="s">
        <v>143</v>
      </c>
      <c r="U845" s="33" t="s">
        <v>1501</v>
      </c>
      <c r="W845" s="34" t="s">
        <v>2314</v>
      </c>
      <c r="X845" s="34">
        <v>3</v>
      </c>
      <c r="Y845" s="34">
        <v>10</v>
      </c>
      <c r="Z845" s="34">
        <f t="shared" si="239"/>
        <v>30</v>
      </c>
      <c r="AI845" s="25">
        <v>844</v>
      </c>
      <c r="AJ845" s="27">
        <v>844</v>
      </c>
    </row>
    <row r="846" spans="1:36" ht="11.25" customHeight="1" x14ac:dyDescent="0.2">
      <c r="A846" s="27">
        <v>845</v>
      </c>
      <c r="C846" s="33" t="str">
        <f t="shared" si="235"/>
        <v>Knockout - Mighty Blow - DC - R</v>
      </c>
      <c r="D846" s="33" t="str">
        <f>CONCATENATE(M846," - ",P846," - ",G846," - ",IF(R846="","",CONCATENATE(R846," - ")),W846)</f>
        <v>Knockout - Mighty Blow - DC - R</v>
      </c>
      <c r="E846" s="33">
        <f t="shared" si="237"/>
        <v>1</v>
      </c>
      <c r="F846" s="33" t="str">
        <f>CONCATENATE(P846," - ",G846)</f>
        <v>Mighty Blow - DC</v>
      </c>
      <c r="G846" s="34" t="s">
        <v>3385</v>
      </c>
      <c r="H846" s="34" t="s">
        <v>2590</v>
      </c>
      <c r="L846" s="33" t="s">
        <v>143</v>
      </c>
      <c r="M846" s="33" t="s">
        <v>143</v>
      </c>
      <c r="N846" s="34" t="s">
        <v>4945</v>
      </c>
      <c r="O846" s="34" t="s">
        <v>4945</v>
      </c>
      <c r="P846" s="33" t="s">
        <v>2211</v>
      </c>
      <c r="S846" s="50" t="s">
        <v>4109</v>
      </c>
      <c r="T846" s="33" t="s">
        <v>143</v>
      </c>
      <c r="U846" s="33" t="s">
        <v>2211</v>
      </c>
      <c r="W846" s="34" t="s">
        <v>2313</v>
      </c>
      <c r="X846" s="34">
        <v>3</v>
      </c>
      <c r="Y846" s="34">
        <v>15</v>
      </c>
      <c r="Z846" s="34">
        <f t="shared" si="239"/>
        <v>45</v>
      </c>
      <c r="AI846" s="25">
        <v>845</v>
      </c>
      <c r="AJ846" s="27">
        <v>845</v>
      </c>
    </row>
    <row r="847" spans="1:36" ht="11.25" customHeight="1" x14ac:dyDescent="0.2">
      <c r="A847" s="27">
        <v>846</v>
      </c>
      <c r="C847" s="33" t="str">
        <f t="shared" si="235"/>
        <v>Knockout - Picking a Fight - DC - OPD - VR</v>
      </c>
      <c r="D847" s="33" t="str">
        <f>CONCATENATE(M847," - ",P847," - ",G847," - ",IF(R847="","",CONCATENATE(R847," - ")),W847)</f>
        <v>Knockout - Picking a Fight - DC - OPD - VR</v>
      </c>
      <c r="E847" s="33">
        <f t="shared" si="237"/>
        <v>1</v>
      </c>
      <c r="F847" s="33" t="str">
        <f>CONCATENATE(P847," - ",G847)</f>
        <v>Picking a Fight - DC</v>
      </c>
      <c r="G847" s="34" t="s">
        <v>3385</v>
      </c>
      <c r="H847" s="34" t="s">
        <v>2590</v>
      </c>
      <c r="L847" s="33" t="s">
        <v>143</v>
      </c>
      <c r="M847" s="33" t="s">
        <v>143</v>
      </c>
      <c r="N847" s="34" t="s">
        <v>4990</v>
      </c>
      <c r="O847" s="34" t="s">
        <v>4990</v>
      </c>
      <c r="P847" s="33" t="s">
        <v>3150</v>
      </c>
      <c r="R847" s="34" t="s">
        <v>2584</v>
      </c>
      <c r="S847" s="50" t="s">
        <v>4110</v>
      </c>
      <c r="T847" s="33" t="s">
        <v>143</v>
      </c>
      <c r="U847" s="33" t="s">
        <v>1731</v>
      </c>
      <c r="W847" s="34" t="s">
        <v>2361</v>
      </c>
      <c r="X847" s="34">
        <v>3</v>
      </c>
      <c r="Y847" s="34">
        <v>20</v>
      </c>
      <c r="Z847" s="34">
        <f t="shared" si="239"/>
        <v>60</v>
      </c>
      <c r="AI847" s="25">
        <v>846</v>
      </c>
      <c r="AJ847" s="27">
        <v>846</v>
      </c>
    </row>
    <row r="848" spans="1:36" ht="11.25" customHeight="1" x14ac:dyDescent="0.2">
      <c r="A848" s="27">
        <v>847</v>
      </c>
      <c r="B848" s="28"/>
      <c r="C848" s="26" t="str">
        <f t="shared" si="235"/>
        <v>Kree - 4-Grid Character Card - MN - R</v>
      </c>
      <c r="D848" s="26" t="s">
        <v>6135</v>
      </c>
      <c r="E848" s="26">
        <f t="shared" si="237"/>
        <v>1</v>
      </c>
      <c r="F848" s="26" t="str">
        <f>CONCATENATE(M848,IF(V848&lt;&gt;"",CONCATENATE(" (",V848,")",),"")," &lt;",G848,"&gt;")</f>
        <v>Kree &lt;MN&gt;</v>
      </c>
      <c r="G848" s="28" t="s">
        <v>1677</v>
      </c>
      <c r="H848" s="28" t="s">
        <v>2582</v>
      </c>
      <c r="I848" s="28"/>
      <c r="J848" s="28"/>
      <c r="K848" s="28"/>
      <c r="L848" s="26" t="s">
        <v>810</v>
      </c>
      <c r="M848" s="26" t="s">
        <v>810</v>
      </c>
      <c r="N848" s="28"/>
      <c r="O848" s="28"/>
      <c r="P848" s="26" t="s">
        <v>769</v>
      </c>
      <c r="Q848" s="28"/>
      <c r="R848" s="28"/>
      <c r="S848" s="54"/>
      <c r="T848" s="26" t="s">
        <v>810</v>
      </c>
      <c r="U848" s="26" t="s">
        <v>769</v>
      </c>
      <c r="V848" s="28"/>
      <c r="W848" s="28" t="s">
        <v>2313</v>
      </c>
      <c r="X848" s="29">
        <v>4</v>
      </c>
      <c r="Y848" s="29">
        <v>15</v>
      </c>
      <c r="Z848" s="29">
        <f t="shared" si="239"/>
        <v>60</v>
      </c>
      <c r="AA848" s="30">
        <v>6</v>
      </c>
      <c r="AB848" s="30">
        <v>5</v>
      </c>
      <c r="AC848" s="30">
        <v>4</v>
      </c>
      <c r="AD848" s="30">
        <v>7</v>
      </c>
      <c r="AE848" s="30">
        <f>SUM(AA848:AD848)</f>
        <v>22</v>
      </c>
      <c r="AF848" s="30">
        <v>22</v>
      </c>
      <c r="AG848" s="31">
        <f>AVERAGE(AA848:AD848)</f>
        <v>5.5</v>
      </c>
      <c r="AH848" s="32"/>
      <c r="AI848" s="32">
        <v>847</v>
      </c>
      <c r="AJ848" s="27">
        <v>847</v>
      </c>
    </row>
    <row r="849" spans="1:36" ht="11.25" customHeight="1" x14ac:dyDescent="0.2">
      <c r="A849" s="27">
        <v>848</v>
      </c>
      <c r="C849" s="33" t="str">
        <f t="shared" si="235"/>
        <v>Kree - Colonel Yon-Rogg - MN - OPD - VR</v>
      </c>
      <c r="D849" s="33" t="str">
        <f t="shared" ref="D849:D855" si="240">CONCATENATE(M849," - ",P849," - ",G849," - ",IF(R849="","",CONCATENATE(R849," - ")),W849)</f>
        <v>Kree - Colonel Yon-Rogg - MN - OPD - VR</v>
      </c>
      <c r="E849" s="33">
        <f t="shared" si="237"/>
        <v>1</v>
      </c>
      <c r="F849" s="33" t="str">
        <f t="shared" ref="F849:F855" si="241">CONCATENATE(P849," - ",G849)</f>
        <v>Colonel Yon-Rogg - MN</v>
      </c>
      <c r="G849" s="34" t="s">
        <v>1677</v>
      </c>
      <c r="H849" s="34" t="s">
        <v>2590</v>
      </c>
      <c r="L849" s="33" t="s">
        <v>3151</v>
      </c>
      <c r="M849" s="33" t="s">
        <v>810</v>
      </c>
      <c r="N849" s="34" t="s">
        <v>5055</v>
      </c>
      <c r="O849" s="34" t="s">
        <v>5055</v>
      </c>
      <c r="P849" s="33" t="s">
        <v>3151</v>
      </c>
      <c r="R849" s="34" t="s">
        <v>2584</v>
      </c>
      <c r="S849" s="50" t="s">
        <v>4111</v>
      </c>
      <c r="T849" s="33" t="s">
        <v>810</v>
      </c>
      <c r="U849" s="33" t="s">
        <v>1764</v>
      </c>
      <c r="W849" s="34" t="s">
        <v>2361</v>
      </c>
      <c r="X849" s="34">
        <v>4</v>
      </c>
      <c r="Y849" s="34">
        <v>20</v>
      </c>
      <c r="Z849" s="34">
        <f t="shared" si="239"/>
        <v>80</v>
      </c>
      <c r="AI849" s="25">
        <v>848</v>
      </c>
      <c r="AJ849" s="27">
        <v>848</v>
      </c>
    </row>
    <row r="850" spans="1:36" ht="11.25" customHeight="1" x14ac:dyDescent="0.2">
      <c r="A850" s="27">
        <v>849</v>
      </c>
      <c r="C850" s="33" t="str">
        <f t="shared" si="235"/>
        <v>Kree - Dr. Minerva - CL - U</v>
      </c>
      <c r="D850" s="33" t="str">
        <f t="shared" si="240"/>
        <v>Kree - Dr. Minerva - CL - U</v>
      </c>
      <c r="E850" s="33">
        <f t="shared" si="237"/>
        <v>1</v>
      </c>
      <c r="F850" s="33" t="str">
        <f t="shared" si="241"/>
        <v>Dr. Minerva - CL</v>
      </c>
      <c r="G850" s="34" t="s">
        <v>1676</v>
      </c>
      <c r="H850" s="34" t="s">
        <v>2590</v>
      </c>
      <c r="L850" s="33" t="s">
        <v>1500</v>
      </c>
      <c r="M850" s="33" t="s">
        <v>810</v>
      </c>
      <c r="N850" s="34" t="s">
        <v>5067</v>
      </c>
      <c r="O850" s="34" t="s">
        <v>5067</v>
      </c>
      <c r="P850" s="33" t="s">
        <v>1500</v>
      </c>
      <c r="S850" s="50" t="s">
        <v>4112</v>
      </c>
      <c r="T850" s="33" t="s">
        <v>810</v>
      </c>
      <c r="U850" s="33" t="s">
        <v>1500</v>
      </c>
      <c r="W850" s="34" t="s">
        <v>2314</v>
      </c>
      <c r="X850" s="34">
        <v>13</v>
      </c>
      <c r="Y850" s="34">
        <v>10</v>
      </c>
      <c r="Z850" s="34">
        <f t="shared" si="239"/>
        <v>130</v>
      </c>
      <c r="AI850" s="25">
        <v>849</v>
      </c>
      <c r="AJ850" s="27">
        <v>849</v>
      </c>
    </row>
    <row r="851" spans="1:36" ht="11.25" customHeight="1" x14ac:dyDescent="0.2">
      <c r="A851" s="27">
        <v>850</v>
      </c>
      <c r="C851" s="33" t="str">
        <f t="shared" si="235"/>
        <v>Kree - Interstellar Empire - MN - U</v>
      </c>
      <c r="D851" s="33" t="str">
        <f t="shared" si="240"/>
        <v>Kree - Interstellar Empire - MN - U</v>
      </c>
      <c r="E851" s="33">
        <f t="shared" si="237"/>
        <v>1</v>
      </c>
      <c r="F851" s="33" t="str">
        <f t="shared" si="241"/>
        <v>Interstellar Empire - MN</v>
      </c>
      <c r="G851" s="34" t="s">
        <v>1677</v>
      </c>
      <c r="H851" s="34" t="s">
        <v>2590</v>
      </c>
      <c r="L851" s="33" t="s">
        <v>1502</v>
      </c>
      <c r="M851" s="33" t="s">
        <v>810</v>
      </c>
      <c r="N851" s="34" t="s">
        <v>4879</v>
      </c>
      <c r="O851" s="34" t="s">
        <v>4879</v>
      </c>
      <c r="P851" s="33" t="s">
        <v>1502</v>
      </c>
      <c r="S851" s="50" t="s">
        <v>3609</v>
      </c>
      <c r="T851" s="33" t="s">
        <v>810</v>
      </c>
      <c r="U851" s="33" t="s">
        <v>1502</v>
      </c>
      <c r="W851" s="34" t="s">
        <v>2314</v>
      </c>
      <c r="X851" s="34">
        <v>4</v>
      </c>
      <c r="Y851" s="34">
        <v>10</v>
      </c>
      <c r="Z851" s="34">
        <f t="shared" si="239"/>
        <v>40</v>
      </c>
      <c r="AI851" s="25">
        <v>850</v>
      </c>
      <c r="AJ851" s="27">
        <v>850</v>
      </c>
    </row>
    <row r="852" spans="1:36" ht="11.25" customHeight="1" x14ac:dyDescent="0.2">
      <c r="A852" s="27">
        <v>851</v>
      </c>
      <c r="C852" s="33" t="str">
        <f t="shared" si="235"/>
        <v>Kree - Prime Minister Zarek - MN - U</v>
      </c>
      <c r="D852" s="33" t="str">
        <f t="shared" si="240"/>
        <v>Kree - Prime Minister Zarek - MN - U</v>
      </c>
      <c r="E852" s="33">
        <f t="shared" si="237"/>
        <v>1</v>
      </c>
      <c r="F852" s="33" t="str">
        <f t="shared" si="241"/>
        <v>Prime Minister Zarek - MN</v>
      </c>
      <c r="G852" s="34" t="s">
        <v>1677</v>
      </c>
      <c r="H852" s="34" t="s">
        <v>2590</v>
      </c>
      <c r="L852" s="33" t="s">
        <v>1504</v>
      </c>
      <c r="M852" s="33" t="s">
        <v>810</v>
      </c>
      <c r="N852" s="34" t="s">
        <v>5068</v>
      </c>
      <c r="O852" s="34" t="s">
        <v>5068</v>
      </c>
      <c r="P852" s="33" t="s">
        <v>1504</v>
      </c>
      <c r="S852" s="50" t="s">
        <v>4113</v>
      </c>
      <c r="T852" s="33" t="s">
        <v>810</v>
      </c>
      <c r="U852" s="33" t="s">
        <v>1504</v>
      </c>
      <c r="W852" s="34" t="s">
        <v>2314</v>
      </c>
      <c r="X852" s="34">
        <v>4</v>
      </c>
      <c r="Y852" s="34">
        <v>10</v>
      </c>
      <c r="Z852" s="34">
        <f t="shared" si="239"/>
        <v>40</v>
      </c>
      <c r="AI852" s="25">
        <v>851</v>
      </c>
      <c r="AJ852" s="27">
        <v>851</v>
      </c>
    </row>
    <row r="853" spans="1:36" ht="11.25" customHeight="1" x14ac:dyDescent="0.2">
      <c r="A853" s="27">
        <v>852</v>
      </c>
      <c r="C853" s="33" t="str">
        <f t="shared" si="235"/>
        <v>Kree - Ronan the Accuser - MN - OPD - VR</v>
      </c>
      <c r="D853" s="33" t="str">
        <f t="shared" si="240"/>
        <v>Kree - Ronan the Accuser - MN - OPD - VR</v>
      </c>
      <c r="E853" s="33">
        <f t="shared" si="237"/>
        <v>1</v>
      </c>
      <c r="F853" s="33" t="str">
        <f t="shared" si="241"/>
        <v>Ronan the Accuser - MN</v>
      </c>
      <c r="G853" s="34" t="s">
        <v>1677</v>
      </c>
      <c r="H853" s="34" t="s">
        <v>2590</v>
      </c>
      <c r="L853" s="33" t="s">
        <v>3152</v>
      </c>
      <c r="M853" s="33" t="s">
        <v>810</v>
      </c>
      <c r="N853" s="34" t="s">
        <v>4944</v>
      </c>
      <c r="O853" s="34" t="s">
        <v>4944</v>
      </c>
      <c r="P853" s="33" t="s">
        <v>3152</v>
      </c>
      <c r="R853" s="34" t="s">
        <v>2584</v>
      </c>
      <c r="S853" s="50" t="s">
        <v>4114</v>
      </c>
      <c r="T853" s="33" t="s">
        <v>810</v>
      </c>
      <c r="U853" s="33" t="s">
        <v>1730</v>
      </c>
      <c r="W853" s="34" t="s">
        <v>2361</v>
      </c>
      <c r="X853" s="34">
        <v>4</v>
      </c>
      <c r="Y853" s="34">
        <v>20</v>
      </c>
      <c r="Z853" s="34">
        <f t="shared" si="239"/>
        <v>80</v>
      </c>
      <c r="AI853" s="25">
        <v>852</v>
      </c>
      <c r="AJ853" s="27">
        <v>852</v>
      </c>
    </row>
    <row r="854" spans="1:36" ht="11.25" customHeight="1" x14ac:dyDescent="0.2">
      <c r="A854" s="27">
        <v>853</v>
      </c>
      <c r="C854" s="33" t="str">
        <f t="shared" si="235"/>
        <v>Kree - Sentry - MN - OPD - VR</v>
      </c>
      <c r="D854" s="33" t="str">
        <f t="shared" si="240"/>
        <v>Kree - Sentry - MN - OPD - VR</v>
      </c>
      <c r="E854" s="33">
        <f t="shared" si="237"/>
        <v>1</v>
      </c>
      <c r="F854" s="33" t="str">
        <f t="shared" si="241"/>
        <v>Sentry - MN</v>
      </c>
      <c r="G854" s="34" t="s">
        <v>1677</v>
      </c>
      <c r="H854" s="34" t="s">
        <v>2590</v>
      </c>
      <c r="L854" s="33" t="s">
        <v>3153</v>
      </c>
      <c r="M854" s="33" t="s">
        <v>810</v>
      </c>
      <c r="N854" s="34" t="s">
        <v>2108</v>
      </c>
      <c r="O854" s="34" t="s">
        <v>2108</v>
      </c>
      <c r="P854" s="33" t="s">
        <v>3153</v>
      </c>
      <c r="R854" s="34" t="s">
        <v>2584</v>
      </c>
      <c r="S854" s="50" t="s">
        <v>4115</v>
      </c>
      <c r="T854" s="33" t="s">
        <v>810</v>
      </c>
      <c r="U854" s="33" t="s">
        <v>1729</v>
      </c>
      <c r="W854" s="34" t="s">
        <v>2361</v>
      </c>
      <c r="X854" s="34">
        <v>4</v>
      </c>
      <c r="Y854" s="34">
        <v>20</v>
      </c>
      <c r="Z854" s="34">
        <f t="shared" si="239"/>
        <v>80</v>
      </c>
      <c r="AI854" s="25">
        <v>853</v>
      </c>
      <c r="AJ854" s="27">
        <v>853</v>
      </c>
    </row>
    <row r="855" spans="1:36" ht="11.25" customHeight="1" x14ac:dyDescent="0.2">
      <c r="A855" s="27">
        <v>854</v>
      </c>
      <c r="C855" s="33" t="str">
        <f t="shared" si="235"/>
        <v>Kree - Supreme Intelligence - MN - U</v>
      </c>
      <c r="D855" s="33" t="str">
        <f t="shared" si="240"/>
        <v>Kree - Supreme Intelligence - MN - U</v>
      </c>
      <c r="E855" s="33">
        <f t="shared" si="237"/>
        <v>1</v>
      </c>
      <c r="F855" s="33" t="str">
        <f t="shared" si="241"/>
        <v>Supreme Intelligence - MN</v>
      </c>
      <c r="G855" s="34" t="s">
        <v>1677</v>
      </c>
      <c r="H855" s="34" t="s">
        <v>2590</v>
      </c>
      <c r="L855" s="33" t="s">
        <v>1503</v>
      </c>
      <c r="M855" s="33" t="s">
        <v>810</v>
      </c>
      <c r="N855" s="34" t="s">
        <v>5025</v>
      </c>
      <c r="O855" s="34" t="s">
        <v>5025</v>
      </c>
      <c r="P855" s="33" t="s">
        <v>1503</v>
      </c>
      <c r="S855" s="50" t="s">
        <v>4116</v>
      </c>
      <c r="T855" s="33" t="s">
        <v>810</v>
      </c>
      <c r="U855" s="33" t="s">
        <v>1503</v>
      </c>
      <c r="W855" s="34" t="s">
        <v>2314</v>
      </c>
      <c r="X855" s="34">
        <v>4</v>
      </c>
      <c r="Y855" s="34">
        <v>10</v>
      </c>
      <c r="Z855" s="34">
        <f t="shared" si="239"/>
        <v>40</v>
      </c>
      <c r="AI855" s="25">
        <v>854</v>
      </c>
      <c r="AJ855" s="27">
        <v>854</v>
      </c>
    </row>
    <row r="856" spans="1:36" ht="11.25" customHeight="1" x14ac:dyDescent="0.2">
      <c r="A856" s="27">
        <v>855</v>
      </c>
      <c r="B856" s="28"/>
      <c r="C856" s="26" t="str">
        <f t="shared" si="235"/>
        <v>Landslide - 4-Grid Character Card - XM - C</v>
      </c>
      <c r="D856" s="26" t="str">
        <f>CONCATENATE(M856," ",G856," HERO - ",W856)</f>
        <v>Landslide XM HERO - C</v>
      </c>
      <c r="E856" s="26">
        <f t="shared" si="237"/>
        <v>1</v>
      </c>
      <c r="F856" s="26" t="str">
        <f>CONCATENATE(M856,IF(V856&lt;&gt;"",CONCATENATE(" (",V856,")",),"")," &lt;",G856,"&gt;")</f>
        <v>Landslide &lt;XM&gt;</v>
      </c>
      <c r="G856" s="28" t="s">
        <v>3387</v>
      </c>
      <c r="H856" s="28" t="s">
        <v>2582</v>
      </c>
      <c r="I856" s="28"/>
      <c r="J856" s="28"/>
      <c r="K856" s="28"/>
      <c r="L856" s="26" t="s">
        <v>1646</v>
      </c>
      <c r="M856" s="26" t="s">
        <v>1646</v>
      </c>
      <c r="N856" s="28"/>
      <c r="O856" s="28"/>
      <c r="P856" s="26" t="s">
        <v>769</v>
      </c>
      <c r="Q856" s="28"/>
      <c r="R856" s="28"/>
      <c r="S856" s="54"/>
      <c r="T856" s="26" t="s">
        <v>1646</v>
      </c>
      <c r="U856" s="26" t="s">
        <v>769</v>
      </c>
      <c r="V856" s="28"/>
      <c r="W856" s="28" t="s">
        <v>2103</v>
      </c>
      <c r="X856" s="29">
        <v>5</v>
      </c>
      <c r="Y856" s="29">
        <v>5</v>
      </c>
      <c r="Z856" s="29">
        <f t="shared" si="239"/>
        <v>25</v>
      </c>
      <c r="AA856" s="30">
        <v>6</v>
      </c>
      <c r="AB856" s="30">
        <v>4</v>
      </c>
      <c r="AC856" s="30">
        <v>6</v>
      </c>
      <c r="AD856" s="30">
        <v>2</v>
      </c>
      <c r="AE856" s="30">
        <f>SUM(AA856:AD856)</f>
        <v>18</v>
      </c>
      <c r="AF856" s="30">
        <v>18</v>
      </c>
      <c r="AG856" s="31">
        <f>AVERAGE(AA856:AD856)</f>
        <v>4.5</v>
      </c>
      <c r="AH856" s="32" t="s">
        <v>4815</v>
      </c>
      <c r="AI856" s="32">
        <v>855</v>
      </c>
      <c r="AJ856" s="27">
        <v>855</v>
      </c>
    </row>
    <row r="857" spans="1:36" ht="11.25" customHeight="1" x14ac:dyDescent="0.2">
      <c r="A857" s="27">
        <v>856</v>
      </c>
      <c r="C857" s="33" t="str">
        <f t="shared" si="235"/>
        <v>Landslide - Appetite for Destruction - XM - C</v>
      </c>
      <c r="D857" s="33" t="str">
        <f>CONCATENATE(M857," - ",P857," - ",G857," - ",IF(R857="","",CONCATENATE(R857," - ")),W857)</f>
        <v>Landslide - Appetite for Destruction - XM - C</v>
      </c>
      <c r="E857" s="33">
        <f t="shared" si="237"/>
        <v>1</v>
      </c>
      <c r="F857" s="33" t="str">
        <f>CONCATENATE(P857," - ",G857)</f>
        <v>Appetite for Destruction - XM</v>
      </c>
      <c r="G857" s="34" t="s">
        <v>3387</v>
      </c>
      <c r="H857" s="34" t="s">
        <v>2590</v>
      </c>
      <c r="L857" s="33" t="s">
        <v>1646</v>
      </c>
      <c r="M857" s="33" t="s">
        <v>1646</v>
      </c>
      <c r="N857" s="34" t="s">
        <v>5069</v>
      </c>
      <c r="O857" s="34" t="s">
        <v>5069</v>
      </c>
      <c r="P857" s="33" t="s">
        <v>1647</v>
      </c>
      <c r="S857" s="50" t="s">
        <v>4117</v>
      </c>
      <c r="T857" s="33" t="s">
        <v>1646</v>
      </c>
      <c r="U857" s="33" t="s">
        <v>1647</v>
      </c>
      <c r="W857" s="34" t="s">
        <v>2103</v>
      </c>
      <c r="X857" s="34">
        <v>5</v>
      </c>
      <c r="Y857" s="34">
        <v>5</v>
      </c>
      <c r="Z857" s="34">
        <f t="shared" si="239"/>
        <v>25</v>
      </c>
      <c r="AI857" s="25">
        <v>856</v>
      </c>
      <c r="AJ857" s="27">
        <v>856</v>
      </c>
    </row>
    <row r="858" spans="1:36" ht="11.25" customHeight="1" x14ac:dyDescent="0.2">
      <c r="A858" s="27">
        <v>857</v>
      </c>
      <c r="C858" s="33" t="str">
        <f t="shared" si="235"/>
        <v>Landslide - Big Bully - XM - U</v>
      </c>
      <c r="D858" s="33" t="str">
        <f>CONCATENATE(M858," - ",P858," - ",G858," - ",IF(R858="","",CONCATENATE(R858," - ")),W858)</f>
        <v>Landslide - Big Bully - XM - U</v>
      </c>
      <c r="E858" s="33">
        <f t="shared" si="237"/>
        <v>1</v>
      </c>
      <c r="F858" s="33" t="str">
        <f>CONCATENATE(P858," - ",G858)</f>
        <v>Big Bully - XM</v>
      </c>
      <c r="G858" s="34" t="s">
        <v>3387</v>
      </c>
      <c r="H858" s="34" t="s">
        <v>2590</v>
      </c>
      <c r="L858" s="33" t="s">
        <v>1646</v>
      </c>
      <c r="M858" s="33" t="s">
        <v>1646</v>
      </c>
      <c r="N858" s="34" t="s">
        <v>5070</v>
      </c>
      <c r="O858" s="34" t="s">
        <v>5070</v>
      </c>
      <c r="P858" s="33" t="s">
        <v>1648</v>
      </c>
      <c r="S858" s="50" t="s">
        <v>4118</v>
      </c>
      <c r="T858" s="33" t="s">
        <v>1646</v>
      </c>
      <c r="U858" s="33" t="s">
        <v>1648</v>
      </c>
      <c r="W858" s="34" t="s">
        <v>2314</v>
      </c>
      <c r="X858" s="34">
        <v>5</v>
      </c>
      <c r="Y858" s="34">
        <v>10</v>
      </c>
      <c r="Z858" s="34">
        <f t="shared" si="239"/>
        <v>50</v>
      </c>
      <c r="AI858" s="25">
        <v>857</v>
      </c>
      <c r="AJ858" s="27">
        <v>857</v>
      </c>
    </row>
    <row r="859" spans="1:36" ht="11.25" customHeight="1" x14ac:dyDescent="0.2">
      <c r="A859" s="27">
        <v>858</v>
      </c>
      <c r="C859" s="33" t="str">
        <f t="shared" si="235"/>
        <v>Landslide - Massive Speed - XM - C</v>
      </c>
      <c r="D859" s="33" t="str">
        <f>CONCATENATE(M859," - ",P859," - ",G859," - ",IF(R859="","",CONCATENATE(R859," - ")),W859)</f>
        <v>Landslide - Massive Speed - XM - C</v>
      </c>
      <c r="E859" s="33">
        <f t="shared" si="237"/>
        <v>1</v>
      </c>
      <c r="F859" s="33" t="str">
        <f>CONCATENATE(P859," - ",G859)</f>
        <v>Massive Speed - XM</v>
      </c>
      <c r="G859" s="34" t="s">
        <v>3387</v>
      </c>
      <c r="H859" s="34" t="s">
        <v>2590</v>
      </c>
      <c r="L859" s="33" t="s">
        <v>1646</v>
      </c>
      <c r="M859" s="33" t="s">
        <v>1646</v>
      </c>
      <c r="N859" s="34" t="s">
        <v>4887</v>
      </c>
      <c r="O859" s="34" t="s">
        <v>4887</v>
      </c>
      <c r="P859" s="33" t="s">
        <v>1649</v>
      </c>
      <c r="S859" s="50" t="s">
        <v>4119</v>
      </c>
      <c r="T859" s="33" t="s">
        <v>1646</v>
      </c>
      <c r="U859" s="33" t="s">
        <v>1649</v>
      </c>
      <c r="W859" s="34" t="s">
        <v>2103</v>
      </c>
      <c r="X859" s="34">
        <v>5</v>
      </c>
      <c r="Y859" s="34">
        <v>5</v>
      </c>
      <c r="Z859" s="34">
        <f t="shared" si="239"/>
        <v>25</v>
      </c>
      <c r="AI859" s="25">
        <v>858</v>
      </c>
      <c r="AJ859" s="27">
        <v>858</v>
      </c>
    </row>
    <row r="860" spans="1:36" ht="11.25" customHeight="1" x14ac:dyDescent="0.2">
      <c r="A860" s="27">
        <v>859</v>
      </c>
      <c r="C860" s="33" t="str">
        <f t="shared" si="235"/>
        <v>Landslide - Short Fuse - XM - OPD - R</v>
      </c>
      <c r="D860" s="33" t="str">
        <f>CONCATENATE(M860," - ",P860," - ",G860," - ",IF(R860="","",CONCATENATE(R860," - ")),W860)</f>
        <v>Landslide - Short Fuse - XM - OPD - R</v>
      </c>
      <c r="E860" s="33">
        <f t="shared" si="237"/>
        <v>1</v>
      </c>
      <c r="F860" s="33" t="str">
        <f>CONCATENATE(P860," - ",G860)</f>
        <v>Short Fuse - XM</v>
      </c>
      <c r="G860" s="34" t="s">
        <v>3387</v>
      </c>
      <c r="H860" s="34" t="s">
        <v>2590</v>
      </c>
      <c r="L860" s="33" t="s">
        <v>1646</v>
      </c>
      <c r="M860" s="33" t="s">
        <v>1646</v>
      </c>
      <c r="N860" s="34" t="s">
        <v>5014</v>
      </c>
      <c r="O860" s="34" t="s">
        <v>5014</v>
      </c>
      <c r="P860" s="33" t="s">
        <v>1650</v>
      </c>
      <c r="R860" s="34" t="s">
        <v>2584</v>
      </c>
      <c r="S860" s="50" t="s">
        <v>4120</v>
      </c>
      <c r="T860" s="33" t="s">
        <v>1646</v>
      </c>
      <c r="U860" s="33" t="s">
        <v>1650</v>
      </c>
      <c r="W860" s="34" t="s">
        <v>2313</v>
      </c>
      <c r="X860" s="34">
        <v>5</v>
      </c>
      <c r="Y860" s="34">
        <v>15</v>
      </c>
      <c r="Z860" s="34">
        <f t="shared" si="239"/>
        <v>75</v>
      </c>
      <c r="AI860" s="25">
        <v>859</v>
      </c>
      <c r="AJ860" s="27">
        <v>859</v>
      </c>
    </row>
    <row r="861" spans="1:36" ht="11.25" customHeight="1" x14ac:dyDescent="0.2">
      <c r="A861" s="27">
        <v>860</v>
      </c>
      <c r="C861" s="33" t="str">
        <f t="shared" si="235"/>
        <v>Landslide - Wallop - XM - C</v>
      </c>
      <c r="D861" s="33" t="str">
        <f>CONCATENATE(M861," - ",P861," - ",G861," - ",IF(R861="","",CONCATENATE(R861," - ")),W861)</f>
        <v>Landslide - Wallop - XM - C</v>
      </c>
      <c r="E861" s="33">
        <f t="shared" si="237"/>
        <v>1</v>
      </c>
      <c r="F861" s="33" t="str">
        <f>CONCATENATE(P861," - ",G861)</f>
        <v>Wallop - XM</v>
      </c>
      <c r="G861" s="34" t="s">
        <v>3387</v>
      </c>
      <c r="H861" s="34" t="s">
        <v>2590</v>
      </c>
      <c r="L861" s="33" t="s">
        <v>1646</v>
      </c>
      <c r="M861" s="33" t="s">
        <v>1646</v>
      </c>
      <c r="N861" s="34" t="s">
        <v>4991</v>
      </c>
      <c r="O861" s="34" t="s">
        <v>4991</v>
      </c>
      <c r="P861" s="33" t="s">
        <v>1651</v>
      </c>
      <c r="S861" s="50" t="s">
        <v>4121</v>
      </c>
      <c r="T861" s="33" t="s">
        <v>1646</v>
      </c>
      <c r="U861" s="33" t="s">
        <v>1651</v>
      </c>
      <c r="W861" s="34" t="s">
        <v>2103</v>
      </c>
      <c r="X861" s="34">
        <v>5</v>
      </c>
      <c r="Y861" s="34">
        <v>5</v>
      </c>
      <c r="Z861" s="34">
        <f t="shared" si="239"/>
        <v>25</v>
      </c>
      <c r="AI861" s="25">
        <v>860</v>
      </c>
      <c r="AJ861" s="27">
        <v>860</v>
      </c>
    </row>
    <row r="862" spans="1:36" ht="11.25" customHeight="1" x14ac:dyDescent="0.2">
      <c r="A862" s="27">
        <v>861</v>
      </c>
      <c r="B862" s="28"/>
      <c r="C862" s="26" t="str">
        <f t="shared" si="235"/>
        <v>Leader - 4-Grid Character Card - CL - U</v>
      </c>
      <c r="D862" s="26" t="str">
        <f>CONCATENATE(M862," ",G862," HERO - ",W862)</f>
        <v>Leader CL HERO - U</v>
      </c>
      <c r="E862" s="26">
        <f t="shared" si="237"/>
        <v>1</v>
      </c>
      <c r="F862" s="26" t="str">
        <f>CONCATENATE(M862,IF(V862&lt;&gt;"",CONCATENATE(" (",V862,")",),"")," &lt;",G862,"&gt;")</f>
        <v>Leader &lt;CL&gt;</v>
      </c>
      <c r="G862" s="28" t="s">
        <v>1676</v>
      </c>
      <c r="H862" s="28" t="s">
        <v>2582</v>
      </c>
      <c r="I862" s="28"/>
      <c r="J862" s="28"/>
      <c r="K862" s="28"/>
      <c r="L862" s="26" t="s">
        <v>144</v>
      </c>
      <c r="M862" s="26" t="s">
        <v>144</v>
      </c>
      <c r="N862" s="28"/>
      <c r="O862" s="28"/>
      <c r="P862" s="26" t="s">
        <v>769</v>
      </c>
      <c r="Q862" s="28"/>
      <c r="R862" s="28"/>
      <c r="S862" s="54"/>
      <c r="T862" s="26" t="s">
        <v>144</v>
      </c>
      <c r="U862" s="26" t="s">
        <v>769</v>
      </c>
      <c r="V862" s="28"/>
      <c r="W862" s="28" t="s">
        <v>2314</v>
      </c>
      <c r="X862" s="29">
        <v>13</v>
      </c>
      <c r="Y862" s="29">
        <v>10</v>
      </c>
      <c r="Z862" s="29">
        <f t="shared" si="239"/>
        <v>130</v>
      </c>
      <c r="AA862" s="30">
        <v>3</v>
      </c>
      <c r="AB862" s="30">
        <v>4</v>
      </c>
      <c r="AC862" s="30">
        <v>2</v>
      </c>
      <c r="AD862" s="30">
        <v>7</v>
      </c>
      <c r="AE862" s="30">
        <f>SUM(AA862:AD862)</f>
        <v>16</v>
      </c>
      <c r="AF862" s="30">
        <v>16</v>
      </c>
      <c r="AG862" s="31">
        <f>AVERAGE(AA862:AD862)</f>
        <v>4</v>
      </c>
      <c r="AH862" s="32" t="s">
        <v>4816</v>
      </c>
      <c r="AI862" s="32">
        <v>861</v>
      </c>
      <c r="AJ862" s="27">
        <v>861</v>
      </c>
    </row>
    <row r="863" spans="1:36" ht="11.25" customHeight="1" x14ac:dyDescent="0.2">
      <c r="A863" s="27">
        <v>862</v>
      </c>
      <c r="C863" s="33" t="str">
        <f t="shared" si="235"/>
        <v>Leader - Freehold - CL - C</v>
      </c>
      <c r="D863" s="33" t="str">
        <f t="shared" ref="D863:D868" si="242">CONCATENATE(M863," - ",P863," - ",G863," - ",IF(R863="","",CONCATENATE(R863," - ")),W863)</f>
        <v>Leader - Freehold - CL - C</v>
      </c>
      <c r="E863" s="33">
        <f t="shared" si="237"/>
        <v>1</v>
      </c>
      <c r="F863" s="33" t="str">
        <f t="shared" ref="F863:F868" si="243">CONCATENATE(P863," - ",G863)</f>
        <v>Freehold - CL</v>
      </c>
      <c r="G863" s="34" t="s">
        <v>1676</v>
      </c>
      <c r="H863" s="34" t="s">
        <v>2590</v>
      </c>
      <c r="L863" s="33" t="s">
        <v>144</v>
      </c>
      <c r="M863" s="33" t="s">
        <v>144</v>
      </c>
      <c r="N863" s="34" t="s">
        <v>4921</v>
      </c>
      <c r="O863" s="34" t="s">
        <v>4921</v>
      </c>
      <c r="P863" s="33" t="s">
        <v>2212</v>
      </c>
      <c r="S863" s="50" t="s">
        <v>4122</v>
      </c>
      <c r="T863" s="33" t="s">
        <v>144</v>
      </c>
      <c r="U863" s="33" t="s">
        <v>2212</v>
      </c>
      <c r="W863" s="34" t="s">
        <v>2103</v>
      </c>
      <c r="X863" s="34">
        <v>13</v>
      </c>
      <c r="Y863" s="34">
        <v>5</v>
      </c>
      <c r="Z863" s="34">
        <f t="shared" si="239"/>
        <v>65</v>
      </c>
      <c r="AI863" s="25">
        <v>862</v>
      </c>
      <c r="AJ863" s="27">
        <v>862</v>
      </c>
    </row>
    <row r="864" spans="1:36" ht="11.25" customHeight="1" x14ac:dyDescent="0.2">
      <c r="A864" s="27">
        <v>863</v>
      </c>
      <c r="C864" s="33" t="str">
        <f t="shared" si="235"/>
        <v>Leader - Green 'N Mean - CL - C</v>
      </c>
      <c r="D864" s="33" t="str">
        <f t="shared" si="242"/>
        <v>Leader - Green 'N Mean - CL - C</v>
      </c>
      <c r="E864" s="33">
        <f t="shared" si="237"/>
        <v>1</v>
      </c>
      <c r="F864" s="33" t="str">
        <f t="shared" si="243"/>
        <v>Green 'N Mean - CL</v>
      </c>
      <c r="G864" s="34" t="s">
        <v>1676</v>
      </c>
      <c r="H864" s="34" t="s">
        <v>2590</v>
      </c>
      <c r="L864" s="33" t="s">
        <v>144</v>
      </c>
      <c r="M864" s="33" t="s">
        <v>144</v>
      </c>
      <c r="N864" s="34" t="s">
        <v>4869</v>
      </c>
      <c r="O864" s="34" t="s">
        <v>4869</v>
      </c>
      <c r="P864" s="33" t="s">
        <v>1494</v>
      </c>
      <c r="S864" s="50" t="s">
        <v>4123</v>
      </c>
      <c r="T864" s="33" t="s">
        <v>144</v>
      </c>
      <c r="U864" s="33" t="s">
        <v>1494</v>
      </c>
      <c r="W864" s="34" t="s">
        <v>2103</v>
      </c>
      <c r="X864" s="34">
        <v>13</v>
      </c>
      <c r="Y864" s="34">
        <v>5</v>
      </c>
      <c r="Z864" s="34">
        <f t="shared" si="239"/>
        <v>65</v>
      </c>
      <c r="AI864" s="25">
        <v>863</v>
      </c>
      <c r="AJ864" s="27">
        <v>863</v>
      </c>
    </row>
    <row r="865" spans="1:36" ht="11.25" customHeight="1" x14ac:dyDescent="0.2">
      <c r="A865" s="27">
        <v>864</v>
      </c>
      <c r="C865" s="33" t="str">
        <f t="shared" si="235"/>
        <v>Leader - Omnibus - CL - OPD - R</v>
      </c>
      <c r="D865" s="33" t="str">
        <f t="shared" si="242"/>
        <v>Leader - Omnibus - CL - OPD - R</v>
      </c>
      <c r="E865" s="33">
        <f t="shared" si="237"/>
        <v>1</v>
      </c>
      <c r="F865" s="33" t="str">
        <f t="shared" si="243"/>
        <v>Omnibus - CL</v>
      </c>
      <c r="G865" s="34" t="s">
        <v>1676</v>
      </c>
      <c r="H865" s="34" t="s">
        <v>2590</v>
      </c>
      <c r="L865" s="33" t="s">
        <v>144</v>
      </c>
      <c r="M865" s="33" t="s">
        <v>144</v>
      </c>
      <c r="N865" s="34" t="s">
        <v>4902</v>
      </c>
      <c r="O865" s="34" t="s">
        <v>4902</v>
      </c>
      <c r="P865" s="33" t="s">
        <v>3154</v>
      </c>
      <c r="R865" s="34" t="s">
        <v>2584</v>
      </c>
      <c r="S865" s="50" t="s">
        <v>4124</v>
      </c>
      <c r="T865" s="33" t="s">
        <v>144</v>
      </c>
      <c r="U865" s="33" t="s">
        <v>1741</v>
      </c>
      <c r="W865" s="34" t="s">
        <v>2313</v>
      </c>
      <c r="X865" s="34">
        <v>13</v>
      </c>
      <c r="Y865" s="34">
        <v>15</v>
      </c>
      <c r="Z865" s="34">
        <f t="shared" si="239"/>
        <v>195</v>
      </c>
      <c r="AI865" s="25">
        <v>864</v>
      </c>
      <c r="AJ865" s="27">
        <v>864</v>
      </c>
    </row>
    <row r="866" spans="1:36" ht="11.25" customHeight="1" x14ac:dyDescent="0.2">
      <c r="A866" s="27">
        <v>865</v>
      </c>
      <c r="C866" s="33" t="str">
        <f t="shared" si="235"/>
        <v>Leader - The Regeneration Crystal - CL - OPD - R</v>
      </c>
      <c r="D866" s="33" t="s">
        <v>6137</v>
      </c>
      <c r="E866" s="33">
        <f t="shared" si="237"/>
        <v>1</v>
      </c>
      <c r="F866" s="33" t="str">
        <f t="shared" si="243"/>
        <v>The Regeneration Crystal - CL</v>
      </c>
      <c r="G866" s="34" t="s">
        <v>1676</v>
      </c>
      <c r="H866" s="34" t="s">
        <v>2590</v>
      </c>
      <c r="L866" s="33" t="s">
        <v>144</v>
      </c>
      <c r="M866" s="33" t="s">
        <v>144</v>
      </c>
      <c r="N866" s="34" t="s">
        <v>5071</v>
      </c>
      <c r="O866" s="34" t="s">
        <v>5071</v>
      </c>
      <c r="P866" s="33" t="s">
        <v>6136</v>
      </c>
      <c r="R866" s="34" t="s">
        <v>2584</v>
      </c>
      <c r="S866" s="50" t="s">
        <v>4125</v>
      </c>
      <c r="T866" s="33" t="s">
        <v>144</v>
      </c>
      <c r="U866" s="33" t="s">
        <v>1742</v>
      </c>
      <c r="W866" s="34" t="s">
        <v>2313</v>
      </c>
      <c r="X866" s="34">
        <v>13</v>
      </c>
      <c r="Y866" s="34">
        <v>15</v>
      </c>
      <c r="Z866" s="34">
        <f t="shared" si="239"/>
        <v>195</v>
      </c>
      <c r="AI866" s="25">
        <v>865</v>
      </c>
      <c r="AJ866" s="27">
        <v>865</v>
      </c>
    </row>
    <row r="867" spans="1:36" ht="11.25" customHeight="1" x14ac:dyDescent="0.2">
      <c r="A867" s="27">
        <v>866</v>
      </c>
      <c r="C867" s="33" t="str">
        <f t="shared" si="235"/>
        <v>Leader - Techno-Arsenal - CL - U</v>
      </c>
      <c r="D867" s="33" t="str">
        <f t="shared" si="242"/>
        <v>Leader - Techno-Arsenal - CL - U</v>
      </c>
      <c r="E867" s="33">
        <f t="shared" si="237"/>
        <v>1</v>
      </c>
      <c r="F867" s="33" t="str">
        <f t="shared" si="243"/>
        <v>Techno-Arsenal - CL</v>
      </c>
      <c r="G867" s="34" t="s">
        <v>1676</v>
      </c>
      <c r="H867" s="34" t="s">
        <v>2590</v>
      </c>
      <c r="L867" s="33" t="s">
        <v>144</v>
      </c>
      <c r="M867" s="33" t="s">
        <v>144</v>
      </c>
      <c r="N867" s="34" t="s">
        <v>4866</v>
      </c>
      <c r="O867" s="34" t="s">
        <v>4866</v>
      </c>
      <c r="P867" s="33" t="s">
        <v>1495</v>
      </c>
      <c r="S867" s="50" t="s">
        <v>3881</v>
      </c>
      <c r="T867" s="33" t="s">
        <v>144</v>
      </c>
      <c r="U867" s="33" t="s">
        <v>1495</v>
      </c>
      <c r="W867" s="34" t="s">
        <v>2314</v>
      </c>
      <c r="X867" s="34">
        <v>13</v>
      </c>
      <c r="Y867" s="34">
        <v>10</v>
      </c>
      <c r="Z867" s="34">
        <f t="shared" si="239"/>
        <v>130</v>
      </c>
      <c r="AI867" s="25">
        <v>866</v>
      </c>
      <c r="AJ867" s="27">
        <v>866</v>
      </c>
    </row>
    <row r="868" spans="1:36" ht="11.25" customHeight="1" x14ac:dyDescent="0.2">
      <c r="A868" s="27">
        <v>867</v>
      </c>
      <c r="C868" s="33" t="str">
        <f t="shared" si="235"/>
        <v>Leader - Twisted Mentality - CL - C</v>
      </c>
      <c r="D868" s="33" t="str">
        <f t="shared" si="242"/>
        <v>Leader - Twisted Mentality - CL - C</v>
      </c>
      <c r="E868" s="33">
        <f t="shared" si="237"/>
        <v>1</v>
      </c>
      <c r="F868" s="33" t="str">
        <f t="shared" si="243"/>
        <v>Twisted Mentality - CL</v>
      </c>
      <c r="G868" s="34" t="s">
        <v>1676</v>
      </c>
      <c r="H868" s="34" t="s">
        <v>2590</v>
      </c>
      <c r="L868" s="33" t="s">
        <v>144</v>
      </c>
      <c r="M868" s="33" t="s">
        <v>144</v>
      </c>
      <c r="N868" s="34" t="s">
        <v>5041</v>
      </c>
      <c r="O868" s="34" t="s">
        <v>5041</v>
      </c>
      <c r="P868" s="33" t="s">
        <v>1496</v>
      </c>
      <c r="S868" s="50" t="s">
        <v>4126</v>
      </c>
      <c r="T868" s="33" t="s">
        <v>144</v>
      </c>
      <c r="U868" s="33" t="s">
        <v>1496</v>
      </c>
      <c r="W868" s="34" t="s">
        <v>2103</v>
      </c>
      <c r="X868" s="34">
        <v>13</v>
      </c>
      <c r="Y868" s="34">
        <v>5</v>
      </c>
      <c r="Z868" s="34">
        <f t="shared" si="239"/>
        <v>65</v>
      </c>
      <c r="AI868" s="25">
        <v>867</v>
      </c>
      <c r="AJ868" s="27">
        <v>867</v>
      </c>
    </row>
    <row r="869" spans="1:36" ht="11.25" customHeight="1" x14ac:dyDescent="0.2">
      <c r="A869" s="27">
        <v>868</v>
      </c>
      <c r="B869" s="28"/>
      <c r="C869" s="26" t="str">
        <f t="shared" si="235"/>
        <v>Lex Luthor - 4-Grid Character Card - DC - U</v>
      </c>
      <c r="D869" s="26" t="str">
        <f>CONCATENATE(M869," ",G869," HERO - ",W869)</f>
        <v>Lex Luthor DC HERO - U</v>
      </c>
      <c r="E869" s="26">
        <f t="shared" si="237"/>
        <v>1</v>
      </c>
      <c r="F869" s="26" t="str">
        <f>CONCATENATE(M869,IF(V869&lt;&gt;"",CONCATENATE(" (",V869,")",),"")," &lt;",G869,"&gt;")</f>
        <v>Lex Luthor (V) &lt;DC&gt;</v>
      </c>
      <c r="G869" s="28" t="s">
        <v>3385</v>
      </c>
      <c r="H869" s="28" t="s">
        <v>2582</v>
      </c>
      <c r="I869" s="28"/>
      <c r="J869" s="28"/>
      <c r="K869" s="28"/>
      <c r="L869" s="26" t="s">
        <v>145</v>
      </c>
      <c r="M869" s="26" t="s">
        <v>145</v>
      </c>
      <c r="N869" s="28"/>
      <c r="O869" s="28"/>
      <c r="P869" s="26" t="s">
        <v>769</v>
      </c>
      <c r="Q869" s="28"/>
      <c r="R869" s="28"/>
      <c r="S869" s="54"/>
      <c r="T869" s="26" t="s">
        <v>145</v>
      </c>
      <c r="U869" s="26" t="s">
        <v>769</v>
      </c>
      <c r="V869" s="28" t="s">
        <v>1982</v>
      </c>
      <c r="W869" s="28" t="s">
        <v>2314</v>
      </c>
      <c r="X869" s="29">
        <v>3</v>
      </c>
      <c r="Y869" s="29">
        <v>10</v>
      </c>
      <c r="Z869" s="29">
        <f t="shared" si="239"/>
        <v>30</v>
      </c>
      <c r="AA869" s="30">
        <v>3</v>
      </c>
      <c r="AB869" s="30">
        <v>4</v>
      </c>
      <c r="AC869" s="30">
        <v>3</v>
      </c>
      <c r="AD869" s="30">
        <v>8</v>
      </c>
      <c r="AE869" s="30">
        <f>SUM(AA869:AD869)</f>
        <v>18</v>
      </c>
      <c r="AF869" s="30">
        <v>18</v>
      </c>
      <c r="AG869" s="31">
        <f>AVERAGE(AA869:AD869)</f>
        <v>4.5</v>
      </c>
      <c r="AH869" s="32"/>
      <c r="AI869" s="32">
        <v>868</v>
      </c>
      <c r="AJ869" s="27">
        <v>868</v>
      </c>
    </row>
    <row r="870" spans="1:36" ht="11.25" customHeight="1" x14ac:dyDescent="0.2">
      <c r="A870" s="27">
        <v>869</v>
      </c>
      <c r="C870" s="33" t="str">
        <f t="shared" si="235"/>
        <v>Lex Luthor - Art of the Deal - JLA - OPD - R</v>
      </c>
      <c r="D870" s="33" t="str">
        <f t="shared" ref="D870:D875" si="244">CONCATENATE(M870," - ",P870," - ",G870," - ",IF(R870="","",CONCATENATE(R870," - ")),W870)</f>
        <v>Lex Luthor - Art of the Deal - JLA - OPD - R</v>
      </c>
      <c r="E870" s="33">
        <f t="shared" si="237"/>
        <v>1</v>
      </c>
      <c r="F870" s="33" t="str">
        <f t="shared" ref="F870:F875" si="245">CONCATENATE(P870," - ",G870)</f>
        <v>Art of the Deal - JLA</v>
      </c>
      <c r="G870" s="34" t="s">
        <v>3386</v>
      </c>
      <c r="H870" s="34" t="s">
        <v>2590</v>
      </c>
      <c r="L870" s="33" t="s">
        <v>145</v>
      </c>
      <c r="M870" s="33" t="s">
        <v>145</v>
      </c>
      <c r="N870" s="34" t="s">
        <v>5072</v>
      </c>
      <c r="O870" s="34" t="s">
        <v>5072</v>
      </c>
      <c r="P870" s="33" t="s">
        <v>3155</v>
      </c>
      <c r="R870" s="34" t="s">
        <v>2584</v>
      </c>
      <c r="S870" s="50" t="s">
        <v>4127</v>
      </c>
      <c r="T870" s="33" t="s">
        <v>145</v>
      </c>
      <c r="U870" s="33" t="s">
        <v>1740</v>
      </c>
      <c r="W870" s="34" t="s">
        <v>2313</v>
      </c>
      <c r="X870" s="34">
        <v>6</v>
      </c>
      <c r="Y870" s="34">
        <v>15</v>
      </c>
      <c r="Z870" s="34">
        <f t="shared" si="239"/>
        <v>90</v>
      </c>
      <c r="AI870" s="25">
        <v>869</v>
      </c>
      <c r="AJ870" s="27">
        <v>869</v>
      </c>
    </row>
    <row r="871" spans="1:36" ht="11.25" customHeight="1" x14ac:dyDescent="0.2">
      <c r="A871" s="27">
        <v>870</v>
      </c>
      <c r="C871" s="33" t="str">
        <f t="shared" si="235"/>
        <v>Lex Luthor - Global Resources - DC - R</v>
      </c>
      <c r="D871" s="33" t="str">
        <f t="shared" si="244"/>
        <v>Lex Luthor - Global Resources - DC - R</v>
      </c>
      <c r="E871" s="33">
        <f t="shared" si="237"/>
        <v>1</v>
      </c>
      <c r="F871" s="33" t="str">
        <f t="shared" si="245"/>
        <v>Global Resources - DC</v>
      </c>
      <c r="G871" s="34" t="s">
        <v>3385</v>
      </c>
      <c r="H871" s="34" t="s">
        <v>2590</v>
      </c>
      <c r="L871" s="33" t="s">
        <v>145</v>
      </c>
      <c r="M871" s="33" t="s">
        <v>145</v>
      </c>
      <c r="N871" s="34" t="s">
        <v>4921</v>
      </c>
      <c r="O871" s="34" t="s">
        <v>4921</v>
      </c>
      <c r="P871" s="33" t="s">
        <v>1497</v>
      </c>
      <c r="S871" s="50" t="s">
        <v>4128</v>
      </c>
      <c r="T871" s="33" t="s">
        <v>145</v>
      </c>
      <c r="U871" s="33" t="s">
        <v>1497</v>
      </c>
      <c r="W871" s="34" t="s">
        <v>2313</v>
      </c>
      <c r="X871" s="34">
        <v>3</v>
      </c>
      <c r="Y871" s="34">
        <v>15</v>
      </c>
      <c r="Z871" s="34">
        <f t="shared" si="239"/>
        <v>45</v>
      </c>
      <c r="AI871" s="25">
        <v>870</v>
      </c>
      <c r="AJ871" s="27">
        <v>870</v>
      </c>
    </row>
    <row r="872" spans="1:36" ht="11.25" customHeight="1" x14ac:dyDescent="0.2">
      <c r="A872" s="27">
        <v>871</v>
      </c>
      <c r="C872" s="33" t="str">
        <f t="shared" si="235"/>
        <v>Lex Luthor - Power Hungry - DC - C</v>
      </c>
      <c r="D872" s="33" t="str">
        <f t="shared" si="244"/>
        <v>Lex Luthor - Power Hungry - DC - C</v>
      </c>
      <c r="E872" s="33">
        <f t="shared" si="237"/>
        <v>1</v>
      </c>
      <c r="F872" s="33" t="str">
        <f t="shared" si="245"/>
        <v>Power Hungry - DC</v>
      </c>
      <c r="G872" s="34" t="s">
        <v>3385</v>
      </c>
      <c r="H872" s="34" t="s">
        <v>2590</v>
      </c>
      <c r="L872" s="33" t="s">
        <v>145</v>
      </c>
      <c r="M872" s="33" t="s">
        <v>145</v>
      </c>
      <c r="N872" s="34" t="s">
        <v>5073</v>
      </c>
      <c r="O872" s="34" t="s">
        <v>5073</v>
      </c>
      <c r="P872" s="33" t="s">
        <v>2213</v>
      </c>
      <c r="S872" s="50" t="s">
        <v>4129</v>
      </c>
      <c r="T872" s="33" t="s">
        <v>145</v>
      </c>
      <c r="U872" s="33" t="s">
        <v>2213</v>
      </c>
      <c r="W872" s="34" t="s">
        <v>2103</v>
      </c>
      <c r="X872" s="34">
        <v>3</v>
      </c>
      <c r="Y872" s="34">
        <v>5</v>
      </c>
      <c r="Z872" s="34">
        <f t="shared" si="239"/>
        <v>15</v>
      </c>
      <c r="AI872" s="25">
        <v>871</v>
      </c>
      <c r="AJ872" s="27">
        <v>871</v>
      </c>
    </row>
    <row r="873" spans="1:36" ht="11.25" customHeight="1" x14ac:dyDescent="0.2">
      <c r="A873" s="27">
        <v>872</v>
      </c>
      <c r="C873" s="33" t="str">
        <f t="shared" si="235"/>
        <v>Lex Luthor - Prototype Blaster - DC - R</v>
      </c>
      <c r="D873" s="33" t="s">
        <v>6138</v>
      </c>
      <c r="E873" s="33">
        <f t="shared" si="237"/>
        <v>1</v>
      </c>
      <c r="F873" s="33" t="str">
        <f t="shared" si="245"/>
        <v>Prototype Blaster - DC</v>
      </c>
      <c r="G873" s="34" t="s">
        <v>3385</v>
      </c>
      <c r="H873" s="34" t="s">
        <v>2590</v>
      </c>
      <c r="L873" s="33" t="s">
        <v>145</v>
      </c>
      <c r="M873" s="33" t="s">
        <v>145</v>
      </c>
      <c r="N873" s="34" t="s">
        <v>4974</v>
      </c>
      <c r="O873" s="34" t="s">
        <v>4974</v>
      </c>
      <c r="P873" s="33" t="s">
        <v>1498</v>
      </c>
      <c r="S873" s="50" t="s">
        <v>4130</v>
      </c>
      <c r="T873" s="33" t="s">
        <v>145</v>
      </c>
      <c r="U873" s="33" t="s">
        <v>1498</v>
      </c>
      <c r="W873" s="34" t="s">
        <v>2313</v>
      </c>
      <c r="X873" s="34">
        <v>3</v>
      </c>
      <c r="Y873" s="34">
        <v>15</v>
      </c>
      <c r="Z873" s="34">
        <f t="shared" si="239"/>
        <v>45</v>
      </c>
      <c r="AI873" s="25">
        <v>872</v>
      </c>
      <c r="AJ873" s="27">
        <v>872</v>
      </c>
    </row>
    <row r="874" spans="1:36" ht="11.25" customHeight="1" x14ac:dyDescent="0.2">
      <c r="A874" s="27">
        <v>873</v>
      </c>
      <c r="C874" s="33" t="str">
        <f t="shared" si="235"/>
        <v>Lex Luthor - Ruthless Adversary - DC - OPD - VR</v>
      </c>
      <c r="D874" s="33" t="str">
        <f t="shared" si="244"/>
        <v>Lex Luthor - Ruthless Adversary - DC - OPD - VR</v>
      </c>
      <c r="E874" s="33">
        <f t="shared" si="237"/>
        <v>1</v>
      </c>
      <c r="F874" s="33" t="str">
        <f t="shared" si="245"/>
        <v>Ruthless Adversary - DC</v>
      </c>
      <c r="G874" s="34" t="s">
        <v>3385</v>
      </c>
      <c r="H874" s="34" t="s">
        <v>2590</v>
      </c>
      <c r="L874" s="33" t="s">
        <v>145</v>
      </c>
      <c r="M874" s="33" t="s">
        <v>145</v>
      </c>
      <c r="N874" s="34" t="s">
        <v>4965</v>
      </c>
      <c r="O874" s="34" t="s">
        <v>4965</v>
      </c>
      <c r="P874" s="33" t="s">
        <v>3156</v>
      </c>
      <c r="R874" s="34" t="s">
        <v>2584</v>
      </c>
      <c r="S874" s="50" t="s">
        <v>4131</v>
      </c>
      <c r="T874" s="33" t="s">
        <v>145</v>
      </c>
      <c r="U874" s="33" t="s">
        <v>1739</v>
      </c>
      <c r="W874" s="34" t="s">
        <v>2361</v>
      </c>
      <c r="X874" s="34">
        <v>3</v>
      </c>
      <c r="Y874" s="34">
        <v>20</v>
      </c>
      <c r="Z874" s="34">
        <f t="shared" si="239"/>
        <v>60</v>
      </c>
      <c r="AI874" s="25">
        <v>873</v>
      </c>
      <c r="AJ874" s="27">
        <v>873</v>
      </c>
    </row>
    <row r="875" spans="1:36" ht="11.25" customHeight="1" x14ac:dyDescent="0.2">
      <c r="A875" s="27">
        <v>874</v>
      </c>
      <c r="C875" s="33" t="str">
        <f t="shared" si="235"/>
        <v>Lex Luthor - Skilled Martial Artist - DC - U</v>
      </c>
      <c r="D875" s="33" t="str">
        <f t="shared" si="244"/>
        <v>Lex Luthor - Skilled Martial Artist - DC - U</v>
      </c>
      <c r="E875" s="33">
        <f t="shared" si="237"/>
        <v>1</v>
      </c>
      <c r="F875" s="33" t="str">
        <f t="shared" si="245"/>
        <v>Skilled Martial Artist - DC</v>
      </c>
      <c r="G875" s="34" t="s">
        <v>3385</v>
      </c>
      <c r="H875" s="34" t="s">
        <v>2590</v>
      </c>
      <c r="L875" s="33" t="s">
        <v>145</v>
      </c>
      <c r="M875" s="33" t="s">
        <v>145</v>
      </c>
      <c r="N875" s="34" t="s">
        <v>4917</v>
      </c>
      <c r="O875" s="34" t="s">
        <v>4917</v>
      </c>
      <c r="P875" s="33" t="s">
        <v>1499</v>
      </c>
      <c r="S875" s="50" t="s">
        <v>3623</v>
      </c>
      <c r="T875" s="33" t="s">
        <v>145</v>
      </c>
      <c r="U875" s="33" t="s">
        <v>1499</v>
      </c>
      <c r="W875" s="34" t="s">
        <v>2314</v>
      </c>
      <c r="X875" s="34">
        <v>3</v>
      </c>
      <c r="Y875" s="34">
        <v>10</v>
      </c>
      <c r="Z875" s="34">
        <f t="shared" si="239"/>
        <v>30</v>
      </c>
      <c r="AI875" s="25">
        <v>874</v>
      </c>
      <c r="AJ875" s="27">
        <v>874</v>
      </c>
    </row>
    <row r="876" spans="1:36" ht="11.25" customHeight="1" x14ac:dyDescent="0.2">
      <c r="A876" s="27">
        <v>875</v>
      </c>
      <c r="C876" s="33" t="str">
        <f t="shared" ref="C876:C907" si="246">CONCATENATE(H876," - ",P876," - ",G876," - ",IF(R876="","",CONCATENATE(R876," - ")),W876)</f>
        <v>Location - Age of Apocalypse - CL - R</v>
      </c>
      <c r="D876" s="33" t="str">
        <f t="shared" ref="D876:D907" si="247">CONCATENATE(H876," - ",P876," - ",G876," - ",IF(R876="","",CONCATENATE(R876," - ")),W876)</f>
        <v>Location - Age of Apocalypse - CL - R</v>
      </c>
      <c r="E876" s="33">
        <f t="shared" si="237"/>
        <v>1</v>
      </c>
      <c r="F876" s="33" t="str">
        <f t="shared" ref="F876:F920" si="248">CONCATENATE(H876," - ",P876)</f>
        <v>Location - Age of Apocalypse</v>
      </c>
      <c r="G876" s="34" t="s">
        <v>1676</v>
      </c>
      <c r="H876" s="33" t="s">
        <v>1652</v>
      </c>
      <c r="I876" s="33" t="s">
        <v>706</v>
      </c>
      <c r="P876" s="33" t="s">
        <v>706</v>
      </c>
      <c r="S876" s="50" t="s">
        <v>6294</v>
      </c>
      <c r="T876" s="33" t="s">
        <v>1652</v>
      </c>
      <c r="U876" s="33" t="s">
        <v>706</v>
      </c>
      <c r="W876" s="34" t="s">
        <v>2313</v>
      </c>
      <c r="X876" s="34">
        <v>13</v>
      </c>
      <c r="Y876" s="34">
        <v>15</v>
      </c>
      <c r="Z876" s="34">
        <f t="shared" si="239"/>
        <v>195</v>
      </c>
      <c r="AH876" s="25" t="s">
        <v>5194</v>
      </c>
      <c r="AI876" s="25">
        <v>875</v>
      </c>
      <c r="AJ876" s="27">
        <v>875</v>
      </c>
    </row>
    <row r="877" spans="1:36" ht="11.25" customHeight="1" x14ac:dyDescent="0.2">
      <c r="A877" s="27">
        <v>876</v>
      </c>
      <c r="C877" s="33" t="str">
        <f t="shared" si="246"/>
        <v>Location - Asteroid "M" - MN - U</v>
      </c>
      <c r="D877" s="33" t="str">
        <f t="shared" si="247"/>
        <v>Location - Asteroid "M" - MN - U</v>
      </c>
      <c r="E877" s="33">
        <f t="shared" si="237"/>
        <v>1</v>
      </c>
      <c r="F877" s="33" t="str">
        <f t="shared" si="248"/>
        <v>Location - Asteroid "M"</v>
      </c>
      <c r="G877" s="34" t="s">
        <v>1677</v>
      </c>
      <c r="H877" s="33" t="s">
        <v>1652</v>
      </c>
      <c r="I877" s="33" t="s">
        <v>4717</v>
      </c>
      <c r="P877" s="33" t="s">
        <v>4717</v>
      </c>
      <c r="S877" s="50" t="s">
        <v>6295</v>
      </c>
      <c r="T877" s="33" t="s">
        <v>1652</v>
      </c>
      <c r="U877" s="33" t="s">
        <v>798</v>
      </c>
      <c r="W877" s="34" t="s">
        <v>2314</v>
      </c>
      <c r="X877" s="34">
        <v>4</v>
      </c>
      <c r="Y877" s="34">
        <v>10</v>
      </c>
      <c r="Z877" s="34">
        <f t="shared" si="239"/>
        <v>40</v>
      </c>
      <c r="AH877" s="25" t="s">
        <v>5195</v>
      </c>
      <c r="AI877" s="25">
        <v>876</v>
      </c>
      <c r="AJ877" s="27">
        <v>876</v>
      </c>
    </row>
    <row r="878" spans="1:36" ht="11.25" customHeight="1" x14ac:dyDescent="0.2">
      <c r="A878" s="27">
        <v>877</v>
      </c>
      <c r="C878" s="33" t="str">
        <f t="shared" si="246"/>
        <v>Location - Avalon - MN - VR</v>
      </c>
      <c r="D878" s="33" t="str">
        <f t="shared" si="247"/>
        <v>Location - Avalon - MN - VR</v>
      </c>
      <c r="E878" s="33">
        <f t="shared" si="237"/>
        <v>1</v>
      </c>
      <c r="F878" s="33" t="str">
        <f t="shared" si="248"/>
        <v>Location - Avalon</v>
      </c>
      <c r="G878" s="34" t="s">
        <v>1677</v>
      </c>
      <c r="H878" s="33" t="s">
        <v>1652</v>
      </c>
      <c r="I878" s="33" t="s">
        <v>432</v>
      </c>
      <c r="P878" s="33" t="s">
        <v>432</v>
      </c>
      <c r="S878" s="50" t="s">
        <v>6296</v>
      </c>
      <c r="T878" s="33" t="s">
        <v>1652</v>
      </c>
      <c r="U878" s="33" t="s">
        <v>432</v>
      </c>
      <c r="W878" s="34" t="s">
        <v>2361</v>
      </c>
      <c r="X878" s="34">
        <v>4</v>
      </c>
      <c r="Y878" s="34">
        <v>20</v>
      </c>
      <c r="Z878" s="34">
        <f t="shared" si="239"/>
        <v>80</v>
      </c>
      <c r="AH878" s="25" t="s">
        <v>5196</v>
      </c>
      <c r="AI878" s="25">
        <v>877</v>
      </c>
      <c r="AJ878" s="27">
        <v>877</v>
      </c>
    </row>
    <row r="879" spans="1:36" ht="11.25" customHeight="1" x14ac:dyDescent="0.2">
      <c r="A879" s="27">
        <v>878</v>
      </c>
      <c r="C879" s="33" t="str">
        <f t="shared" si="246"/>
        <v>Location - Avengers Mansion - MN - U</v>
      </c>
      <c r="D879" s="33" t="str">
        <f t="shared" si="247"/>
        <v>Location - Avengers Mansion - MN - U</v>
      </c>
      <c r="E879" s="33">
        <f t="shared" si="237"/>
        <v>1</v>
      </c>
      <c r="F879" s="33" t="str">
        <f t="shared" si="248"/>
        <v>Location - Avengers Mansion</v>
      </c>
      <c r="G879" s="34" t="s">
        <v>1677</v>
      </c>
      <c r="H879" s="33" t="s">
        <v>1652</v>
      </c>
      <c r="I879" s="33" t="s">
        <v>799</v>
      </c>
      <c r="P879" s="33" t="s">
        <v>799</v>
      </c>
      <c r="S879" s="50" t="s">
        <v>6297</v>
      </c>
      <c r="T879" s="33" t="s">
        <v>1652</v>
      </c>
      <c r="U879" s="33" t="s">
        <v>799</v>
      </c>
      <c r="W879" s="34" t="s">
        <v>2314</v>
      </c>
      <c r="X879" s="34">
        <v>4</v>
      </c>
      <c r="Y879" s="34">
        <v>10</v>
      </c>
      <c r="Z879" s="34">
        <f t="shared" si="239"/>
        <v>40</v>
      </c>
      <c r="AH879" s="25" t="s">
        <v>5197</v>
      </c>
      <c r="AI879" s="25">
        <v>878</v>
      </c>
      <c r="AJ879" s="27">
        <v>878</v>
      </c>
    </row>
    <row r="880" spans="1:36" ht="11.25" customHeight="1" x14ac:dyDescent="0.2">
      <c r="A880" s="27">
        <v>879</v>
      </c>
      <c r="C880" s="33" t="str">
        <f t="shared" si="246"/>
        <v>Location - Big Apple, The - CL - C</v>
      </c>
      <c r="D880" s="33" t="str">
        <f t="shared" si="247"/>
        <v>Location - Big Apple, The - CL - C</v>
      </c>
      <c r="E880" s="33">
        <f t="shared" si="237"/>
        <v>1</v>
      </c>
      <c r="F880" s="33" t="str">
        <f t="shared" si="248"/>
        <v>Location - Big Apple, The</v>
      </c>
      <c r="G880" s="34" t="s">
        <v>1676</v>
      </c>
      <c r="H880" s="33" t="s">
        <v>1652</v>
      </c>
      <c r="I880" s="33" t="s">
        <v>797</v>
      </c>
      <c r="P880" s="33" t="s">
        <v>797</v>
      </c>
      <c r="S880" s="50" t="s">
        <v>6298</v>
      </c>
      <c r="T880" s="33" t="s">
        <v>1652</v>
      </c>
      <c r="U880" s="33" t="s">
        <v>797</v>
      </c>
      <c r="W880" s="34" t="s">
        <v>2103</v>
      </c>
      <c r="X880" s="34">
        <v>13</v>
      </c>
      <c r="Y880" s="34">
        <v>5</v>
      </c>
      <c r="Z880" s="34">
        <f t="shared" si="239"/>
        <v>65</v>
      </c>
      <c r="AH880" s="25" t="s">
        <v>5198</v>
      </c>
      <c r="AI880" s="25">
        <v>879</v>
      </c>
      <c r="AJ880" s="27">
        <v>879</v>
      </c>
    </row>
    <row r="881" spans="1:36" ht="11.25" customHeight="1" x14ac:dyDescent="0.2">
      <c r="A881" s="27">
        <v>880</v>
      </c>
      <c r="C881" s="33" t="str">
        <f t="shared" si="246"/>
        <v>Location - Blue Area of the Moon - MN - U</v>
      </c>
      <c r="D881" s="33" t="str">
        <f t="shared" si="247"/>
        <v>Location - Blue Area of the Moon - MN - U</v>
      </c>
      <c r="E881" s="33">
        <f t="shared" si="237"/>
        <v>1</v>
      </c>
      <c r="F881" s="33" t="str">
        <f t="shared" si="248"/>
        <v>Location - Blue Area of the Moon</v>
      </c>
      <c r="G881" s="34" t="s">
        <v>1677</v>
      </c>
      <c r="H881" s="33" t="s">
        <v>1652</v>
      </c>
      <c r="I881" s="33" t="s">
        <v>800</v>
      </c>
      <c r="P881" s="33" t="s">
        <v>800</v>
      </c>
      <c r="S881" s="50" t="s">
        <v>6299</v>
      </c>
      <c r="T881" s="33" t="s">
        <v>1652</v>
      </c>
      <c r="U881" s="33" t="s">
        <v>800</v>
      </c>
      <c r="W881" s="34" t="s">
        <v>2314</v>
      </c>
      <c r="X881" s="34">
        <v>4</v>
      </c>
      <c r="Y881" s="34">
        <v>10</v>
      </c>
      <c r="Z881" s="34">
        <f t="shared" si="239"/>
        <v>40</v>
      </c>
      <c r="AH881" s="25" t="s">
        <v>5199</v>
      </c>
      <c r="AI881" s="25">
        <v>880</v>
      </c>
      <c r="AJ881" s="27">
        <v>880</v>
      </c>
    </row>
    <row r="882" spans="1:36" ht="11.25" customHeight="1" x14ac:dyDescent="0.2">
      <c r="A882" s="27">
        <v>881</v>
      </c>
      <c r="C882" s="33" t="str">
        <f t="shared" si="246"/>
        <v>Location - Cape citadel - XM - U</v>
      </c>
      <c r="D882" s="33" t="str">
        <f t="shared" si="247"/>
        <v>Location - Cape citadel - XM - U</v>
      </c>
      <c r="E882" s="33">
        <f t="shared" si="237"/>
        <v>1</v>
      </c>
      <c r="F882" s="33" t="str">
        <f t="shared" si="248"/>
        <v>Location - Cape citadel</v>
      </c>
      <c r="G882" s="34" t="s">
        <v>3387</v>
      </c>
      <c r="H882" s="33" t="s">
        <v>1652</v>
      </c>
      <c r="I882" s="33" t="s">
        <v>1653</v>
      </c>
      <c r="P882" s="33" t="s">
        <v>1653</v>
      </c>
      <c r="S882" s="50" t="s">
        <v>6300</v>
      </c>
      <c r="T882" s="33" t="s">
        <v>1652</v>
      </c>
      <c r="U882" s="33" t="s">
        <v>1653</v>
      </c>
      <c r="W882" s="34" t="s">
        <v>2314</v>
      </c>
      <c r="X882" s="34">
        <v>5</v>
      </c>
      <c r="Y882" s="34">
        <v>10</v>
      </c>
      <c r="Z882" s="34">
        <f t="shared" si="239"/>
        <v>50</v>
      </c>
      <c r="AH882" s="25" t="s">
        <v>5200</v>
      </c>
      <c r="AI882" s="25">
        <v>881</v>
      </c>
      <c r="AJ882" s="27">
        <v>881</v>
      </c>
    </row>
    <row r="883" spans="1:36" ht="11.25" customHeight="1" x14ac:dyDescent="0.2">
      <c r="A883" s="27">
        <v>882</v>
      </c>
      <c r="C883" s="33" t="str">
        <f t="shared" si="246"/>
        <v>Location - Coda Island - IM - U</v>
      </c>
      <c r="D883" s="33" t="s">
        <v>6139</v>
      </c>
      <c r="E883" s="33">
        <f t="shared" si="237"/>
        <v>1</v>
      </c>
      <c r="F883" s="33" t="str">
        <f t="shared" si="248"/>
        <v>Location - Coda Island</v>
      </c>
      <c r="G883" s="34" t="s">
        <v>511</v>
      </c>
      <c r="H883" s="33" t="s">
        <v>1652</v>
      </c>
      <c r="I883" s="33" t="s">
        <v>784</v>
      </c>
      <c r="P883" s="33" t="s">
        <v>784</v>
      </c>
      <c r="S883" s="50" t="s">
        <v>6301</v>
      </c>
      <c r="T883" s="33" t="s">
        <v>1652</v>
      </c>
      <c r="U883" s="33" t="s">
        <v>784</v>
      </c>
      <c r="W883" s="34" t="s">
        <v>2314</v>
      </c>
      <c r="X883" s="34">
        <v>16</v>
      </c>
      <c r="Y883" s="34">
        <v>10</v>
      </c>
      <c r="Z883" s="34">
        <f t="shared" si="239"/>
        <v>160</v>
      </c>
      <c r="AH883" s="25" t="s">
        <v>5201</v>
      </c>
      <c r="AI883" s="25">
        <v>882</v>
      </c>
      <c r="AJ883" s="27">
        <v>882</v>
      </c>
    </row>
    <row r="884" spans="1:36" ht="11.25" customHeight="1" x14ac:dyDescent="0.2">
      <c r="A884" s="27">
        <v>883</v>
      </c>
      <c r="C884" s="33" t="str">
        <f t="shared" si="246"/>
        <v>Location - Concrete Jungle, The - MN - U</v>
      </c>
      <c r="D884" s="33" t="str">
        <f t="shared" si="247"/>
        <v>Location - Concrete Jungle, The - MN - U</v>
      </c>
      <c r="E884" s="33">
        <f t="shared" si="237"/>
        <v>1</v>
      </c>
      <c r="F884" s="33" t="str">
        <f t="shared" si="248"/>
        <v>Location - Concrete Jungle, The</v>
      </c>
      <c r="G884" s="34" t="s">
        <v>1677</v>
      </c>
      <c r="H884" s="33" t="s">
        <v>1652</v>
      </c>
      <c r="I884" s="33" t="s">
        <v>801</v>
      </c>
      <c r="P884" s="33" t="s">
        <v>801</v>
      </c>
      <c r="S884" s="50" t="s">
        <v>6302</v>
      </c>
      <c r="T884" s="33" t="s">
        <v>1652</v>
      </c>
      <c r="U884" s="33" t="s">
        <v>801</v>
      </c>
      <c r="W884" s="34" t="s">
        <v>2314</v>
      </c>
      <c r="X884" s="34">
        <v>4</v>
      </c>
      <c r="Y884" s="34">
        <v>10</v>
      </c>
      <c r="Z884" s="34">
        <f t="shared" si="239"/>
        <v>40</v>
      </c>
      <c r="AH884" s="25" t="s">
        <v>5202</v>
      </c>
      <c r="AI884" s="25">
        <v>883</v>
      </c>
      <c r="AJ884" s="27">
        <v>883</v>
      </c>
    </row>
    <row r="885" spans="1:36" ht="11.25" customHeight="1" x14ac:dyDescent="0.2">
      <c r="A885" s="27">
        <v>884</v>
      </c>
      <c r="C885" s="33" t="str">
        <f t="shared" si="246"/>
        <v>Location - Daily Bugle, The - MN - R</v>
      </c>
      <c r="D885" s="33" t="str">
        <f t="shared" si="247"/>
        <v>Location - Daily Bugle, The - MN - R</v>
      </c>
      <c r="E885" s="33">
        <f t="shared" si="237"/>
        <v>1</v>
      </c>
      <c r="F885" s="33" t="str">
        <f t="shared" si="248"/>
        <v>Location - Daily Bugle, The</v>
      </c>
      <c r="G885" s="34" t="s">
        <v>1677</v>
      </c>
      <c r="H885" s="33" t="s">
        <v>1652</v>
      </c>
      <c r="I885" s="33" t="s">
        <v>802</v>
      </c>
      <c r="P885" s="33" t="s">
        <v>802</v>
      </c>
      <c r="S885" s="50" t="s">
        <v>6303</v>
      </c>
      <c r="T885" s="33" t="s">
        <v>1652</v>
      </c>
      <c r="U885" s="33" t="s">
        <v>802</v>
      </c>
      <c r="W885" s="34" t="s">
        <v>2313</v>
      </c>
      <c r="X885" s="34">
        <v>4</v>
      </c>
      <c r="Y885" s="34">
        <v>15</v>
      </c>
      <c r="Z885" s="34">
        <f t="shared" si="239"/>
        <v>60</v>
      </c>
      <c r="AH885" s="25" t="s">
        <v>5203</v>
      </c>
      <c r="AI885" s="25">
        <v>884</v>
      </c>
      <c r="AJ885" s="27">
        <v>884</v>
      </c>
    </row>
    <row r="886" spans="1:36" ht="11.25" customHeight="1" x14ac:dyDescent="0.2">
      <c r="A886" s="27">
        <v>885</v>
      </c>
      <c r="C886" s="33" t="str">
        <f t="shared" si="246"/>
        <v>Location - Danger Room, The - MN - U</v>
      </c>
      <c r="D886" s="33" t="str">
        <f t="shared" si="247"/>
        <v>Location - Danger Room, The - MN - U</v>
      </c>
      <c r="E886" s="33">
        <f t="shared" si="237"/>
        <v>1</v>
      </c>
      <c r="F886" s="33" t="str">
        <f t="shared" si="248"/>
        <v>Location - Danger Room, The</v>
      </c>
      <c r="G886" s="34" t="s">
        <v>1677</v>
      </c>
      <c r="H886" s="33" t="s">
        <v>1652</v>
      </c>
      <c r="I886" s="33" t="s">
        <v>803</v>
      </c>
      <c r="P886" s="33" t="s">
        <v>803</v>
      </c>
      <c r="S886" s="50" t="s">
        <v>6304</v>
      </c>
      <c r="T886" s="33" t="s">
        <v>1652</v>
      </c>
      <c r="U886" s="33" t="s">
        <v>803</v>
      </c>
      <c r="W886" s="34" t="s">
        <v>2314</v>
      </c>
      <c r="X886" s="34">
        <v>4</v>
      </c>
      <c r="Y886" s="34">
        <v>10</v>
      </c>
      <c r="Z886" s="34">
        <f t="shared" si="239"/>
        <v>40</v>
      </c>
      <c r="AH886" s="25" t="s">
        <v>5204</v>
      </c>
      <c r="AI886" s="25">
        <v>885</v>
      </c>
      <c r="AJ886" s="27">
        <v>885</v>
      </c>
    </row>
    <row r="887" spans="1:36" ht="11.25" customHeight="1" x14ac:dyDescent="0.2">
      <c r="A887" s="27">
        <v>886</v>
      </c>
      <c r="C887" s="33" t="str">
        <f t="shared" si="246"/>
        <v>Location - Department H - MN - U</v>
      </c>
      <c r="D887" s="33" t="str">
        <f t="shared" si="247"/>
        <v>Location - Department H - MN - U</v>
      </c>
      <c r="E887" s="33">
        <f t="shared" si="237"/>
        <v>1</v>
      </c>
      <c r="F887" s="33" t="str">
        <f t="shared" si="248"/>
        <v>Location - Department H</v>
      </c>
      <c r="G887" s="34" t="s">
        <v>1677</v>
      </c>
      <c r="H887" s="33" t="s">
        <v>1652</v>
      </c>
      <c r="I887" s="33" t="s">
        <v>804</v>
      </c>
      <c r="P887" s="33" t="s">
        <v>804</v>
      </c>
      <c r="S887" s="50" t="s">
        <v>6305</v>
      </c>
      <c r="T887" s="33" t="s">
        <v>1652</v>
      </c>
      <c r="U887" s="33" t="s">
        <v>804</v>
      </c>
      <c r="W887" s="34" t="s">
        <v>2314</v>
      </c>
      <c r="X887" s="34">
        <v>4</v>
      </c>
      <c r="Y887" s="34">
        <v>10</v>
      </c>
      <c r="Z887" s="34">
        <f t="shared" si="239"/>
        <v>40</v>
      </c>
      <c r="AH887" s="25" t="s">
        <v>5205</v>
      </c>
      <c r="AI887" s="25">
        <v>886</v>
      </c>
      <c r="AJ887" s="27">
        <v>886</v>
      </c>
    </row>
    <row r="888" spans="1:36" ht="11.25" customHeight="1" x14ac:dyDescent="0.2">
      <c r="A888" s="27">
        <v>887</v>
      </c>
      <c r="C888" s="33" t="str">
        <f t="shared" si="246"/>
        <v>Location - Fall's Edge Compound - MN - R</v>
      </c>
      <c r="D888" s="33" t="str">
        <f t="shared" si="247"/>
        <v>Location - Fall's Edge Compound - MN - R</v>
      </c>
      <c r="E888" s="33">
        <f t="shared" si="237"/>
        <v>1</v>
      </c>
      <c r="F888" s="33" t="str">
        <f t="shared" si="248"/>
        <v>Location - Fall's Edge Compound</v>
      </c>
      <c r="G888" s="34" t="s">
        <v>1677</v>
      </c>
      <c r="H888" s="33" t="s">
        <v>1652</v>
      </c>
      <c r="I888" s="33" t="s">
        <v>220</v>
      </c>
      <c r="P888" s="33" t="s">
        <v>220</v>
      </c>
      <c r="S888" s="50" t="s">
        <v>6306</v>
      </c>
      <c r="T888" s="33" t="s">
        <v>1652</v>
      </c>
      <c r="U888" s="33" t="s">
        <v>220</v>
      </c>
      <c r="W888" s="34" t="s">
        <v>2313</v>
      </c>
      <c r="X888" s="34">
        <v>4</v>
      </c>
      <c r="Y888" s="34">
        <v>15</v>
      </c>
      <c r="Z888" s="34">
        <f t="shared" si="239"/>
        <v>60</v>
      </c>
      <c r="AH888" s="25" t="s">
        <v>5206</v>
      </c>
      <c r="AI888" s="25">
        <v>887</v>
      </c>
      <c r="AJ888" s="27">
        <v>887</v>
      </c>
    </row>
    <row r="889" spans="1:36" ht="11.25" customHeight="1" x14ac:dyDescent="0.2">
      <c r="A889" s="27">
        <v>888</v>
      </c>
      <c r="C889" s="33" t="str">
        <f t="shared" si="246"/>
        <v>Location - Four Freedoms Plaza - MN - C</v>
      </c>
      <c r="D889" s="33" t="str">
        <f t="shared" si="247"/>
        <v>Location - Four Freedoms Plaza - MN - C</v>
      </c>
      <c r="E889" s="33">
        <f t="shared" si="237"/>
        <v>1</v>
      </c>
      <c r="F889" s="33" t="str">
        <f t="shared" si="248"/>
        <v>Location - Four Freedoms Plaza</v>
      </c>
      <c r="G889" s="34" t="s">
        <v>1677</v>
      </c>
      <c r="H889" s="33" t="s">
        <v>1652</v>
      </c>
      <c r="I889" s="33" t="s">
        <v>221</v>
      </c>
      <c r="P889" s="33" t="s">
        <v>221</v>
      </c>
      <c r="S889" s="50" t="s">
        <v>6307</v>
      </c>
      <c r="T889" s="33" t="s">
        <v>1652</v>
      </c>
      <c r="U889" s="33" t="s">
        <v>221</v>
      </c>
      <c r="W889" s="34" t="s">
        <v>2103</v>
      </c>
      <c r="X889" s="34">
        <v>4</v>
      </c>
      <c r="Y889" s="34">
        <v>5</v>
      </c>
      <c r="Z889" s="34">
        <f t="shared" si="239"/>
        <v>20</v>
      </c>
      <c r="AH889" s="25" t="s">
        <v>5207</v>
      </c>
      <c r="AI889" s="25">
        <v>888</v>
      </c>
      <c r="AJ889" s="27">
        <v>888</v>
      </c>
    </row>
    <row r="890" spans="1:36" ht="11.25" customHeight="1" x14ac:dyDescent="0.2">
      <c r="A890" s="27">
        <v>889</v>
      </c>
      <c r="C890" s="33" t="str">
        <f t="shared" si="246"/>
        <v>Location - Gamma Base - CL - C</v>
      </c>
      <c r="D890" s="33" t="str">
        <f t="shared" si="247"/>
        <v>Location - Gamma Base - CL - C</v>
      </c>
      <c r="E890" s="33">
        <f t="shared" si="237"/>
        <v>1</v>
      </c>
      <c r="F890" s="33" t="str">
        <f t="shared" si="248"/>
        <v>Location - Gamma Base</v>
      </c>
      <c r="G890" s="34" t="s">
        <v>1676</v>
      </c>
      <c r="H890" s="33" t="s">
        <v>1652</v>
      </c>
      <c r="I890" s="33" t="s">
        <v>219</v>
      </c>
      <c r="P890" s="33" t="s">
        <v>219</v>
      </c>
      <c r="S890" s="50" t="s">
        <v>6308</v>
      </c>
      <c r="T890" s="33" t="s">
        <v>1652</v>
      </c>
      <c r="U890" s="33" t="s">
        <v>219</v>
      </c>
      <c r="W890" s="34" t="s">
        <v>2103</v>
      </c>
      <c r="X890" s="34">
        <v>13</v>
      </c>
      <c r="Y890" s="34">
        <v>5</v>
      </c>
      <c r="Z890" s="34">
        <f t="shared" si="239"/>
        <v>65</v>
      </c>
      <c r="AH890" s="25" t="s">
        <v>5208</v>
      </c>
      <c r="AI890" s="25">
        <v>889</v>
      </c>
      <c r="AJ890" s="27">
        <v>889</v>
      </c>
    </row>
    <row r="891" spans="1:36" ht="11.25" customHeight="1" x14ac:dyDescent="0.2">
      <c r="A891" s="27">
        <v>890</v>
      </c>
      <c r="C891" s="33" t="str">
        <f t="shared" si="246"/>
        <v>Location - Hellicarrier, The - MN - U</v>
      </c>
      <c r="D891" s="33" t="str">
        <f t="shared" si="247"/>
        <v>Location - Hellicarrier, The - MN - U</v>
      </c>
      <c r="E891" s="33">
        <f t="shared" si="237"/>
        <v>1</v>
      </c>
      <c r="F891" s="33" t="str">
        <f t="shared" si="248"/>
        <v>Location - Hellicarrier, The</v>
      </c>
      <c r="G891" s="34" t="s">
        <v>1677</v>
      </c>
      <c r="H891" s="33" t="s">
        <v>1652</v>
      </c>
      <c r="I891" s="33" t="s">
        <v>222</v>
      </c>
      <c r="P891" s="33" t="s">
        <v>222</v>
      </c>
      <c r="S891" s="50" t="s">
        <v>6309</v>
      </c>
      <c r="T891" s="33" t="s">
        <v>1652</v>
      </c>
      <c r="U891" s="33" t="s">
        <v>222</v>
      </c>
      <c r="W891" s="34" t="s">
        <v>2314</v>
      </c>
      <c r="X891" s="34">
        <v>4</v>
      </c>
      <c r="Y891" s="34">
        <v>10</v>
      </c>
      <c r="Z891" s="34">
        <f t="shared" si="239"/>
        <v>40</v>
      </c>
      <c r="AH891" s="25" t="s">
        <v>5209</v>
      </c>
      <c r="AI891" s="25">
        <v>890</v>
      </c>
      <c r="AJ891" s="27">
        <v>890</v>
      </c>
    </row>
    <row r="892" spans="1:36" ht="11.25" customHeight="1" x14ac:dyDescent="0.2">
      <c r="A892" s="27">
        <v>891</v>
      </c>
      <c r="C892" s="33" t="str">
        <f t="shared" si="246"/>
        <v>Location - Hell's Kitchen - MN - C</v>
      </c>
      <c r="D892" s="33" t="str">
        <f t="shared" si="247"/>
        <v>Location - Hell's Kitchen - MN - C</v>
      </c>
      <c r="E892" s="33">
        <f t="shared" si="237"/>
        <v>1</v>
      </c>
      <c r="F892" s="33" t="str">
        <f t="shared" si="248"/>
        <v>Location - Hell's Kitchen</v>
      </c>
      <c r="G892" s="34" t="s">
        <v>1677</v>
      </c>
      <c r="H892" s="33" t="s">
        <v>1652</v>
      </c>
      <c r="I892" s="33" t="s">
        <v>218</v>
      </c>
      <c r="P892" s="33" t="s">
        <v>218</v>
      </c>
      <c r="S892" s="50" t="s">
        <v>6310</v>
      </c>
      <c r="T892" s="33" t="s">
        <v>1652</v>
      </c>
      <c r="U892" s="33" t="s">
        <v>218</v>
      </c>
      <c r="W892" s="34" t="s">
        <v>2103</v>
      </c>
      <c r="X892" s="34">
        <v>4</v>
      </c>
      <c r="Y892" s="34">
        <v>5</v>
      </c>
      <c r="Z892" s="34">
        <f t="shared" si="239"/>
        <v>20</v>
      </c>
      <c r="AH892" s="25" t="s">
        <v>5210</v>
      </c>
      <c r="AI892" s="25">
        <v>891</v>
      </c>
      <c r="AJ892" s="27">
        <v>891</v>
      </c>
    </row>
    <row r="893" spans="1:36" ht="11.25" customHeight="1" x14ac:dyDescent="0.2">
      <c r="A893" s="27">
        <v>892</v>
      </c>
      <c r="C893" s="33" t="str">
        <f t="shared" si="246"/>
        <v>Location - Krakoa - XM - C</v>
      </c>
      <c r="D893" s="33" t="str">
        <f t="shared" si="247"/>
        <v>Location - Krakoa - XM - C</v>
      </c>
      <c r="E893" s="33">
        <f t="shared" si="237"/>
        <v>1</v>
      </c>
      <c r="F893" s="33" t="str">
        <f t="shared" si="248"/>
        <v>Location - Krakoa</v>
      </c>
      <c r="G893" s="34" t="s">
        <v>3387</v>
      </c>
      <c r="H893" s="33" t="s">
        <v>1652</v>
      </c>
      <c r="I893" s="33" t="s">
        <v>113</v>
      </c>
      <c r="P893" s="33" t="s">
        <v>113</v>
      </c>
      <c r="S893" s="50" t="s">
        <v>6311</v>
      </c>
      <c r="T893" s="33" t="s">
        <v>1652</v>
      </c>
      <c r="U893" s="33" t="s">
        <v>113</v>
      </c>
      <c r="W893" s="34" t="s">
        <v>2103</v>
      </c>
      <c r="X893" s="34">
        <v>5</v>
      </c>
      <c r="Y893" s="34">
        <v>5</v>
      </c>
      <c r="Z893" s="34">
        <f t="shared" si="239"/>
        <v>25</v>
      </c>
      <c r="AH893" s="25" t="s">
        <v>5211</v>
      </c>
      <c r="AI893" s="25">
        <v>892</v>
      </c>
      <c r="AJ893" s="27">
        <v>892</v>
      </c>
    </row>
    <row r="894" spans="1:36" ht="11.25" customHeight="1" x14ac:dyDescent="0.2">
      <c r="A894" s="27">
        <v>893</v>
      </c>
      <c r="C894" s="33" t="str">
        <f t="shared" si="246"/>
        <v>Location - Landau, Luckman, &amp; Lake - XM - C</v>
      </c>
      <c r="D894" s="33" t="str">
        <f t="shared" si="247"/>
        <v>Location - Landau, Luckman, &amp; Lake - XM - C</v>
      </c>
      <c r="E894" s="33">
        <f t="shared" si="237"/>
        <v>1</v>
      </c>
      <c r="F894" s="33" t="str">
        <f t="shared" si="248"/>
        <v>Location - Landau, Luckman, &amp; Lake</v>
      </c>
      <c r="G894" s="34" t="s">
        <v>3387</v>
      </c>
      <c r="H894" s="33" t="s">
        <v>1652</v>
      </c>
      <c r="I894" s="33" t="s">
        <v>1035</v>
      </c>
      <c r="P894" s="33" t="s">
        <v>1035</v>
      </c>
      <c r="S894" s="50" t="s">
        <v>6312</v>
      </c>
      <c r="T894" s="33" t="s">
        <v>1652</v>
      </c>
      <c r="U894" s="33" t="s">
        <v>1035</v>
      </c>
      <c r="W894" s="34" t="s">
        <v>2103</v>
      </c>
      <c r="X894" s="34">
        <v>5</v>
      </c>
      <c r="Y894" s="34">
        <v>5</v>
      </c>
      <c r="Z894" s="34">
        <f t="shared" si="239"/>
        <v>25</v>
      </c>
      <c r="AH894" s="25" t="s">
        <v>5212</v>
      </c>
      <c r="AI894" s="25">
        <v>893</v>
      </c>
      <c r="AJ894" s="27">
        <v>893</v>
      </c>
    </row>
    <row r="895" spans="1:36" ht="11.25" customHeight="1" x14ac:dyDescent="0.2">
      <c r="A895" s="27">
        <v>894</v>
      </c>
      <c r="C895" s="33" t="str">
        <f t="shared" si="246"/>
        <v>Location - Latveria - MN - U</v>
      </c>
      <c r="D895" s="33" t="str">
        <f t="shared" si="247"/>
        <v>Location - Latveria - MN - U</v>
      </c>
      <c r="E895" s="33">
        <f t="shared" si="237"/>
        <v>1</v>
      </c>
      <c r="F895" s="33" t="str">
        <f t="shared" si="248"/>
        <v>Location - Latveria</v>
      </c>
      <c r="G895" s="34" t="s">
        <v>1677</v>
      </c>
      <c r="H895" s="33" t="s">
        <v>1652</v>
      </c>
      <c r="I895" s="33" t="s">
        <v>805</v>
      </c>
      <c r="P895" s="33" t="s">
        <v>805</v>
      </c>
      <c r="S895" s="50" t="s">
        <v>6313</v>
      </c>
      <c r="T895" s="33" t="s">
        <v>1652</v>
      </c>
      <c r="U895" s="33" t="s">
        <v>805</v>
      </c>
      <c r="W895" s="34" t="s">
        <v>2314</v>
      </c>
      <c r="X895" s="34">
        <v>4</v>
      </c>
      <c r="Y895" s="34">
        <v>10</v>
      </c>
      <c r="Z895" s="34">
        <f t="shared" si="239"/>
        <v>40</v>
      </c>
      <c r="AH895" s="25" t="s">
        <v>5213</v>
      </c>
      <c r="AI895" s="25">
        <v>894</v>
      </c>
      <c r="AJ895" s="27">
        <v>894</v>
      </c>
    </row>
    <row r="896" spans="1:36" ht="11.25" customHeight="1" x14ac:dyDescent="0.2">
      <c r="A896" s="27">
        <v>895</v>
      </c>
      <c r="C896" s="33" t="str">
        <f t="shared" si="246"/>
        <v>Location - Madripoor - MN - U</v>
      </c>
      <c r="D896" s="33" t="str">
        <f t="shared" si="247"/>
        <v>Location - Madripoor - MN - U</v>
      </c>
      <c r="E896" s="33">
        <f t="shared" si="237"/>
        <v>1</v>
      </c>
      <c r="F896" s="33" t="str">
        <f t="shared" si="248"/>
        <v>Location - Madripoor</v>
      </c>
      <c r="G896" s="34" t="s">
        <v>1677</v>
      </c>
      <c r="H896" s="33" t="s">
        <v>1652</v>
      </c>
      <c r="I896" s="33" t="s">
        <v>216</v>
      </c>
      <c r="P896" s="33" t="s">
        <v>216</v>
      </c>
      <c r="S896" s="50" t="s">
        <v>6314</v>
      </c>
      <c r="T896" s="33" t="s">
        <v>1652</v>
      </c>
      <c r="U896" s="33" t="s">
        <v>216</v>
      </c>
      <c r="W896" s="34" t="s">
        <v>2314</v>
      </c>
      <c r="X896" s="34">
        <v>4</v>
      </c>
      <c r="Y896" s="34">
        <v>10</v>
      </c>
      <c r="Z896" s="34">
        <f t="shared" si="239"/>
        <v>40</v>
      </c>
      <c r="AH896" s="25" t="s">
        <v>5214</v>
      </c>
      <c r="AI896" s="25">
        <v>895</v>
      </c>
      <c r="AJ896" s="27">
        <v>895</v>
      </c>
    </row>
    <row r="897" spans="1:36" ht="11.25" customHeight="1" x14ac:dyDescent="0.2">
      <c r="A897" s="27">
        <v>896</v>
      </c>
      <c r="C897" s="33" t="str">
        <f t="shared" si="246"/>
        <v>Location - Marvel Manhatten - MN - C</v>
      </c>
      <c r="D897" s="33" t="str">
        <f t="shared" si="247"/>
        <v>Location - Marvel Manhatten - MN - C</v>
      </c>
      <c r="E897" s="33">
        <f t="shared" si="237"/>
        <v>1</v>
      </c>
      <c r="F897" s="33" t="str">
        <f t="shared" si="248"/>
        <v>Location - Marvel Manhatten</v>
      </c>
      <c r="G897" s="34" t="s">
        <v>1677</v>
      </c>
      <c r="H897" s="33" t="s">
        <v>1652</v>
      </c>
      <c r="I897" s="33" t="s">
        <v>217</v>
      </c>
      <c r="P897" s="33" t="s">
        <v>217</v>
      </c>
      <c r="S897" s="50" t="s">
        <v>6315</v>
      </c>
      <c r="T897" s="33" t="s">
        <v>1652</v>
      </c>
      <c r="U897" s="33" t="s">
        <v>217</v>
      </c>
      <c r="W897" s="34" t="s">
        <v>2103</v>
      </c>
      <c r="X897" s="34">
        <v>4</v>
      </c>
      <c r="Y897" s="34">
        <v>5</v>
      </c>
      <c r="Z897" s="34">
        <f t="shared" si="239"/>
        <v>20</v>
      </c>
      <c r="AH897" s="25" t="s">
        <v>5215</v>
      </c>
      <c r="AI897" s="25">
        <v>896</v>
      </c>
      <c r="AJ897" s="27">
        <v>896</v>
      </c>
    </row>
    <row r="898" spans="1:36" ht="11.25" customHeight="1" x14ac:dyDescent="0.2">
      <c r="A898" s="27">
        <v>897</v>
      </c>
      <c r="C898" s="33" t="str">
        <f t="shared" si="246"/>
        <v>Location - Marvel Universe - MN - C</v>
      </c>
      <c r="D898" s="33" t="str">
        <f t="shared" si="247"/>
        <v>Location - Marvel Universe - MN - C</v>
      </c>
      <c r="E898" s="33">
        <f t="shared" ref="E898:E961" si="249">COUNTIF(F:F,F898)</f>
        <v>1</v>
      </c>
      <c r="F898" s="33" t="str">
        <f t="shared" si="248"/>
        <v>Location - Marvel Universe</v>
      </c>
      <c r="G898" s="34" t="s">
        <v>1677</v>
      </c>
      <c r="H898" s="33" t="s">
        <v>1652</v>
      </c>
      <c r="I898" s="33" t="s">
        <v>223</v>
      </c>
      <c r="P898" s="33" t="s">
        <v>223</v>
      </c>
      <c r="S898" s="50" t="s">
        <v>6315</v>
      </c>
      <c r="T898" s="33" t="s">
        <v>1652</v>
      </c>
      <c r="U898" s="33" t="s">
        <v>223</v>
      </c>
      <c r="W898" s="34" t="s">
        <v>2103</v>
      </c>
      <c r="X898" s="34">
        <v>4</v>
      </c>
      <c r="Y898" s="34">
        <v>5</v>
      </c>
      <c r="Z898" s="34">
        <f t="shared" ref="Z898:Z961" si="250">SUMPRODUCT(X898,Y898)</f>
        <v>20</v>
      </c>
      <c r="AH898" s="25" t="s">
        <v>5216</v>
      </c>
      <c r="AI898" s="25">
        <v>897</v>
      </c>
      <c r="AJ898" s="27">
        <v>897</v>
      </c>
    </row>
    <row r="899" spans="1:36" ht="11.25" customHeight="1" x14ac:dyDescent="0.2">
      <c r="A899" s="27">
        <v>898</v>
      </c>
      <c r="C899" s="33" t="str">
        <f t="shared" si="246"/>
        <v>Location - Mojoworld - MN - C</v>
      </c>
      <c r="D899" s="33" t="str">
        <f t="shared" si="247"/>
        <v>Location - Mojoworld - MN - C</v>
      </c>
      <c r="E899" s="33">
        <f t="shared" si="249"/>
        <v>1</v>
      </c>
      <c r="F899" s="33" t="str">
        <f t="shared" si="248"/>
        <v>Location - Mojoworld</v>
      </c>
      <c r="G899" s="34" t="s">
        <v>1677</v>
      </c>
      <c r="H899" s="33" t="s">
        <v>1652</v>
      </c>
      <c r="I899" s="33" t="s">
        <v>796</v>
      </c>
      <c r="P899" s="33" t="s">
        <v>796</v>
      </c>
      <c r="S899" s="50" t="s">
        <v>6316</v>
      </c>
      <c r="T899" s="33" t="s">
        <v>1652</v>
      </c>
      <c r="U899" s="33" t="s">
        <v>796</v>
      </c>
      <c r="W899" s="34" t="s">
        <v>2103</v>
      </c>
      <c r="X899" s="34">
        <v>4</v>
      </c>
      <c r="Y899" s="34">
        <v>5</v>
      </c>
      <c r="Z899" s="34">
        <f t="shared" si="250"/>
        <v>20</v>
      </c>
      <c r="AH899" s="25" t="s">
        <v>5217</v>
      </c>
      <c r="AI899" s="25">
        <v>898</v>
      </c>
      <c r="AJ899" s="27">
        <v>898</v>
      </c>
    </row>
    <row r="900" spans="1:36" ht="11.25" customHeight="1" x14ac:dyDescent="0.2">
      <c r="A900" s="27">
        <v>899</v>
      </c>
      <c r="C900" s="33" t="str">
        <f t="shared" si="246"/>
        <v>Location - Morlock Tunnels - MN - R</v>
      </c>
      <c r="D900" s="33" t="str">
        <f t="shared" si="247"/>
        <v>Location - Morlock Tunnels - MN - R</v>
      </c>
      <c r="E900" s="33">
        <f t="shared" si="249"/>
        <v>1</v>
      </c>
      <c r="F900" s="33" t="str">
        <f t="shared" si="248"/>
        <v>Location - Morlock Tunnels</v>
      </c>
      <c r="G900" s="34" t="s">
        <v>1677</v>
      </c>
      <c r="H900" s="33" t="s">
        <v>1652</v>
      </c>
      <c r="I900" s="33" t="s">
        <v>224</v>
      </c>
      <c r="P900" s="33" t="s">
        <v>224</v>
      </c>
      <c r="S900" s="50" t="s">
        <v>6317</v>
      </c>
      <c r="T900" s="33" t="s">
        <v>1652</v>
      </c>
      <c r="U900" s="33" t="s">
        <v>224</v>
      </c>
      <c r="W900" s="34" t="s">
        <v>2313</v>
      </c>
      <c r="X900" s="34">
        <v>4</v>
      </c>
      <c r="Y900" s="34">
        <v>15</v>
      </c>
      <c r="Z900" s="34">
        <f t="shared" si="250"/>
        <v>60</v>
      </c>
      <c r="AH900" s="25" t="s">
        <v>5218</v>
      </c>
      <c r="AI900" s="25">
        <v>899</v>
      </c>
      <c r="AJ900" s="27">
        <v>899</v>
      </c>
    </row>
    <row r="901" spans="1:36" ht="11.25" customHeight="1" x14ac:dyDescent="0.2">
      <c r="A901" s="27">
        <v>900</v>
      </c>
      <c r="C901" s="33" t="str">
        <f t="shared" si="246"/>
        <v>Location - Muir Island - MN - C</v>
      </c>
      <c r="D901" s="33" t="str">
        <f t="shared" si="247"/>
        <v>Location - Muir Island - MN - C</v>
      </c>
      <c r="E901" s="33">
        <f t="shared" si="249"/>
        <v>1</v>
      </c>
      <c r="F901" s="33" t="str">
        <f t="shared" si="248"/>
        <v>Location - Muir Island</v>
      </c>
      <c r="G901" s="34" t="s">
        <v>1677</v>
      </c>
      <c r="H901" s="33" t="s">
        <v>1652</v>
      </c>
      <c r="I901" s="33" t="s">
        <v>795</v>
      </c>
      <c r="P901" s="33" t="s">
        <v>795</v>
      </c>
      <c r="S901" s="50" t="s">
        <v>6318</v>
      </c>
      <c r="T901" s="33" t="s">
        <v>1652</v>
      </c>
      <c r="U901" s="33" t="s">
        <v>795</v>
      </c>
      <c r="W901" s="34" t="s">
        <v>2103</v>
      </c>
      <c r="X901" s="34">
        <v>4</v>
      </c>
      <c r="Y901" s="34">
        <v>5</v>
      </c>
      <c r="Z901" s="34">
        <f t="shared" si="250"/>
        <v>20</v>
      </c>
      <c r="AH901" s="25" t="s">
        <v>5219</v>
      </c>
      <c r="AI901" s="25">
        <v>900</v>
      </c>
      <c r="AJ901" s="27">
        <v>900</v>
      </c>
    </row>
    <row r="902" spans="1:36" ht="11.25" customHeight="1" x14ac:dyDescent="0.2">
      <c r="A902" s="27">
        <v>901</v>
      </c>
      <c r="C902" s="33" t="str">
        <f t="shared" si="246"/>
        <v>Location - New York City - IM - C</v>
      </c>
      <c r="D902" s="33" t="s">
        <v>6140</v>
      </c>
      <c r="E902" s="33">
        <f t="shared" si="249"/>
        <v>1</v>
      </c>
      <c r="F902" s="33" t="str">
        <f t="shared" si="248"/>
        <v>Location - New York City</v>
      </c>
      <c r="G902" s="34" t="s">
        <v>511</v>
      </c>
      <c r="H902" s="33" t="s">
        <v>1652</v>
      </c>
      <c r="I902" s="33" t="s">
        <v>2250</v>
      </c>
      <c r="P902" s="33" t="s">
        <v>2250</v>
      </c>
      <c r="S902" s="50" t="s">
        <v>6319</v>
      </c>
      <c r="T902" s="33" t="s">
        <v>1652</v>
      </c>
      <c r="U902" s="33" t="s">
        <v>2250</v>
      </c>
      <c r="W902" s="34" t="s">
        <v>2103</v>
      </c>
      <c r="X902" s="34">
        <v>16</v>
      </c>
      <c r="Y902" s="34">
        <v>5</v>
      </c>
      <c r="Z902" s="34">
        <f t="shared" si="250"/>
        <v>80</v>
      </c>
      <c r="AH902" s="25" t="s">
        <v>5220</v>
      </c>
      <c r="AI902" s="25">
        <v>901</v>
      </c>
      <c r="AJ902" s="27">
        <v>901</v>
      </c>
    </row>
    <row r="903" spans="1:36" ht="11.25" customHeight="1" x14ac:dyDescent="0.2">
      <c r="A903" s="27">
        <v>902</v>
      </c>
      <c r="C903" s="33" t="str">
        <f t="shared" si="246"/>
        <v>Location - Omniverse - IM - C</v>
      </c>
      <c r="D903" s="33" t="s">
        <v>6141</v>
      </c>
      <c r="E903" s="33">
        <f t="shared" si="249"/>
        <v>1</v>
      </c>
      <c r="F903" s="33" t="str">
        <f t="shared" si="248"/>
        <v>Location - Omniverse</v>
      </c>
      <c r="G903" s="34" t="s">
        <v>511</v>
      </c>
      <c r="H903" s="33" t="s">
        <v>1652</v>
      </c>
      <c r="I903" s="33" t="s">
        <v>2251</v>
      </c>
      <c r="P903" s="33" t="s">
        <v>2251</v>
      </c>
      <c r="S903" s="50" t="s">
        <v>6315</v>
      </c>
      <c r="T903" s="33" t="s">
        <v>1652</v>
      </c>
      <c r="U903" s="33" t="s">
        <v>2251</v>
      </c>
      <c r="W903" s="34" t="s">
        <v>2103</v>
      </c>
      <c r="X903" s="34">
        <v>16</v>
      </c>
      <c r="Y903" s="34">
        <v>5</v>
      </c>
      <c r="Z903" s="34">
        <f t="shared" si="250"/>
        <v>80</v>
      </c>
      <c r="AH903" s="25" t="s">
        <v>5216</v>
      </c>
      <c r="AI903" s="25">
        <v>902</v>
      </c>
      <c r="AJ903" s="27">
        <v>902</v>
      </c>
    </row>
    <row r="904" spans="1:36" ht="11.25" customHeight="1" x14ac:dyDescent="0.2">
      <c r="A904" s="27">
        <v>903</v>
      </c>
      <c r="C904" s="33" t="str">
        <f t="shared" si="246"/>
        <v>Location - Onslaught's Citadel - MN - R</v>
      </c>
      <c r="D904" s="33" t="str">
        <f t="shared" si="247"/>
        <v>Location - Onslaught's Citadel - MN - R</v>
      </c>
      <c r="E904" s="33">
        <f t="shared" si="249"/>
        <v>1</v>
      </c>
      <c r="F904" s="33" t="str">
        <f t="shared" si="248"/>
        <v>Location - Onslaught's Citadel</v>
      </c>
      <c r="G904" s="34" t="s">
        <v>1677</v>
      </c>
      <c r="H904" s="33" t="s">
        <v>1652</v>
      </c>
      <c r="I904" s="33" t="s">
        <v>225</v>
      </c>
      <c r="P904" s="33" t="s">
        <v>225</v>
      </c>
      <c r="S904" s="50" t="s">
        <v>6320</v>
      </c>
      <c r="T904" s="33" t="s">
        <v>1652</v>
      </c>
      <c r="U904" s="33" t="s">
        <v>225</v>
      </c>
      <c r="W904" s="34" t="s">
        <v>2313</v>
      </c>
      <c r="X904" s="34">
        <v>4</v>
      </c>
      <c r="Y904" s="34">
        <v>15</v>
      </c>
      <c r="Z904" s="34">
        <f t="shared" si="250"/>
        <v>60</v>
      </c>
      <c r="AH904" s="25" t="s">
        <v>5221</v>
      </c>
      <c r="AI904" s="25">
        <v>903</v>
      </c>
      <c r="AJ904" s="27">
        <v>903</v>
      </c>
    </row>
    <row r="905" spans="1:36" ht="11.25" customHeight="1" x14ac:dyDescent="0.2">
      <c r="A905" s="27">
        <v>904</v>
      </c>
      <c r="C905" s="33" t="str">
        <f t="shared" si="246"/>
        <v>Location - The Outback - MN - U</v>
      </c>
      <c r="D905" s="33" t="s">
        <v>6143</v>
      </c>
      <c r="E905" s="33">
        <f t="shared" si="249"/>
        <v>1</v>
      </c>
      <c r="F905" s="33" t="str">
        <f t="shared" si="248"/>
        <v>Location - The Outback</v>
      </c>
      <c r="G905" s="34" t="s">
        <v>1677</v>
      </c>
      <c r="H905" s="33" t="s">
        <v>1652</v>
      </c>
      <c r="I905" s="33" t="s">
        <v>6142</v>
      </c>
      <c r="P905" s="33" t="s">
        <v>6142</v>
      </c>
      <c r="S905" s="50" t="s">
        <v>6321</v>
      </c>
      <c r="T905" s="33" t="s">
        <v>1652</v>
      </c>
      <c r="U905" s="33" t="s">
        <v>792</v>
      </c>
      <c r="W905" s="34" t="s">
        <v>2314</v>
      </c>
      <c r="X905" s="34">
        <v>4</v>
      </c>
      <c r="Y905" s="34">
        <v>10</v>
      </c>
      <c r="Z905" s="34">
        <f t="shared" si="250"/>
        <v>40</v>
      </c>
      <c r="AH905" s="25" t="s">
        <v>5222</v>
      </c>
      <c r="AI905" s="25">
        <v>904</v>
      </c>
      <c r="AJ905" s="27">
        <v>904</v>
      </c>
    </row>
    <row r="906" spans="1:36" ht="11.25" customHeight="1" x14ac:dyDescent="0.2">
      <c r="A906" s="27">
        <v>905</v>
      </c>
      <c r="C906" s="33" t="str">
        <f t="shared" si="246"/>
        <v>Location - Outer Space - MN - R</v>
      </c>
      <c r="D906" s="33" t="str">
        <f t="shared" si="247"/>
        <v>Location - Outer Space - MN - R</v>
      </c>
      <c r="E906" s="33">
        <f t="shared" si="249"/>
        <v>1</v>
      </c>
      <c r="F906" s="33" t="str">
        <f t="shared" si="248"/>
        <v>Location - Outer Space</v>
      </c>
      <c r="G906" s="34" t="s">
        <v>1677</v>
      </c>
      <c r="H906" s="33" t="s">
        <v>1652</v>
      </c>
      <c r="I906" s="33" t="s">
        <v>791</v>
      </c>
      <c r="P906" s="33" t="s">
        <v>791</v>
      </c>
      <c r="S906" s="50" t="s">
        <v>6322</v>
      </c>
      <c r="T906" s="33" t="s">
        <v>1652</v>
      </c>
      <c r="U906" s="33" t="s">
        <v>791</v>
      </c>
      <c r="W906" s="34" t="s">
        <v>2313</v>
      </c>
      <c r="X906" s="34">
        <v>4</v>
      </c>
      <c r="Y906" s="34">
        <v>15</v>
      </c>
      <c r="Z906" s="34">
        <f t="shared" si="250"/>
        <v>60</v>
      </c>
      <c r="AH906" s="25" t="s">
        <v>5223</v>
      </c>
      <c r="AI906" s="25">
        <v>905</v>
      </c>
      <c r="AJ906" s="27">
        <v>905</v>
      </c>
    </row>
    <row r="907" spans="1:36" ht="11.25" customHeight="1" x14ac:dyDescent="0.2">
      <c r="A907" s="27">
        <v>906</v>
      </c>
      <c r="C907" s="33" t="str">
        <f t="shared" si="246"/>
        <v>Location - Princess Bar - XM - C</v>
      </c>
      <c r="D907" s="33" t="str">
        <f t="shared" si="247"/>
        <v>Location - Princess Bar - XM - C</v>
      </c>
      <c r="E907" s="33">
        <f t="shared" si="249"/>
        <v>1</v>
      </c>
      <c r="F907" s="33" t="str">
        <f t="shared" si="248"/>
        <v>Location - Princess Bar</v>
      </c>
      <c r="G907" s="34" t="s">
        <v>3387</v>
      </c>
      <c r="H907" s="33" t="s">
        <v>1652</v>
      </c>
      <c r="I907" s="33" t="s">
        <v>1036</v>
      </c>
      <c r="P907" s="33" t="s">
        <v>1036</v>
      </c>
      <c r="S907" s="50" t="s">
        <v>6323</v>
      </c>
      <c r="T907" s="33" t="s">
        <v>1652</v>
      </c>
      <c r="U907" s="33" t="s">
        <v>1036</v>
      </c>
      <c r="W907" s="34" t="s">
        <v>2103</v>
      </c>
      <c r="X907" s="34">
        <v>5</v>
      </c>
      <c r="Y907" s="34">
        <v>5</v>
      </c>
      <c r="Z907" s="34">
        <f t="shared" si="250"/>
        <v>25</v>
      </c>
      <c r="AH907" s="25" t="s">
        <v>5224</v>
      </c>
      <c r="AI907" s="25">
        <v>906</v>
      </c>
      <c r="AJ907" s="27">
        <v>906</v>
      </c>
    </row>
    <row r="908" spans="1:36" ht="11.25" customHeight="1" x14ac:dyDescent="0.2">
      <c r="A908" s="27">
        <v>907</v>
      </c>
      <c r="C908" s="33" t="str">
        <f t="shared" ref="C908:C920" si="251">CONCATENATE(H908," - ",P908," - ",G908," - ",IF(R908="","",CONCATENATE(R908," - ")),W908)</f>
        <v>Location - Ravencroft - MN - U</v>
      </c>
      <c r="D908" s="33" t="str">
        <f t="shared" ref="D908:D920" si="252">CONCATENATE(H908," - ",P908," - ",G908," - ",IF(R908="","",CONCATENATE(R908," - ")),W908)</f>
        <v>Location - Ravencroft - MN - U</v>
      </c>
      <c r="E908" s="33">
        <f t="shared" si="249"/>
        <v>1</v>
      </c>
      <c r="F908" s="33" t="str">
        <f t="shared" si="248"/>
        <v>Location - Ravencroft</v>
      </c>
      <c r="G908" s="34" t="s">
        <v>1677</v>
      </c>
      <c r="H908" s="33" t="s">
        <v>1652</v>
      </c>
      <c r="I908" s="33" t="s">
        <v>793</v>
      </c>
      <c r="P908" s="33" t="s">
        <v>793</v>
      </c>
      <c r="S908" s="50" t="s">
        <v>6324</v>
      </c>
      <c r="T908" s="33" t="s">
        <v>1652</v>
      </c>
      <c r="U908" s="33" t="s">
        <v>793</v>
      </c>
      <c r="W908" s="34" t="s">
        <v>2314</v>
      </c>
      <c r="X908" s="34">
        <v>4</v>
      </c>
      <c r="Y908" s="34">
        <v>10</v>
      </c>
      <c r="Z908" s="34">
        <f t="shared" si="250"/>
        <v>40</v>
      </c>
      <c r="AH908" s="25" t="s">
        <v>5225</v>
      </c>
      <c r="AI908" s="25">
        <v>907</v>
      </c>
      <c r="AJ908" s="27">
        <v>907</v>
      </c>
    </row>
    <row r="909" spans="1:36" ht="11.25" customHeight="1" x14ac:dyDescent="0.2">
      <c r="A909" s="27">
        <v>908</v>
      </c>
      <c r="C909" s="33" t="str">
        <f t="shared" si="251"/>
        <v>Location - Sanctum Sanctorum - MN - R</v>
      </c>
      <c r="D909" s="33" t="str">
        <f t="shared" si="252"/>
        <v>Location - Sanctum Sanctorum - MN - R</v>
      </c>
      <c r="E909" s="33">
        <f t="shared" si="249"/>
        <v>1</v>
      </c>
      <c r="F909" s="33" t="str">
        <f t="shared" si="248"/>
        <v>Location - Sanctum Sanctorum</v>
      </c>
      <c r="G909" s="34" t="s">
        <v>1677</v>
      </c>
      <c r="H909" s="33" t="s">
        <v>1652</v>
      </c>
      <c r="I909" s="33" t="s">
        <v>4718</v>
      </c>
      <c r="P909" s="33" t="s">
        <v>4718</v>
      </c>
      <c r="S909" s="50" t="s">
        <v>6325</v>
      </c>
      <c r="T909" s="33" t="s">
        <v>1652</v>
      </c>
      <c r="U909" s="33" t="s">
        <v>794</v>
      </c>
      <c r="W909" s="34" t="s">
        <v>2313</v>
      </c>
      <c r="X909" s="34">
        <v>4</v>
      </c>
      <c r="Y909" s="34">
        <v>15</v>
      </c>
      <c r="Z909" s="34">
        <f t="shared" si="250"/>
        <v>60</v>
      </c>
      <c r="AH909" s="25" t="s">
        <v>5226</v>
      </c>
      <c r="AI909" s="25">
        <v>908</v>
      </c>
      <c r="AJ909" s="27">
        <v>908</v>
      </c>
    </row>
    <row r="910" spans="1:36" ht="11.25" customHeight="1" x14ac:dyDescent="0.2">
      <c r="A910" s="27">
        <v>909</v>
      </c>
      <c r="C910" s="33" t="str">
        <f t="shared" si="251"/>
        <v>Location - Savage Land, The - MN - R</v>
      </c>
      <c r="D910" s="33" t="s">
        <v>6144</v>
      </c>
      <c r="E910" s="33">
        <f t="shared" si="249"/>
        <v>1</v>
      </c>
      <c r="F910" s="33" t="str">
        <f t="shared" si="248"/>
        <v>Location - Savage Land, The</v>
      </c>
      <c r="G910" s="34" t="s">
        <v>1677</v>
      </c>
      <c r="H910" s="33" t="s">
        <v>1652</v>
      </c>
      <c r="I910" s="33" t="s">
        <v>787</v>
      </c>
      <c r="P910" s="33" t="s">
        <v>787</v>
      </c>
      <c r="S910" s="50" t="s">
        <v>6326</v>
      </c>
      <c r="T910" s="33" t="s">
        <v>1652</v>
      </c>
      <c r="U910" s="33" t="s">
        <v>787</v>
      </c>
      <c r="W910" s="34" t="s">
        <v>2313</v>
      </c>
      <c r="X910" s="34">
        <v>4</v>
      </c>
      <c r="Y910" s="34">
        <v>15</v>
      </c>
      <c r="Z910" s="34">
        <f t="shared" si="250"/>
        <v>60</v>
      </c>
      <c r="AH910" s="25" t="s">
        <v>5227</v>
      </c>
      <c r="AI910" s="25">
        <v>909</v>
      </c>
      <c r="AJ910" s="27">
        <v>909</v>
      </c>
    </row>
    <row r="911" spans="1:36" ht="11.25" customHeight="1" x14ac:dyDescent="0.2">
      <c r="A911" s="27">
        <v>910</v>
      </c>
      <c r="C911" s="33" t="str">
        <f t="shared" si="251"/>
        <v>Location - Sewer, The - CL - C</v>
      </c>
      <c r="D911" s="33" t="str">
        <f t="shared" si="252"/>
        <v>Location - Sewer, The - CL - C</v>
      </c>
      <c r="E911" s="33">
        <f t="shared" si="249"/>
        <v>1</v>
      </c>
      <c r="F911" s="33" t="str">
        <f t="shared" si="248"/>
        <v>Location - Sewer, The</v>
      </c>
      <c r="G911" s="34" t="s">
        <v>1676</v>
      </c>
      <c r="H911" s="33" t="s">
        <v>1652</v>
      </c>
      <c r="I911" s="33" t="s">
        <v>786</v>
      </c>
      <c r="P911" s="33" t="s">
        <v>786</v>
      </c>
      <c r="S911" s="50" t="s">
        <v>6327</v>
      </c>
      <c r="T911" s="33" t="s">
        <v>1652</v>
      </c>
      <c r="U911" s="33" t="s">
        <v>786</v>
      </c>
      <c r="W911" s="34" t="s">
        <v>2103</v>
      </c>
      <c r="X911" s="34">
        <v>13</v>
      </c>
      <c r="Y911" s="34">
        <v>5</v>
      </c>
      <c r="Z911" s="34">
        <f t="shared" si="250"/>
        <v>65</v>
      </c>
      <c r="AH911" s="25" t="s">
        <v>5228</v>
      </c>
      <c r="AI911" s="25">
        <v>910</v>
      </c>
      <c r="AJ911" s="27">
        <v>910</v>
      </c>
    </row>
    <row r="912" spans="1:36" ht="11.25" customHeight="1" x14ac:dyDescent="0.2">
      <c r="A912" s="27">
        <v>911</v>
      </c>
      <c r="C912" s="33" t="str">
        <f t="shared" si="251"/>
        <v>Location - "Ship" - MN - U</v>
      </c>
      <c r="D912" s="33" t="str">
        <f t="shared" si="252"/>
        <v>Location - "Ship" - MN - U</v>
      </c>
      <c r="E912" s="33">
        <f t="shared" si="249"/>
        <v>1</v>
      </c>
      <c r="F912" s="33" t="str">
        <f t="shared" si="248"/>
        <v>Location - "Ship"</v>
      </c>
      <c r="G912" s="34" t="s">
        <v>1677</v>
      </c>
      <c r="H912" s="33" t="s">
        <v>1652</v>
      </c>
      <c r="I912" s="33" t="s">
        <v>5736</v>
      </c>
      <c r="P912" s="33" t="s">
        <v>5736</v>
      </c>
      <c r="S912" s="50" t="s">
        <v>6328</v>
      </c>
      <c r="T912" s="33" t="s">
        <v>1652</v>
      </c>
      <c r="U912" s="33" t="s">
        <v>785</v>
      </c>
      <c r="W912" s="34" t="s">
        <v>2314</v>
      </c>
      <c r="X912" s="34">
        <v>4</v>
      </c>
      <c r="Y912" s="34">
        <v>10</v>
      </c>
      <c r="Z912" s="34">
        <f t="shared" si="250"/>
        <v>40</v>
      </c>
      <c r="AH912" s="25" t="s">
        <v>5229</v>
      </c>
      <c r="AI912" s="25">
        <v>911</v>
      </c>
      <c r="AJ912" s="27">
        <v>911</v>
      </c>
    </row>
    <row r="913" spans="1:36" ht="11.25" customHeight="1" x14ac:dyDescent="0.2">
      <c r="A913" s="27">
        <v>912</v>
      </c>
      <c r="C913" s="33" t="str">
        <f t="shared" si="251"/>
        <v>Location - Spawn's Alley - IM - U</v>
      </c>
      <c r="D913" s="33" t="str">
        <f t="shared" si="252"/>
        <v>Location - Spawn's Alley - IM - U</v>
      </c>
      <c r="E913" s="33">
        <f t="shared" si="249"/>
        <v>1</v>
      </c>
      <c r="F913" s="33" t="str">
        <f t="shared" si="248"/>
        <v>Location - Spawn's Alley</v>
      </c>
      <c r="G913" s="34" t="s">
        <v>511</v>
      </c>
      <c r="H913" s="33" t="s">
        <v>1652</v>
      </c>
      <c r="I913" s="33" t="s">
        <v>2252</v>
      </c>
      <c r="P913" s="33" t="s">
        <v>2252</v>
      </c>
      <c r="S913" s="50" t="s">
        <v>6329</v>
      </c>
      <c r="T913" s="33" t="s">
        <v>1652</v>
      </c>
      <c r="U913" s="33" t="s">
        <v>2252</v>
      </c>
      <c r="W913" s="34" t="s">
        <v>2314</v>
      </c>
      <c r="X913" s="34">
        <v>16</v>
      </c>
      <c r="Y913" s="34">
        <v>10</v>
      </c>
      <c r="Z913" s="34">
        <f t="shared" si="250"/>
        <v>160</v>
      </c>
      <c r="AH913" s="25" t="s">
        <v>5230</v>
      </c>
      <c r="AI913" s="25">
        <v>912</v>
      </c>
      <c r="AJ913" s="27">
        <v>912</v>
      </c>
    </row>
    <row r="914" spans="1:36" ht="11.25" customHeight="1" x14ac:dyDescent="0.2">
      <c r="A914" s="27">
        <v>913</v>
      </c>
      <c r="C914" s="33" t="str">
        <f t="shared" si="251"/>
        <v>Location - Stark Enterprises - MN - U</v>
      </c>
      <c r="D914" s="33" t="str">
        <f t="shared" si="252"/>
        <v>Location - Stark Enterprises - MN - U</v>
      </c>
      <c r="E914" s="33">
        <f t="shared" si="249"/>
        <v>1</v>
      </c>
      <c r="F914" s="33" t="str">
        <f t="shared" si="248"/>
        <v>Location - Stark Enterprises</v>
      </c>
      <c r="G914" s="34" t="s">
        <v>1677</v>
      </c>
      <c r="H914" s="33" t="s">
        <v>1652</v>
      </c>
      <c r="I914" s="33" t="s">
        <v>790</v>
      </c>
      <c r="P914" s="33" t="s">
        <v>790</v>
      </c>
      <c r="S914" s="50" t="s">
        <v>6330</v>
      </c>
      <c r="T914" s="33" t="s">
        <v>1652</v>
      </c>
      <c r="U914" s="33" t="s">
        <v>790</v>
      </c>
      <c r="W914" s="34" t="s">
        <v>2314</v>
      </c>
      <c r="X914" s="34">
        <v>4</v>
      </c>
      <c r="Y914" s="34">
        <v>10</v>
      </c>
      <c r="Z914" s="34">
        <f t="shared" si="250"/>
        <v>40</v>
      </c>
      <c r="AH914" s="25" t="s">
        <v>5231</v>
      </c>
      <c r="AI914" s="25">
        <v>913</v>
      </c>
      <c r="AJ914" s="27">
        <v>913</v>
      </c>
    </row>
    <row r="915" spans="1:36" ht="11.25" customHeight="1" x14ac:dyDescent="0.2">
      <c r="A915" s="27">
        <v>914</v>
      </c>
      <c r="C915" s="33" t="str">
        <f t="shared" si="251"/>
        <v>Location - Team Overpower - MP - X</v>
      </c>
      <c r="D915" s="33" t="s">
        <v>6145</v>
      </c>
      <c r="E915" s="33">
        <f t="shared" si="249"/>
        <v>1</v>
      </c>
      <c r="F915" s="33" t="str">
        <f t="shared" si="248"/>
        <v>Location - Team Overpower</v>
      </c>
      <c r="G915" s="34" t="s">
        <v>120</v>
      </c>
      <c r="H915" s="33" t="s">
        <v>1652</v>
      </c>
      <c r="I915" s="33" t="s">
        <v>895</v>
      </c>
      <c r="P915" s="33" t="s">
        <v>895</v>
      </c>
      <c r="S915" s="50" t="s">
        <v>6331</v>
      </c>
      <c r="T915" s="33" t="s">
        <v>1652</v>
      </c>
      <c r="U915" s="33" t="s">
        <v>895</v>
      </c>
      <c r="W915" s="34" t="s">
        <v>1146</v>
      </c>
      <c r="X915" s="34">
        <v>9</v>
      </c>
      <c r="Y915" s="34">
        <v>25</v>
      </c>
      <c r="Z915" s="34">
        <f t="shared" si="250"/>
        <v>225</v>
      </c>
      <c r="AH915" s="25" t="s">
        <v>5232</v>
      </c>
      <c r="AI915" s="25">
        <v>914</v>
      </c>
      <c r="AJ915" s="27">
        <v>914</v>
      </c>
    </row>
    <row r="916" spans="1:36" ht="11.25" customHeight="1" x14ac:dyDescent="0.2">
      <c r="A916" s="27">
        <v>915</v>
      </c>
      <c r="C916" s="33" t="str">
        <f t="shared" si="251"/>
        <v>Location - Vault, The - MN - U</v>
      </c>
      <c r="D916" s="33" t="str">
        <f t="shared" si="252"/>
        <v>Location - Vault, The - MN - U</v>
      </c>
      <c r="E916" s="33">
        <f t="shared" si="249"/>
        <v>1</v>
      </c>
      <c r="F916" s="33" t="str">
        <f t="shared" si="248"/>
        <v>Location - Vault, The</v>
      </c>
      <c r="G916" s="34" t="s">
        <v>1677</v>
      </c>
      <c r="H916" s="33" t="s">
        <v>1652</v>
      </c>
      <c r="I916" s="33" t="s">
        <v>788</v>
      </c>
      <c r="P916" s="33" t="s">
        <v>788</v>
      </c>
      <c r="S916" s="50" t="s">
        <v>6332</v>
      </c>
      <c r="T916" s="33" t="s">
        <v>1652</v>
      </c>
      <c r="U916" s="33" t="s">
        <v>788</v>
      </c>
      <c r="W916" s="34" t="s">
        <v>2314</v>
      </c>
      <c r="X916" s="34">
        <v>4</v>
      </c>
      <c r="Y916" s="34">
        <v>10</v>
      </c>
      <c r="Z916" s="34">
        <f t="shared" si="250"/>
        <v>40</v>
      </c>
      <c r="AH916" s="25" t="s">
        <v>5233</v>
      </c>
      <c r="AI916" s="25">
        <v>915</v>
      </c>
      <c r="AJ916" s="27">
        <v>915</v>
      </c>
    </row>
    <row r="917" spans="1:36" ht="11.25" customHeight="1" x14ac:dyDescent="0.2">
      <c r="A917" s="27">
        <v>916</v>
      </c>
      <c r="C917" s="33" t="str">
        <f t="shared" si="251"/>
        <v>Location - Wakanda - CL - R</v>
      </c>
      <c r="D917" s="33" t="str">
        <f t="shared" si="252"/>
        <v>Location - Wakanda - CL - R</v>
      </c>
      <c r="E917" s="33">
        <f t="shared" si="249"/>
        <v>1</v>
      </c>
      <c r="F917" s="33" t="str">
        <f t="shared" si="248"/>
        <v>Location - Wakanda</v>
      </c>
      <c r="G917" s="34" t="s">
        <v>1676</v>
      </c>
      <c r="H917" s="33" t="s">
        <v>1652</v>
      </c>
      <c r="I917" s="33" t="s">
        <v>789</v>
      </c>
      <c r="P917" s="33" t="s">
        <v>789</v>
      </c>
      <c r="S917" s="50" t="s">
        <v>6333</v>
      </c>
      <c r="T917" s="33" t="s">
        <v>1652</v>
      </c>
      <c r="U917" s="33" t="s">
        <v>789</v>
      </c>
      <c r="W917" s="34" t="s">
        <v>2313</v>
      </c>
      <c r="X917" s="34">
        <v>13</v>
      </c>
      <c r="Y917" s="34">
        <v>15</v>
      </c>
      <c r="Z917" s="34">
        <f t="shared" si="250"/>
        <v>195</v>
      </c>
      <c r="AH917" s="25" t="s">
        <v>5234</v>
      </c>
      <c r="AI917" s="25">
        <v>916</v>
      </c>
      <c r="AJ917" s="27">
        <v>916</v>
      </c>
    </row>
    <row r="918" spans="1:36" ht="11.25" customHeight="1" x14ac:dyDescent="0.2">
      <c r="A918" s="27">
        <v>917</v>
      </c>
      <c r="C918" s="33" t="str">
        <f t="shared" si="251"/>
        <v>Location - Wundagore Mountain - MN - U</v>
      </c>
      <c r="D918" s="33" t="str">
        <f t="shared" si="252"/>
        <v>Location - Wundagore Mountain - MN - U</v>
      </c>
      <c r="E918" s="33">
        <f t="shared" si="249"/>
        <v>1</v>
      </c>
      <c r="F918" s="33" t="str">
        <f t="shared" si="248"/>
        <v>Location - Wundagore Mountain</v>
      </c>
      <c r="G918" s="34" t="s">
        <v>1677</v>
      </c>
      <c r="H918" s="33" t="s">
        <v>1652</v>
      </c>
      <c r="I918" s="33" t="s">
        <v>227</v>
      </c>
      <c r="P918" s="33" t="s">
        <v>227</v>
      </c>
      <c r="S918" s="50" t="s">
        <v>6334</v>
      </c>
      <c r="T918" s="33" t="s">
        <v>1652</v>
      </c>
      <c r="U918" s="33" t="s">
        <v>227</v>
      </c>
      <c r="W918" s="34" t="s">
        <v>2314</v>
      </c>
      <c r="X918" s="34">
        <v>4</v>
      </c>
      <c r="Y918" s="34">
        <v>10</v>
      </c>
      <c r="Z918" s="34">
        <f t="shared" si="250"/>
        <v>40</v>
      </c>
      <c r="AH918" s="25" t="s">
        <v>5235</v>
      </c>
      <c r="AI918" s="25">
        <v>917</v>
      </c>
      <c r="AJ918" s="27">
        <v>917</v>
      </c>
    </row>
    <row r="919" spans="1:36" ht="11.25" customHeight="1" x14ac:dyDescent="0.2">
      <c r="A919" s="27">
        <v>918</v>
      </c>
      <c r="C919" s="33" t="str">
        <f t="shared" si="251"/>
        <v>Location - X-Mansion - MN - U</v>
      </c>
      <c r="D919" s="33" t="str">
        <f t="shared" si="252"/>
        <v>Location - X-Mansion - MN - U</v>
      </c>
      <c r="E919" s="33">
        <f t="shared" si="249"/>
        <v>1</v>
      </c>
      <c r="F919" s="33" t="str">
        <f t="shared" si="248"/>
        <v>Location - X-Mansion</v>
      </c>
      <c r="G919" s="34" t="s">
        <v>1677</v>
      </c>
      <c r="H919" s="33" t="s">
        <v>1652</v>
      </c>
      <c r="I919" s="33" t="s">
        <v>226</v>
      </c>
      <c r="P919" s="33" t="s">
        <v>226</v>
      </c>
      <c r="S919" s="50" t="s">
        <v>6335</v>
      </c>
      <c r="T919" s="33" t="s">
        <v>1652</v>
      </c>
      <c r="U919" s="33" t="s">
        <v>226</v>
      </c>
      <c r="W919" s="34" t="s">
        <v>2314</v>
      </c>
      <c r="X919" s="34">
        <v>4</v>
      </c>
      <c r="Y919" s="34">
        <v>10</v>
      </c>
      <c r="Z919" s="34">
        <f t="shared" si="250"/>
        <v>40</v>
      </c>
      <c r="AH919" s="25" t="s">
        <v>5236</v>
      </c>
      <c r="AI919" s="25">
        <v>918</v>
      </c>
      <c r="AJ919" s="27">
        <v>918</v>
      </c>
    </row>
    <row r="920" spans="1:36" ht="11.25" customHeight="1" x14ac:dyDescent="0.2">
      <c r="A920" s="27">
        <v>919</v>
      </c>
      <c r="C920" s="33" t="str">
        <f t="shared" si="251"/>
        <v>Location - X-World - XM - U</v>
      </c>
      <c r="D920" s="33" t="str">
        <f t="shared" si="252"/>
        <v>Location - X-World - XM - U</v>
      </c>
      <c r="E920" s="33">
        <f t="shared" si="249"/>
        <v>1</v>
      </c>
      <c r="F920" s="33" t="str">
        <f t="shared" si="248"/>
        <v>Location - X-World</v>
      </c>
      <c r="G920" s="34" t="s">
        <v>3387</v>
      </c>
      <c r="H920" s="33" t="s">
        <v>1652</v>
      </c>
      <c r="I920" s="33" t="s">
        <v>1037</v>
      </c>
      <c r="P920" s="33" t="s">
        <v>1037</v>
      </c>
      <c r="S920" s="50" t="s">
        <v>6336</v>
      </c>
      <c r="T920" s="33" t="s">
        <v>1652</v>
      </c>
      <c r="U920" s="33" t="s">
        <v>1037</v>
      </c>
      <c r="W920" s="34" t="s">
        <v>2314</v>
      </c>
      <c r="X920" s="34">
        <v>5</v>
      </c>
      <c r="Y920" s="34">
        <v>10</v>
      </c>
      <c r="Z920" s="34">
        <f t="shared" si="250"/>
        <v>50</v>
      </c>
      <c r="AH920" s="25" t="s">
        <v>5237</v>
      </c>
      <c r="AI920" s="25">
        <v>919</v>
      </c>
      <c r="AJ920" s="27">
        <v>919</v>
      </c>
    </row>
    <row r="921" spans="1:36" ht="11.25" customHeight="1" x14ac:dyDescent="0.2">
      <c r="A921" s="27">
        <v>920</v>
      </c>
      <c r="C921" s="33" t="str">
        <f>CONCATENATE(H921," - ",I921," - ",P921," - ",G921," - ",IF(R921="","",CONCATENATE(R921," - ")),W921)</f>
        <v>Aspect - Age of Apocalypse - Historical Twist - XM - OPD - R</v>
      </c>
      <c r="D921" s="33" t="str">
        <f>CONCATENATE(H921," ",I921," - ",P921," - ",G921," - ",IF(R921="","",CONCATENATE(R921," - ")),W921)</f>
        <v>Aspect Age of Apocalypse - Historical Twist - XM - OPD - R</v>
      </c>
      <c r="E921" s="33">
        <f t="shared" si="249"/>
        <v>1</v>
      </c>
      <c r="F921" s="33" t="str">
        <f t="shared" ref="F921:F931" si="253">CONCATENATE(P921," - ",G921)</f>
        <v>Historical Twist - XM</v>
      </c>
      <c r="G921" s="34" t="s">
        <v>3387</v>
      </c>
      <c r="H921" s="33" t="s">
        <v>2942</v>
      </c>
      <c r="I921" s="50" t="s">
        <v>706</v>
      </c>
      <c r="N921" s="34" t="s">
        <v>5074</v>
      </c>
      <c r="O921" s="34" t="s">
        <v>5074</v>
      </c>
      <c r="P921" s="33" t="s">
        <v>5731</v>
      </c>
      <c r="R921" s="34" t="s">
        <v>2584</v>
      </c>
      <c r="S921" s="50" t="s">
        <v>4132</v>
      </c>
      <c r="T921" s="33" t="s">
        <v>707</v>
      </c>
      <c r="U921" s="33" t="s">
        <v>884</v>
      </c>
      <c r="W921" s="34" t="s">
        <v>2313</v>
      </c>
      <c r="X921" s="34">
        <v>5</v>
      </c>
      <c r="Y921" s="34">
        <v>15</v>
      </c>
      <c r="Z921" s="34">
        <f t="shared" si="250"/>
        <v>75</v>
      </c>
      <c r="AI921" s="25">
        <v>920</v>
      </c>
      <c r="AJ921" s="27">
        <v>920</v>
      </c>
    </row>
    <row r="922" spans="1:36" ht="11.25" customHeight="1" x14ac:dyDescent="0.2">
      <c r="A922" s="27">
        <v>921</v>
      </c>
      <c r="C922" s="33" t="str">
        <f t="shared" ref="C922:C943" si="254">CONCATENATE(H922," - ",I922," - ",P922," - ",G922," - ",IF(R922="","",CONCATENATE(R922," - ")),W922)</f>
        <v>Aspect - Any Homebase - A-Next - XM - OPD - R</v>
      </c>
      <c r="D922" s="33" t="s">
        <v>5732</v>
      </c>
      <c r="E922" s="33">
        <f t="shared" si="249"/>
        <v>1</v>
      </c>
      <c r="F922" s="33" t="str">
        <f t="shared" si="253"/>
        <v>A-Next - XM</v>
      </c>
      <c r="G922" s="34" t="s">
        <v>3387</v>
      </c>
      <c r="H922" s="33" t="s">
        <v>2942</v>
      </c>
      <c r="I922" s="50" t="s">
        <v>2943</v>
      </c>
      <c r="N922" s="34" t="s">
        <v>5075</v>
      </c>
      <c r="O922" s="34" t="s">
        <v>5075</v>
      </c>
      <c r="P922" s="33" t="s">
        <v>3459</v>
      </c>
      <c r="R922" s="34" t="s">
        <v>2584</v>
      </c>
      <c r="S922" s="50" t="s">
        <v>4133</v>
      </c>
      <c r="T922" s="33" t="s">
        <v>707</v>
      </c>
      <c r="U922" s="33" t="s">
        <v>883</v>
      </c>
      <c r="W922" s="34" t="s">
        <v>2313</v>
      </c>
      <c r="X922" s="34">
        <v>5</v>
      </c>
      <c r="Y922" s="34">
        <v>15</v>
      </c>
      <c r="Z922" s="34">
        <f t="shared" si="250"/>
        <v>75</v>
      </c>
      <c r="AI922" s="25">
        <v>921</v>
      </c>
      <c r="AJ922" s="27">
        <v>921</v>
      </c>
    </row>
    <row r="923" spans="1:36" ht="11.25" customHeight="1" x14ac:dyDescent="0.2">
      <c r="A923" s="27">
        <v>922</v>
      </c>
      <c r="C923" s="33" t="str">
        <f t="shared" si="254"/>
        <v>Aspect - Asteroid "M" - Orbital Hideout - XM - OPD - U</v>
      </c>
      <c r="D923" s="33" t="str">
        <f t="shared" ref="D923:D943" si="255">CONCATENATE(H923," ",I923," - ",P923," - ",G923," - ",IF(R923="","",CONCATENATE(R923," - ")),W923)</f>
        <v>Aspect Asteroid "M" - Orbital Hideout - XM - OPD - U</v>
      </c>
      <c r="E923" s="33">
        <f t="shared" si="249"/>
        <v>1</v>
      </c>
      <c r="F923" s="33" t="str">
        <f t="shared" si="253"/>
        <v>Orbital Hideout - XM</v>
      </c>
      <c r="G923" s="34" t="s">
        <v>3387</v>
      </c>
      <c r="H923" s="33" t="s">
        <v>2942</v>
      </c>
      <c r="I923" s="50" t="s">
        <v>4717</v>
      </c>
      <c r="N923" s="34" t="s">
        <v>5076</v>
      </c>
      <c r="O923" s="34" t="s">
        <v>5076</v>
      </c>
      <c r="P923" s="33" t="s">
        <v>3460</v>
      </c>
      <c r="R923" s="34" t="s">
        <v>2584</v>
      </c>
      <c r="S923" s="50" t="s">
        <v>4134</v>
      </c>
      <c r="T923" s="33" t="s">
        <v>707</v>
      </c>
      <c r="U923" s="33" t="s">
        <v>885</v>
      </c>
      <c r="W923" s="34" t="s">
        <v>2314</v>
      </c>
      <c r="X923" s="34">
        <v>5</v>
      </c>
      <c r="Y923" s="34">
        <v>10</v>
      </c>
      <c r="Z923" s="34">
        <f t="shared" si="250"/>
        <v>50</v>
      </c>
      <c r="AI923" s="25">
        <v>922</v>
      </c>
      <c r="AJ923" s="27">
        <v>922</v>
      </c>
    </row>
    <row r="924" spans="1:36" ht="11.25" customHeight="1" x14ac:dyDescent="0.2">
      <c r="A924" s="27">
        <v>923</v>
      </c>
      <c r="C924" s="33" t="str">
        <f t="shared" si="254"/>
        <v>Aspect - Avalon - Mutant Refuge - XM - OPD - VR</v>
      </c>
      <c r="D924" s="33" t="s">
        <v>5733</v>
      </c>
      <c r="E924" s="33">
        <f t="shared" si="249"/>
        <v>1</v>
      </c>
      <c r="F924" s="33" t="str">
        <f t="shared" si="253"/>
        <v>Mutant Refuge - XM</v>
      </c>
      <c r="G924" s="34" t="s">
        <v>3387</v>
      </c>
      <c r="H924" s="33" t="s">
        <v>2942</v>
      </c>
      <c r="I924" s="50" t="s">
        <v>432</v>
      </c>
      <c r="N924" s="34" t="s">
        <v>5077</v>
      </c>
      <c r="O924" s="34" t="s">
        <v>5077</v>
      </c>
      <c r="P924" s="33" t="s">
        <v>3461</v>
      </c>
      <c r="R924" s="34" t="s">
        <v>2584</v>
      </c>
      <c r="S924" s="50" t="s">
        <v>4135</v>
      </c>
      <c r="T924" s="33" t="s">
        <v>707</v>
      </c>
      <c r="U924" s="33" t="s">
        <v>886</v>
      </c>
      <c r="W924" s="34" t="s">
        <v>2361</v>
      </c>
      <c r="X924" s="34">
        <v>5</v>
      </c>
      <c r="Y924" s="34">
        <v>20</v>
      </c>
      <c r="Z924" s="34">
        <f t="shared" si="250"/>
        <v>100</v>
      </c>
      <c r="AI924" s="25">
        <v>923</v>
      </c>
      <c r="AJ924" s="27">
        <v>923</v>
      </c>
    </row>
    <row r="925" spans="1:36" ht="11.25" customHeight="1" x14ac:dyDescent="0.2">
      <c r="A925" s="27">
        <v>924</v>
      </c>
      <c r="C925" s="33" t="str">
        <f t="shared" si="254"/>
        <v>Aspect - Cape Citadel - The Benassi Rocket - XM - OPD - R</v>
      </c>
      <c r="D925" s="33" t="str">
        <f t="shared" si="255"/>
        <v>Aspect Cape Citadel - The Benassi Rocket - XM - OPD - R</v>
      </c>
      <c r="E925" s="33">
        <f t="shared" si="249"/>
        <v>1</v>
      </c>
      <c r="F925" s="33" t="str">
        <f t="shared" si="253"/>
        <v>The Benassi Rocket - XM</v>
      </c>
      <c r="G925" s="34" t="s">
        <v>3387</v>
      </c>
      <c r="H925" s="33" t="s">
        <v>2942</v>
      </c>
      <c r="I925" s="50" t="s">
        <v>2944</v>
      </c>
      <c r="N925" s="34" t="s">
        <v>5078</v>
      </c>
      <c r="O925" s="34" t="s">
        <v>5078</v>
      </c>
      <c r="P925" s="33" t="s">
        <v>3462</v>
      </c>
      <c r="R925" s="34" t="s">
        <v>2584</v>
      </c>
      <c r="S925" s="50" t="s">
        <v>4136</v>
      </c>
      <c r="T925" s="33" t="s">
        <v>707</v>
      </c>
      <c r="U925" s="33" t="s">
        <v>887</v>
      </c>
      <c r="W925" s="34" t="s">
        <v>2313</v>
      </c>
      <c r="X925" s="34">
        <v>5</v>
      </c>
      <c r="Y925" s="34">
        <v>15</v>
      </c>
      <c r="Z925" s="34">
        <f t="shared" si="250"/>
        <v>75</v>
      </c>
      <c r="AI925" s="25">
        <v>924</v>
      </c>
      <c r="AJ925" s="27">
        <v>924</v>
      </c>
    </row>
    <row r="926" spans="1:36" ht="11.25" customHeight="1" x14ac:dyDescent="0.2">
      <c r="A926" s="27">
        <v>925</v>
      </c>
      <c r="C926" s="33" t="str">
        <f t="shared" si="254"/>
        <v>Aspect - The Danger Room - Holographic Attackers - XM - OPD - R</v>
      </c>
      <c r="D926" s="33" t="str">
        <f t="shared" si="255"/>
        <v>Aspect The Danger Room - Holographic Attackers - XM - OPD - R</v>
      </c>
      <c r="E926" s="33">
        <f t="shared" si="249"/>
        <v>1</v>
      </c>
      <c r="F926" s="33" t="str">
        <f t="shared" si="253"/>
        <v>Holographic Attackers - XM</v>
      </c>
      <c r="G926" s="34" t="s">
        <v>3387</v>
      </c>
      <c r="H926" s="33" t="s">
        <v>2942</v>
      </c>
      <c r="I926" s="50" t="s">
        <v>5734</v>
      </c>
      <c r="N926" s="34" t="s">
        <v>5079</v>
      </c>
      <c r="O926" s="34" t="s">
        <v>5079</v>
      </c>
      <c r="P926" s="33" t="s">
        <v>3463</v>
      </c>
      <c r="R926" s="34" t="s">
        <v>2584</v>
      </c>
      <c r="S926" s="50" t="s">
        <v>4137</v>
      </c>
      <c r="T926" s="33" t="s">
        <v>707</v>
      </c>
      <c r="U926" s="33" t="s">
        <v>888</v>
      </c>
      <c r="W926" s="34" t="s">
        <v>2313</v>
      </c>
      <c r="X926" s="34">
        <v>5</v>
      </c>
      <c r="Y926" s="34">
        <v>15</v>
      </c>
      <c r="Z926" s="34">
        <f t="shared" si="250"/>
        <v>75</v>
      </c>
      <c r="AI926" s="25">
        <v>925</v>
      </c>
      <c r="AJ926" s="27">
        <v>925</v>
      </c>
    </row>
    <row r="927" spans="1:36" ht="11.25" customHeight="1" x14ac:dyDescent="0.2">
      <c r="A927" s="27">
        <v>926</v>
      </c>
      <c r="C927" s="33" t="str">
        <f t="shared" si="254"/>
        <v>Aspect - Department H - Secret Directive - XM - OPD - U</v>
      </c>
      <c r="D927" s="33" t="str">
        <f t="shared" si="255"/>
        <v>Aspect Department H - Secret Directive - XM - OPD - U</v>
      </c>
      <c r="E927" s="33">
        <f t="shared" si="249"/>
        <v>1</v>
      </c>
      <c r="F927" s="33" t="str">
        <f t="shared" si="253"/>
        <v>Secret Directive - XM</v>
      </c>
      <c r="G927" s="34" t="s">
        <v>3387</v>
      </c>
      <c r="H927" s="33" t="s">
        <v>2942</v>
      </c>
      <c r="I927" s="50" t="s">
        <v>804</v>
      </c>
      <c r="N927" s="34" t="s">
        <v>5080</v>
      </c>
      <c r="O927" s="34" t="s">
        <v>5080</v>
      </c>
      <c r="P927" s="33" t="s">
        <v>3464</v>
      </c>
      <c r="R927" s="34" t="s">
        <v>2584</v>
      </c>
      <c r="S927" s="50" t="s">
        <v>4138</v>
      </c>
      <c r="T927" s="33" t="s">
        <v>707</v>
      </c>
      <c r="U927" s="33" t="s">
        <v>889</v>
      </c>
      <c r="W927" s="34" t="s">
        <v>2314</v>
      </c>
      <c r="X927" s="34">
        <v>5</v>
      </c>
      <c r="Y927" s="34">
        <v>10</v>
      </c>
      <c r="Z927" s="34">
        <f t="shared" si="250"/>
        <v>50</v>
      </c>
      <c r="AI927" s="25">
        <v>926</v>
      </c>
      <c r="AJ927" s="27">
        <v>926</v>
      </c>
    </row>
    <row r="928" spans="1:36" ht="11.25" customHeight="1" x14ac:dyDescent="0.2">
      <c r="A928" s="27">
        <v>927</v>
      </c>
      <c r="C928" s="33" t="str">
        <f t="shared" si="254"/>
        <v>Aspect - Fall's Edge Compound - Quarantine - XM - C</v>
      </c>
      <c r="D928" s="33" t="str">
        <f t="shared" si="255"/>
        <v>Aspect Fall's Edge Compound - Quarantine - XM - C</v>
      </c>
      <c r="E928" s="33">
        <f t="shared" si="249"/>
        <v>1</v>
      </c>
      <c r="F928" s="33" t="str">
        <f t="shared" si="253"/>
        <v>Quarantine - XM</v>
      </c>
      <c r="G928" s="34" t="s">
        <v>3387</v>
      </c>
      <c r="H928" s="33" t="s">
        <v>2942</v>
      </c>
      <c r="I928" s="50" t="s">
        <v>220</v>
      </c>
      <c r="N928" s="34" t="s">
        <v>5081</v>
      </c>
      <c r="O928" s="34" t="s">
        <v>5081</v>
      </c>
      <c r="P928" s="33" t="s">
        <v>2945</v>
      </c>
      <c r="S928" s="50" t="s">
        <v>4139</v>
      </c>
      <c r="T928" s="33" t="s">
        <v>707</v>
      </c>
      <c r="U928" s="33" t="s">
        <v>1038</v>
      </c>
      <c r="W928" s="34" t="s">
        <v>2103</v>
      </c>
      <c r="X928" s="34">
        <v>5</v>
      </c>
      <c r="Y928" s="34">
        <v>5</v>
      </c>
      <c r="Z928" s="34">
        <f t="shared" si="250"/>
        <v>25</v>
      </c>
      <c r="AI928" s="25">
        <v>927</v>
      </c>
      <c r="AJ928" s="27">
        <v>927</v>
      </c>
    </row>
    <row r="929" spans="1:36" ht="11.25" customHeight="1" x14ac:dyDescent="0.2">
      <c r="A929" s="27">
        <v>928</v>
      </c>
      <c r="C929" s="33" t="str">
        <f t="shared" si="254"/>
        <v>Aspect - Krakoa - The Living Island - XM - C</v>
      </c>
      <c r="D929" s="33" t="str">
        <f t="shared" si="255"/>
        <v>Aspect Krakoa - The Living Island - XM - C</v>
      </c>
      <c r="E929" s="33">
        <f t="shared" si="249"/>
        <v>1</v>
      </c>
      <c r="F929" s="33" t="str">
        <f t="shared" si="253"/>
        <v>The Living Island - XM</v>
      </c>
      <c r="G929" s="34" t="s">
        <v>3387</v>
      </c>
      <c r="H929" s="33" t="s">
        <v>2942</v>
      </c>
      <c r="I929" s="50" t="s">
        <v>113</v>
      </c>
      <c r="N929" s="34" t="s">
        <v>5082</v>
      </c>
      <c r="O929" s="34" t="s">
        <v>5082</v>
      </c>
      <c r="P929" s="33" t="s">
        <v>3508</v>
      </c>
      <c r="S929" s="50" t="s">
        <v>4140</v>
      </c>
      <c r="T929" s="33" t="s">
        <v>707</v>
      </c>
      <c r="U929" s="33" t="s">
        <v>1039</v>
      </c>
      <c r="W929" s="34" t="s">
        <v>2103</v>
      </c>
      <c r="X929" s="34">
        <v>5</v>
      </c>
      <c r="Y929" s="34">
        <v>5</v>
      </c>
      <c r="Z929" s="34">
        <f t="shared" si="250"/>
        <v>25</v>
      </c>
      <c r="AI929" s="25">
        <v>928</v>
      </c>
      <c r="AJ929" s="27">
        <v>928</v>
      </c>
    </row>
    <row r="930" spans="1:36" ht="11.25" customHeight="1" x14ac:dyDescent="0.2">
      <c r="A930" s="27">
        <v>929</v>
      </c>
      <c r="C930" s="33" t="str">
        <f t="shared" si="254"/>
        <v>Aspect - Landau, Luckman, &amp; Lake - Warp Chamber - XM - OPD - R</v>
      </c>
      <c r="D930" s="33" t="str">
        <f t="shared" si="255"/>
        <v>Aspect Landau, Luckman, &amp; Lake - Warp Chamber - XM - OPD - R</v>
      </c>
      <c r="E930" s="33">
        <f t="shared" si="249"/>
        <v>1</v>
      </c>
      <c r="F930" s="33" t="str">
        <f t="shared" si="253"/>
        <v>Warp Chamber - XM</v>
      </c>
      <c r="G930" s="34" t="s">
        <v>3387</v>
      </c>
      <c r="H930" s="33" t="s">
        <v>2942</v>
      </c>
      <c r="I930" s="50" t="s">
        <v>1035</v>
      </c>
      <c r="N930" s="34" t="s">
        <v>5083</v>
      </c>
      <c r="O930" s="34" t="s">
        <v>5083</v>
      </c>
      <c r="P930" s="33" t="s">
        <v>3465</v>
      </c>
      <c r="R930" s="34" t="s">
        <v>2584</v>
      </c>
      <c r="S930" s="50" t="s">
        <v>4141</v>
      </c>
      <c r="T930" s="33" t="s">
        <v>707</v>
      </c>
      <c r="U930" s="33" t="s">
        <v>890</v>
      </c>
      <c r="W930" s="34" t="s">
        <v>2313</v>
      </c>
      <c r="X930" s="34">
        <v>5</v>
      </c>
      <c r="Y930" s="34">
        <v>15</v>
      </c>
      <c r="Z930" s="34">
        <f t="shared" si="250"/>
        <v>75</v>
      </c>
      <c r="AI930" s="25">
        <v>929</v>
      </c>
      <c r="AJ930" s="27">
        <v>929</v>
      </c>
    </row>
    <row r="931" spans="1:36" ht="11.25" customHeight="1" x14ac:dyDescent="0.2">
      <c r="A931" s="27">
        <v>930</v>
      </c>
      <c r="C931" s="33" t="str">
        <f t="shared" si="254"/>
        <v>Aspect - Madripoor - Underworld Center - XM - C</v>
      </c>
      <c r="D931" s="33" t="str">
        <f t="shared" si="255"/>
        <v>Aspect Madripoor - Underworld Center - XM - C</v>
      </c>
      <c r="E931" s="33">
        <f t="shared" si="249"/>
        <v>1</v>
      </c>
      <c r="F931" s="33" t="str">
        <f t="shared" si="253"/>
        <v>Underworld Center - XM</v>
      </c>
      <c r="G931" s="34" t="s">
        <v>3387</v>
      </c>
      <c r="H931" s="33" t="s">
        <v>2942</v>
      </c>
      <c r="I931" s="50" t="s">
        <v>216</v>
      </c>
      <c r="N931" s="34" t="s">
        <v>5084</v>
      </c>
      <c r="O931" s="34" t="s">
        <v>5084</v>
      </c>
      <c r="P931" s="33" t="s">
        <v>2946</v>
      </c>
      <c r="S931" s="50" t="s">
        <v>4142</v>
      </c>
      <c r="T931" s="33" t="s">
        <v>707</v>
      </c>
      <c r="U931" s="33" t="s">
        <v>1040</v>
      </c>
      <c r="W931" s="34" t="s">
        <v>2103</v>
      </c>
      <c r="X931" s="34">
        <v>5</v>
      </c>
      <c r="Y931" s="34">
        <v>5</v>
      </c>
      <c r="Z931" s="34">
        <f t="shared" si="250"/>
        <v>25</v>
      </c>
      <c r="AI931" s="25">
        <v>930</v>
      </c>
      <c r="AJ931" s="27">
        <v>930</v>
      </c>
    </row>
    <row r="932" spans="1:36" ht="11.25" customHeight="1" x14ac:dyDescent="0.2">
      <c r="A932" s="27">
        <v>931</v>
      </c>
      <c r="C932" s="33" t="str">
        <f t="shared" si="254"/>
        <v>Aspect - Marvel Manhatten - Excelsior! - XM - C</v>
      </c>
      <c r="D932" s="33" t="str">
        <f t="shared" si="255"/>
        <v>Aspect Marvel Manhatten - Excelsior! - XM - C</v>
      </c>
      <c r="E932" s="33">
        <f t="shared" si="249"/>
        <v>1</v>
      </c>
      <c r="F932" s="33" t="str">
        <f>CONCATENATE(I932," - ",P932," - ",G932)</f>
        <v>Marvel Manhatten - Excelsior! - XM</v>
      </c>
      <c r="G932" s="34" t="s">
        <v>3387</v>
      </c>
      <c r="H932" s="33" t="s">
        <v>2942</v>
      </c>
      <c r="I932" s="50" t="s">
        <v>217</v>
      </c>
      <c r="N932" s="34" t="s">
        <v>5085</v>
      </c>
      <c r="O932" s="34" t="s">
        <v>5085</v>
      </c>
      <c r="P932" s="33" t="s">
        <v>3509</v>
      </c>
      <c r="S932" s="50" t="s">
        <v>4143</v>
      </c>
      <c r="T932" s="33" t="s">
        <v>707</v>
      </c>
      <c r="U932" s="33" t="s">
        <v>2096</v>
      </c>
      <c r="W932" s="34" t="s">
        <v>2103</v>
      </c>
      <c r="X932" s="34">
        <v>5</v>
      </c>
      <c r="Y932" s="34">
        <v>5</v>
      </c>
      <c r="Z932" s="34">
        <f t="shared" si="250"/>
        <v>25</v>
      </c>
      <c r="AI932" s="25">
        <v>931</v>
      </c>
      <c r="AJ932" s="27">
        <v>931</v>
      </c>
    </row>
    <row r="933" spans="1:36" ht="11.25" customHeight="1" x14ac:dyDescent="0.2">
      <c r="A933" s="27">
        <v>932</v>
      </c>
      <c r="C933" s="33" t="str">
        <f t="shared" si="254"/>
        <v>Aspect - Marvel Universe - Excelsior! - XM - C</v>
      </c>
      <c r="D933" s="33" t="str">
        <f t="shared" si="255"/>
        <v>Aspect Marvel Universe - Excelsior! - XM - C</v>
      </c>
      <c r="E933" s="33">
        <f t="shared" si="249"/>
        <v>1</v>
      </c>
      <c r="F933" s="33" t="str">
        <f>CONCATENATE(I933," - ",P933," - ",G933)</f>
        <v>Marvel Universe - Excelsior! - XM</v>
      </c>
      <c r="G933" s="34" t="s">
        <v>3387</v>
      </c>
      <c r="H933" s="33" t="s">
        <v>2942</v>
      </c>
      <c r="I933" s="50" t="s">
        <v>223</v>
      </c>
      <c r="N933" s="34" t="s">
        <v>5085</v>
      </c>
      <c r="O933" s="34" t="s">
        <v>5085</v>
      </c>
      <c r="P933" s="33" t="s">
        <v>3509</v>
      </c>
      <c r="S933" s="50" t="s">
        <v>4143</v>
      </c>
      <c r="T933" s="33" t="s">
        <v>707</v>
      </c>
      <c r="U933" s="33" t="s">
        <v>2097</v>
      </c>
      <c r="W933" s="34" t="s">
        <v>2103</v>
      </c>
      <c r="X933" s="34">
        <v>5</v>
      </c>
      <c r="Y933" s="34">
        <v>5</v>
      </c>
      <c r="Z933" s="34">
        <f t="shared" si="250"/>
        <v>25</v>
      </c>
      <c r="AI933" s="25">
        <v>932</v>
      </c>
      <c r="AJ933" s="27">
        <v>932</v>
      </c>
    </row>
    <row r="934" spans="1:36" ht="11.25" customHeight="1" x14ac:dyDescent="0.2">
      <c r="A934" s="27">
        <v>933</v>
      </c>
      <c r="C934" s="33" t="str">
        <f t="shared" si="254"/>
        <v>Aspect - Mojoworld - TV Dimension - XM - OPD - U</v>
      </c>
      <c r="D934" s="33" t="str">
        <f t="shared" si="255"/>
        <v>Aspect Mojoworld - TV Dimension - XM - OPD - U</v>
      </c>
      <c r="E934" s="33">
        <f t="shared" si="249"/>
        <v>1</v>
      </c>
      <c r="F934" s="33" t="str">
        <f t="shared" ref="F934:F943" si="256">CONCATENATE(P934," - ",G934)</f>
        <v>TV Dimension - XM</v>
      </c>
      <c r="G934" s="34" t="s">
        <v>3387</v>
      </c>
      <c r="H934" s="33" t="s">
        <v>2942</v>
      </c>
      <c r="I934" s="50" t="s">
        <v>796</v>
      </c>
      <c r="N934" s="34" t="s">
        <v>5086</v>
      </c>
      <c r="O934" s="34" t="s">
        <v>5086</v>
      </c>
      <c r="P934" s="33" t="s">
        <v>3466</v>
      </c>
      <c r="R934" s="34" t="s">
        <v>2584</v>
      </c>
      <c r="S934" s="50" t="s">
        <v>4144</v>
      </c>
      <c r="T934" s="33" t="s">
        <v>707</v>
      </c>
      <c r="U934" s="33" t="s">
        <v>891</v>
      </c>
      <c r="W934" s="34" t="s">
        <v>2314</v>
      </c>
      <c r="X934" s="34">
        <v>5</v>
      </c>
      <c r="Y934" s="34">
        <v>10</v>
      </c>
      <c r="Z934" s="34">
        <f t="shared" si="250"/>
        <v>50</v>
      </c>
      <c r="AI934" s="25">
        <v>933</v>
      </c>
      <c r="AJ934" s="27">
        <v>933</v>
      </c>
    </row>
    <row r="935" spans="1:36" ht="11.25" customHeight="1" x14ac:dyDescent="0.2">
      <c r="A935" s="27">
        <v>934</v>
      </c>
      <c r="C935" s="33" t="str">
        <f t="shared" si="254"/>
        <v>Aspect - Morlock Tunnels - Hidden World - XM - OPD - U</v>
      </c>
      <c r="D935" s="33" t="str">
        <f t="shared" si="255"/>
        <v>Aspect Morlock Tunnels - Hidden World - XM - OPD - U</v>
      </c>
      <c r="E935" s="33">
        <f t="shared" si="249"/>
        <v>1</v>
      </c>
      <c r="F935" s="33" t="str">
        <f t="shared" si="256"/>
        <v>Hidden World - XM</v>
      </c>
      <c r="G935" s="34" t="s">
        <v>3387</v>
      </c>
      <c r="H935" s="33" t="s">
        <v>2942</v>
      </c>
      <c r="I935" s="50" t="s">
        <v>224</v>
      </c>
      <c r="N935" s="34" t="s">
        <v>5087</v>
      </c>
      <c r="O935" s="34" t="s">
        <v>5087</v>
      </c>
      <c r="P935" s="33" t="s">
        <v>3467</v>
      </c>
      <c r="R935" s="34" t="s">
        <v>2584</v>
      </c>
      <c r="S935" s="50" t="s">
        <v>4145</v>
      </c>
      <c r="T935" s="33" t="s">
        <v>707</v>
      </c>
      <c r="U935" s="33" t="s">
        <v>892</v>
      </c>
      <c r="W935" s="34" t="s">
        <v>2314</v>
      </c>
      <c r="X935" s="34">
        <v>5</v>
      </c>
      <c r="Y935" s="34">
        <v>10</v>
      </c>
      <c r="Z935" s="34">
        <f t="shared" si="250"/>
        <v>50</v>
      </c>
      <c r="AI935" s="25">
        <v>934</v>
      </c>
      <c r="AJ935" s="27">
        <v>934</v>
      </c>
    </row>
    <row r="936" spans="1:36" ht="11.25" customHeight="1" x14ac:dyDescent="0.2">
      <c r="A936" s="27">
        <v>935</v>
      </c>
      <c r="C936" s="33" t="str">
        <f t="shared" si="254"/>
        <v>Aspect - Muir Island - Genetic Research - XM - OPD - U</v>
      </c>
      <c r="D936" s="33" t="str">
        <f t="shared" si="255"/>
        <v>Aspect Muir Island - Genetic Research - XM - OPD - U</v>
      </c>
      <c r="E936" s="33">
        <f t="shared" si="249"/>
        <v>1</v>
      </c>
      <c r="F936" s="33" t="str">
        <f t="shared" si="256"/>
        <v>Genetic Research - XM</v>
      </c>
      <c r="G936" s="34" t="s">
        <v>3387</v>
      </c>
      <c r="H936" s="33" t="s">
        <v>2942</v>
      </c>
      <c r="I936" s="50" t="s">
        <v>795</v>
      </c>
      <c r="N936" s="34" t="s">
        <v>5076</v>
      </c>
      <c r="O936" s="34" t="s">
        <v>5076</v>
      </c>
      <c r="P936" s="33" t="s">
        <v>3468</v>
      </c>
      <c r="R936" s="34" t="s">
        <v>2584</v>
      </c>
      <c r="S936" s="50" t="s">
        <v>4146</v>
      </c>
      <c r="T936" s="33" t="s">
        <v>707</v>
      </c>
      <c r="U936" s="33" t="s">
        <v>893</v>
      </c>
      <c r="W936" s="34" t="s">
        <v>2314</v>
      </c>
      <c r="X936" s="34">
        <v>5</v>
      </c>
      <c r="Y936" s="34">
        <v>10</v>
      </c>
      <c r="Z936" s="34">
        <f t="shared" si="250"/>
        <v>50</v>
      </c>
      <c r="AI936" s="25">
        <v>935</v>
      </c>
      <c r="AJ936" s="27">
        <v>935</v>
      </c>
    </row>
    <row r="937" spans="1:36" ht="11.25" customHeight="1" x14ac:dyDescent="0.2">
      <c r="A937" s="27">
        <v>936</v>
      </c>
      <c r="C937" s="33" t="str">
        <f t="shared" si="254"/>
        <v>Aspect - Onslaught's Citadel - Electromagnetic Pulse - XM - C</v>
      </c>
      <c r="D937" s="33" t="str">
        <f t="shared" si="255"/>
        <v>Aspect Onslaught's Citadel - Electromagnetic Pulse - XM - C</v>
      </c>
      <c r="E937" s="33">
        <f t="shared" si="249"/>
        <v>1</v>
      </c>
      <c r="F937" s="33" t="str">
        <f t="shared" si="256"/>
        <v>Electromagnetic Pulse - XM</v>
      </c>
      <c r="G937" s="34" t="s">
        <v>3387</v>
      </c>
      <c r="H937" s="33" t="s">
        <v>2942</v>
      </c>
      <c r="I937" s="50" t="s">
        <v>225</v>
      </c>
      <c r="N937" s="34" t="s">
        <v>5088</v>
      </c>
      <c r="O937" s="34" t="s">
        <v>5088</v>
      </c>
      <c r="P937" s="33" t="s">
        <v>2947</v>
      </c>
      <c r="S937" s="50" t="s">
        <v>4147</v>
      </c>
      <c r="T937" s="33" t="s">
        <v>707</v>
      </c>
      <c r="U937" s="33" t="s">
        <v>2098</v>
      </c>
      <c r="W937" s="34" t="s">
        <v>2103</v>
      </c>
      <c r="X937" s="34">
        <v>5</v>
      </c>
      <c r="Y937" s="34">
        <v>5</v>
      </c>
      <c r="Z937" s="34">
        <f t="shared" si="250"/>
        <v>25</v>
      </c>
      <c r="AI937" s="25">
        <v>936</v>
      </c>
      <c r="AJ937" s="27">
        <v>936</v>
      </c>
    </row>
    <row r="938" spans="1:36" ht="11.25" customHeight="1" x14ac:dyDescent="0.2">
      <c r="A938" s="27">
        <v>937</v>
      </c>
      <c r="C938" s="33" t="str">
        <f t="shared" si="254"/>
        <v>Aspect - Outback, The - Pirate Technology - XM - OPD - U</v>
      </c>
      <c r="D938" s="33" t="str">
        <f t="shared" si="255"/>
        <v>Aspect Outback, The - Pirate Technology - XM - OPD - U</v>
      </c>
      <c r="E938" s="33">
        <f t="shared" si="249"/>
        <v>1</v>
      </c>
      <c r="F938" s="33" t="str">
        <f t="shared" si="256"/>
        <v>Pirate Technology - XM</v>
      </c>
      <c r="G938" s="34" t="s">
        <v>3387</v>
      </c>
      <c r="H938" s="33" t="s">
        <v>2942</v>
      </c>
      <c r="I938" s="50" t="s">
        <v>792</v>
      </c>
      <c r="N938" s="34" t="s">
        <v>5089</v>
      </c>
      <c r="O938" s="34" t="s">
        <v>5089</v>
      </c>
      <c r="P938" s="33" t="s">
        <v>3469</v>
      </c>
      <c r="R938" s="34" t="s">
        <v>2584</v>
      </c>
      <c r="S938" s="50" t="s">
        <v>4148</v>
      </c>
      <c r="T938" s="33" t="s">
        <v>707</v>
      </c>
      <c r="U938" s="33" t="s">
        <v>894</v>
      </c>
      <c r="W938" s="34" t="s">
        <v>2314</v>
      </c>
      <c r="X938" s="34">
        <v>5</v>
      </c>
      <c r="Y938" s="34">
        <v>10</v>
      </c>
      <c r="Z938" s="34">
        <f t="shared" si="250"/>
        <v>50</v>
      </c>
      <c r="AI938" s="25">
        <v>937</v>
      </c>
      <c r="AJ938" s="27">
        <v>937</v>
      </c>
    </row>
    <row r="939" spans="1:36" ht="11.25" customHeight="1" x14ac:dyDescent="0.2">
      <c r="A939" s="27">
        <v>938</v>
      </c>
      <c r="C939" s="33" t="str">
        <f t="shared" si="254"/>
        <v>Aspect - Princess Bar, The - Identity Swap - XM - C</v>
      </c>
      <c r="D939" s="33" t="str">
        <f t="shared" si="255"/>
        <v>Aspect Princess Bar, The - Identity Swap - XM - C</v>
      </c>
      <c r="E939" s="33">
        <f t="shared" si="249"/>
        <v>1</v>
      </c>
      <c r="F939" s="33" t="str">
        <f t="shared" si="256"/>
        <v>Identity Swap - XM</v>
      </c>
      <c r="G939" s="34" t="s">
        <v>3387</v>
      </c>
      <c r="H939" s="33" t="s">
        <v>2942</v>
      </c>
      <c r="I939" s="50" t="s">
        <v>5735</v>
      </c>
      <c r="N939" s="34" t="s">
        <v>5090</v>
      </c>
      <c r="O939" s="34" t="s">
        <v>5090</v>
      </c>
      <c r="P939" s="33" t="s">
        <v>2948</v>
      </c>
      <c r="S939" s="50" t="s">
        <v>4149</v>
      </c>
      <c r="T939" s="33" t="s">
        <v>707</v>
      </c>
      <c r="U939" s="33" t="s">
        <v>2099</v>
      </c>
      <c r="W939" s="34" t="s">
        <v>2103</v>
      </c>
      <c r="X939" s="34">
        <v>5</v>
      </c>
      <c r="Y939" s="34">
        <v>5</v>
      </c>
      <c r="Z939" s="34">
        <f t="shared" si="250"/>
        <v>25</v>
      </c>
      <c r="AI939" s="25">
        <v>938</v>
      </c>
      <c r="AJ939" s="27">
        <v>938</v>
      </c>
    </row>
    <row r="940" spans="1:36" ht="11.25" customHeight="1" x14ac:dyDescent="0.2">
      <c r="A940" s="27">
        <v>939</v>
      </c>
      <c r="C940" s="33" t="str">
        <f t="shared" si="254"/>
        <v>Aspect - "Ship" - Celestial Origin - XM - OPD - U</v>
      </c>
      <c r="D940" s="33" t="str">
        <f t="shared" si="255"/>
        <v>Aspect "Ship" - Celestial Origin - XM - OPD - U</v>
      </c>
      <c r="E940" s="33">
        <f t="shared" si="249"/>
        <v>1</v>
      </c>
      <c r="F940" s="33" t="str">
        <f t="shared" si="256"/>
        <v>Celestial Origin - XM</v>
      </c>
      <c r="G940" s="34" t="s">
        <v>3387</v>
      </c>
      <c r="H940" s="33" t="s">
        <v>2942</v>
      </c>
      <c r="I940" s="50" t="s">
        <v>5736</v>
      </c>
      <c r="N940" s="34" t="s">
        <v>5091</v>
      </c>
      <c r="O940" s="34" t="s">
        <v>5091</v>
      </c>
      <c r="P940" s="33" t="s">
        <v>3470</v>
      </c>
      <c r="R940" s="34" t="s">
        <v>2584</v>
      </c>
      <c r="S940" s="50" t="s">
        <v>4150</v>
      </c>
      <c r="T940" s="33" t="s">
        <v>707</v>
      </c>
      <c r="U940" s="33" t="s">
        <v>896</v>
      </c>
      <c r="W940" s="34" t="s">
        <v>2314</v>
      </c>
      <c r="X940" s="34">
        <v>5</v>
      </c>
      <c r="Y940" s="34">
        <v>10</v>
      </c>
      <c r="Z940" s="34">
        <f t="shared" si="250"/>
        <v>50</v>
      </c>
      <c r="AI940" s="25">
        <v>939</v>
      </c>
      <c r="AJ940" s="27">
        <v>939</v>
      </c>
    </row>
    <row r="941" spans="1:36" ht="11.25" customHeight="1" x14ac:dyDescent="0.2">
      <c r="A941" s="27">
        <v>940</v>
      </c>
      <c r="C941" s="33" t="str">
        <f t="shared" si="254"/>
        <v>Aspect - Wundagore Mountain - The Knights of Wundagore - XM - C</v>
      </c>
      <c r="D941" s="33" t="str">
        <f t="shared" si="255"/>
        <v>Aspect Wundagore Mountain - The Knights of Wundagore - XM - C</v>
      </c>
      <c r="E941" s="33">
        <f t="shared" si="249"/>
        <v>1</v>
      </c>
      <c r="F941" s="33" t="str">
        <f t="shared" si="256"/>
        <v>The Knights of Wundagore - XM</v>
      </c>
      <c r="G941" s="34" t="s">
        <v>3387</v>
      </c>
      <c r="H941" s="33" t="s">
        <v>2942</v>
      </c>
      <c r="I941" s="50" t="s">
        <v>227</v>
      </c>
      <c r="N941" s="34" t="s">
        <v>5092</v>
      </c>
      <c r="O941" s="34" t="s">
        <v>5092</v>
      </c>
      <c r="P941" s="33" t="s">
        <v>2949</v>
      </c>
      <c r="S941" s="50" t="s">
        <v>4151</v>
      </c>
      <c r="T941" s="33" t="s">
        <v>707</v>
      </c>
      <c r="U941" s="33" t="s">
        <v>2100</v>
      </c>
      <c r="W941" s="34" t="s">
        <v>2103</v>
      </c>
      <c r="X941" s="34">
        <v>5</v>
      </c>
      <c r="Y941" s="34">
        <v>5</v>
      </c>
      <c r="Z941" s="34">
        <f t="shared" si="250"/>
        <v>25</v>
      </c>
      <c r="AI941" s="25">
        <v>940</v>
      </c>
      <c r="AJ941" s="27">
        <v>940</v>
      </c>
    </row>
    <row r="942" spans="1:36" ht="11.25" customHeight="1" x14ac:dyDescent="0.2">
      <c r="A942" s="27">
        <v>941</v>
      </c>
      <c r="C942" s="33" t="str">
        <f t="shared" si="254"/>
        <v>Aspect - X-Mansion - Mutant Schooling - XM - OPD - U</v>
      </c>
      <c r="D942" s="33" t="str">
        <f t="shared" si="255"/>
        <v>Aspect X-Mansion - Mutant Schooling - XM - OPD - U</v>
      </c>
      <c r="E942" s="33">
        <f t="shared" si="249"/>
        <v>1</v>
      </c>
      <c r="F942" s="33" t="str">
        <f t="shared" si="256"/>
        <v>Mutant Schooling - XM</v>
      </c>
      <c r="G942" s="34" t="s">
        <v>3387</v>
      </c>
      <c r="H942" s="33" t="s">
        <v>2942</v>
      </c>
      <c r="I942" s="50" t="s">
        <v>226</v>
      </c>
      <c r="N942" s="34" t="s">
        <v>5086</v>
      </c>
      <c r="O942" s="34" t="s">
        <v>5086</v>
      </c>
      <c r="P942" s="33" t="s">
        <v>3471</v>
      </c>
      <c r="R942" s="34" t="s">
        <v>2584</v>
      </c>
      <c r="S942" s="50" t="s">
        <v>4152</v>
      </c>
      <c r="T942" s="33" t="s">
        <v>707</v>
      </c>
      <c r="U942" s="33" t="s">
        <v>898</v>
      </c>
      <c r="W942" s="34" t="s">
        <v>2314</v>
      </c>
      <c r="X942" s="34">
        <v>5</v>
      </c>
      <c r="Y942" s="34">
        <v>10</v>
      </c>
      <c r="Z942" s="34">
        <f t="shared" si="250"/>
        <v>50</v>
      </c>
      <c r="AI942" s="25">
        <v>941</v>
      </c>
      <c r="AJ942" s="27">
        <v>941</v>
      </c>
    </row>
    <row r="943" spans="1:36" ht="11.25" customHeight="1" x14ac:dyDescent="0.2">
      <c r="A943" s="27">
        <v>942</v>
      </c>
      <c r="C943" s="33" t="str">
        <f t="shared" si="254"/>
        <v>Aspect - X-World - Parallel Dimension - XM - OPD - U</v>
      </c>
      <c r="D943" s="33" t="str">
        <f t="shared" si="255"/>
        <v>Aspect X-World - Parallel Dimension - XM - OPD - U</v>
      </c>
      <c r="E943" s="33">
        <f t="shared" si="249"/>
        <v>1</v>
      </c>
      <c r="F943" s="33" t="str">
        <f t="shared" si="256"/>
        <v>Parallel Dimension - XM</v>
      </c>
      <c r="G943" s="34" t="s">
        <v>3387</v>
      </c>
      <c r="H943" s="33" t="s">
        <v>2942</v>
      </c>
      <c r="I943" s="50" t="s">
        <v>1037</v>
      </c>
      <c r="N943" s="34" t="s">
        <v>5093</v>
      </c>
      <c r="O943" s="34" t="s">
        <v>5093</v>
      </c>
      <c r="P943" s="33" t="s">
        <v>3472</v>
      </c>
      <c r="R943" s="34" t="s">
        <v>2584</v>
      </c>
      <c r="S943" s="50" t="s">
        <v>4153</v>
      </c>
      <c r="T943" s="33" t="s">
        <v>707</v>
      </c>
      <c r="U943" s="33" t="s">
        <v>897</v>
      </c>
      <c r="W943" s="34" t="s">
        <v>2314</v>
      </c>
      <c r="X943" s="34">
        <v>5</v>
      </c>
      <c r="Y943" s="34">
        <v>10</v>
      </c>
      <c r="Z943" s="34">
        <f t="shared" si="250"/>
        <v>50</v>
      </c>
      <c r="AI943" s="25">
        <v>942</v>
      </c>
      <c r="AJ943" s="27">
        <v>942</v>
      </c>
    </row>
    <row r="944" spans="1:36" ht="11.25" customHeight="1" x14ac:dyDescent="0.2">
      <c r="A944" s="27">
        <v>943</v>
      </c>
      <c r="B944" s="39"/>
      <c r="C944" s="38" t="str">
        <f t="shared" ref="C944:C975" si="257">CONCATENATE(M944," - ",P944," - ",G944," - ",IF(R944="","",CONCATENATE(R944," - ")),W944)</f>
        <v>Longshot - 3-Grid Character Card - PS - VR</v>
      </c>
      <c r="D944" s="38" t="str">
        <f>CONCATENATE(M944," ",G944," HERO - ",W944)</f>
        <v>Longshot PS HERO - VR</v>
      </c>
      <c r="E944" s="38">
        <f t="shared" si="249"/>
        <v>1</v>
      </c>
      <c r="F944" s="38" t="str">
        <f t="shared" ref="F944:F945" si="258">CONCATENATE(M944,IF(V944&lt;&gt;"",CONCATENATE(" (",V944,")",),"")," &lt;",G944,"&gt;")</f>
        <v>Longshot &lt;PS&gt;</v>
      </c>
      <c r="G944" s="39" t="s">
        <v>124</v>
      </c>
      <c r="H944" s="39" t="s">
        <v>2582</v>
      </c>
      <c r="I944" s="39"/>
      <c r="J944" s="39"/>
      <c r="K944" s="39"/>
      <c r="L944" s="38" t="s">
        <v>146</v>
      </c>
      <c r="M944" s="38" t="s">
        <v>146</v>
      </c>
      <c r="N944" s="39"/>
      <c r="O944" s="39"/>
      <c r="P944" s="38" t="s">
        <v>768</v>
      </c>
      <c r="Q944" s="39"/>
      <c r="R944" s="39"/>
      <c r="S944" s="55"/>
      <c r="T944" s="38" t="s">
        <v>146</v>
      </c>
      <c r="U944" s="38" t="s">
        <v>768</v>
      </c>
      <c r="V944" s="39"/>
      <c r="W944" s="39" t="s">
        <v>2361</v>
      </c>
      <c r="X944" s="40">
        <v>7</v>
      </c>
      <c r="Y944" s="40">
        <v>20</v>
      </c>
      <c r="Z944" s="40">
        <f t="shared" si="250"/>
        <v>140</v>
      </c>
      <c r="AA944" s="41">
        <v>4</v>
      </c>
      <c r="AB944" s="41">
        <v>7</v>
      </c>
      <c r="AC944" s="41">
        <v>3</v>
      </c>
      <c r="AD944" s="41"/>
      <c r="AE944" s="41">
        <f>SUM(AA944:AD944)</f>
        <v>14</v>
      </c>
      <c r="AF944" s="41">
        <v>14</v>
      </c>
      <c r="AG944" s="42">
        <f>AVERAGE(AA944:AD944)</f>
        <v>4.666666666666667</v>
      </c>
      <c r="AH944" s="43"/>
      <c r="AI944" s="43">
        <v>943</v>
      </c>
      <c r="AJ944" s="27">
        <v>943</v>
      </c>
    </row>
    <row r="945" spans="1:36" ht="11.25" customHeight="1" x14ac:dyDescent="0.2">
      <c r="A945" s="27">
        <v>944</v>
      </c>
      <c r="B945" s="28"/>
      <c r="C945" s="26" t="str">
        <f t="shared" si="257"/>
        <v>Longshot - 4-Grid Character Card - IQ - R</v>
      </c>
      <c r="D945" s="26" t="str">
        <f>CONCATENATE(M945," ",G945," HERO - ",W945)</f>
        <v>Longshot IQ HERO - R</v>
      </c>
      <c r="E945" s="26">
        <f t="shared" si="249"/>
        <v>1</v>
      </c>
      <c r="F945" s="26" t="str">
        <f t="shared" si="258"/>
        <v>Longshot &lt;IQ&gt;</v>
      </c>
      <c r="G945" s="28" t="s">
        <v>1044</v>
      </c>
      <c r="H945" s="28" t="s">
        <v>2582</v>
      </c>
      <c r="I945" s="28"/>
      <c r="J945" s="28"/>
      <c r="K945" s="28"/>
      <c r="L945" s="26" t="s">
        <v>146</v>
      </c>
      <c r="M945" s="26" t="s">
        <v>146</v>
      </c>
      <c r="N945" s="28"/>
      <c r="O945" s="28"/>
      <c r="P945" s="26" t="s">
        <v>769</v>
      </c>
      <c r="Q945" s="28"/>
      <c r="R945" s="28"/>
      <c r="S945" s="54"/>
      <c r="T945" s="26" t="s">
        <v>146</v>
      </c>
      <c r="U945" s="26" t="s">
        <v>769</v>
      </c>
      <c r="V945" s="28"/>
      <c r="W945" s="28" t="s">
        <v>2313</v>
      </c>
      <c r="X945" s="29">
        <v>12</v>
      </c>
      <c r="Y945" s="29">
        <v>15</v>
      </c>
      <c r="Z945" s="29">
        <f t="shared" si="250"/>
        <v>180</v>
      </c>
      <c r="AA945" s="30">
        <v>3</v>
      </c>
      <c r="AB945" s="30">
        <v>7</v>
      </c>
      <c r="AC945" s="30">
        <v>4</v>
      </c>
      <c r="AD945" s="30">
        <v>3</v>
      </c>
      <c r="AE945" s="30">
        <f>SUM(AA945:AD945)</f>
        <v>17</v>
      </c>
      <c r="AF945" s="30">
        <v>17</v>
      </c>
      <c r="AG945" s="31">
        <f>AVERAGE(AA945:AD945)</f>
        <v>4.25</v>
      </c>
      <c r="AH945" s="32" t="s">
        <v>4766</v>
      </c>
      <c r="AI945" s="32">
        <v>944</v>
      </c>
      <c r="AJ945" s="27">
        <v>944</v>
      </c>
    </row>
    <row r="946" spans="1:36" ht="11.25" customHeight="1" x14ac:dyDescent="0.2">
      <c r="A946" s="27">
        <v>945</v>
      </c>
      <c r="C946" s="33" t="str">
        <f t="shared" si="257"/>
        <v>Longshot - Fortunate Accident - IQ - U</v>
      </c>
      <c r="D946" s="33" t="str">
        <f t="shared" ref="D946:D952" si="259">CONCATENATE(M946," - ",P946," - ",G946," - ",IF(R946="","",CONCATENATE(R946," - ")),W946)</f>
        <v>Longshot - Fortunate Accident - IQ - U</v>
      </c>
      <c r="E946" s="33">
        <f t="shared" si="249"/>
        <v>1</v>
      </c>
      <c r="F946" s="33" t="str">
        <f t="shared" ref="F946:F953" si="260">CONCATENATE(P946," - ",G946)</f>
        <v>Fortunate Accident - IQ</v>
      </c>
      <c r="G946" s="34" t="s">
        <v>1044</v>
      </c>
      <c r="H946" s="34" t="s">
        <v>2590</v>
      </c>
      <c r="L946" s="33" t="s">
        <v>146</v>
      </c>
      <c r="M946" s="33" t="s">
        <v>146</v>
      </c>
      <c r="N946" s="34" t="s">
        <v>4929</v>
      </c>
      <c r="O946" s="34" t="s">
        <v>4929</v>
      </c>
      <c r="P946" s="33" t="s">
        <v>1491</v>
      </c>
      <c r="S946" s="50" t="s">
        <v>4154</v>
      </c>
      <c r="T946" s="33" t="s">
        <v>146</v>
      </c>
      <c r="U946" s="33" t="s">
        <v>1491</v>
      </c>
      <c r="W946" s="34" t="s">
        <v>2314</v>
      </c>
      <c r="X946" s="34">
        <v>12</v>
      </c>
      <c r="Y946" s="34">
        <v>10</v>
      </c>
      <c r="Z946" s="34">
        <f t="shared" si="250"/>
        <v>120</v>
      </c>
      <c r="AI946" s="25">
        <v>945</v>
      </c>
      <c r="AJ946" s="27">
        <v>945</v>
      </c>
    </row>
    <row r="947" spans="1:36" ht="11.25" customHeight="1" x14ac:dyDescent="0.2">
      <c r="A947" s="27">
        <v>946</v>
      </c>
      <c r="C947" s="33" t="str">
        <f t="shared" si="257"/>
        <v>Longshot - Four-Fingered Fury - PS - VR</v>
      </c>
      <c r="D947" s="33" t="str">
        <f t="shared" si="259"/>
        <v>Longshot - Four-Fingered Fury - PS - VR</v>
      </c>
      <c r="E947" s="33">
        <f t="shared" si="249"/>
        <v>1</v>
      </c>
      <c r="F947" s="33" t="str">
        <f t="shared" si="260"/>
        <v>Four-Fingered Fury - PS</v>
      </c>
      <c r="G947" s="34" t="s">
        <v>124</v>
      </c>
      <c r="H947" s="34" t="s">
        <v>2590</v>
      </c>
      <c r="L947" s="33" t="s">
        <v>146</v>
      </c>
      <c r="M947" s="33" t="s">
        <v>146</v>
      </c>
      <c r="N947" s="34" t="s">
        <v>4978</v>
      </c>
      <c r="O947" s="34" t="s">
        <v>4978</v>
      </c>
      <c r="P947" s="33" t="s">
        <v>2216</v>
      </c>
      <c r="S947" s="50" t="s">
        <v>4155</v>
      </c>
      <c r="T947" s="33" t="s">
        <v>146</v>
      </c>
      <c r="U947" s="33" t="s">
        <v>2216</v>
      </c>
      <c r="W947" s="34" t="s">
        <v>2361</v>
      </c>
      <c r="X947" s="34">
        <v>7</v>
      </c>
      <c r="Y947" s="34">
        <v>20</v>
      </c>
      <c r="Z947" s="34">
        <f t="shared" si="250"/>
        <v>140</v>
      </c>
      <c r="AI947" s="25">
        <v>946</v>
      </c>
      <c r="AJ947" s="27">
        <v>946</v>
      </c>
    </row>
    <row r="948" spans="1:36" ht="11.25" customHeight="1" x14ac:dyDescent="0.2">
      <c r="A948" s="27">
        <v>947</v>
      </c>
      <c r="C948" s="33" t="str">
        <f t="shared" si="257"/>
        <v>Longshot - Freedom Fighter - PS - U</v>
      </c>
      <c r="D948" s="33" t="str">
        <f t="shared" si="259"/>
        <v>Longshot - Freedom Fighter - PS - U</v>
      </c>
      <c r="E948" s="33">
        <f t="shared" si="249"/>
        <v>1</v>
      </c>
      <c r="F948" s="33" t="str">
        <f t="shared" si="260"/>
        <v>Freedom Fighter - PS</v>
      </c>
      <c r="G948" s="34" t="s">
        <v>124</v>
      </c>
      <c r="H948" s="34" t="s">
        <v>2590</v>
      </c>
      <c r="L948" s="33" t="s">
        <v>146</v>
      </c>
      <c r="M948" s="33" t="s">
        <v>146</v>
      </c>
      <c r="N948" s="34" t="s">
        <v>4897</v>
      </c>
      <c r="O948" s="34" t="s">
        <v>4897</v>
      </c>
      <c r="P948" s="33" t="s">
        <v>2215</v>
      </c>
      <c r="S948" s="50" t="s">
        <v>4156</v>
      </c>
      <c r="T948" s="33" t="s">
        <v>146</v>
      </c>
      <c r="U948" s="33" t="s">
        <v>2215</v>
      </c>
      <c r="W948" s="34" t="s">
        <v>2314</v>
      </c>
      <c r="X948" s="34">
        <v>7</v>
      </c>
      <c r="Y948" s="34">
        <v>10</v>
      </c>
      <c r="Z948" s="34">
        <f t="shared" si="250"/>
        <v>70</v>
      </c>
      <c r="AI948" s="25">
        <v>947</v>
      </c>
      <c r="AJ948" s="27">
        <v>947</v>
      </c>
    </row>
    <row r="949" spans="1:36" ht="11.25" customHeight="1" x14ac:dyDescent="0.2">
      <c r="A949" s="27">
        <v>948</v>
      </c>
      <c r="C949" s="33" t="str">
        <f t="shared" si="257"/>
        <v>Longshot - Hollow Bones - PS - VR</v>
      </c>
      <c r="D949" s="33" t="str">
        <f t="shared" si="259"/>
        <v>Longshot - Hollow Bones - PS - VR</v>
      </c>
      <c r="E949" s="33">
        <f t="shared" si="249"/>
        <v>1</v>
      </c>
      <c r="F949" s="33" t="str">
        <f t="shared" si="260"/>
        <v>Hollow Bones - PS</v>
      </c>
      <c r="G949" s="34" t="s">
        <v>124</v>
      </c>
      <c r="H949" s="34" t="s">
        <v>2590</v>
      </c>
      <c r="L949" s="33" t="s">
        <v>146</v>
      </c>
      <c r="M949" s="33" t="s">
        <v>146</v>
      </c>
      <c r="N949" s="34" t="s">
        <v>4881</v>
      </c>
      <c r="O949" s="34" t="s">
        <v>4881</v>
      </c>
      <c r="P949" s="33" t="s">
        <v>2214</v>
      </c>
      <c r="S949" s="50" t="s">
        <v>3610</v>
      </c>
      <c r="T949" s="33" t="s">
        <v>146</v>
      </c>
      <c r="U949" s="33" t="s">
        <v>2214</v>
      </c>
      <c r="W949" s="34" t="s">
        <v>2361</v>
      </c>
      <c r="X949" s="34">
        <v>7</v>
      </c>
      <c r="Y949" s="34">
        <v>20</v>
      </c>
      <c r="Z949" s="34">
        <f t="shared" si="250"/>
        <v>140</v>
      </c>
      <c r="AI949" s="25">
        <v>948</v>
      </c>
      <c r="AJ949" s="27">
        <v>948</v>
      </c>
    </row>
    <row r="950" spans="1:36" ht="11.25" customHeight="1" x14ac:dyDescent="0.2">
      <c r="A950" s="27">
        <v>949</v>
      </c>
      <c r="C950" s="33" t="str">
        <f t="shared" si="257"/>
        <v>Longshot - Lucky Bounce - PS - OPD - VR</v>
      </c>
      <c r="D950" s="33" t="str">
        <f t="shared" si="259"/>
        <v>Longshot - Lucky Bounce - PS - OPD - VR</v>
      </c>
      <c r="E950" s="33">
        <f t="shared" si="249"/>
        <v>1</v>
      </c>
      <c r="F950" s="33" t="str">
        <f t="shared" si="260"/>
        <v>Lucky Bounce - PS</v>
      </c>
      <c r="G950" s="34" t="s">
        <v>124</v>
      </c>
      <c r="H950" s="34" t="s">
        <v>2590</v>
      </c>
      <c r="L950" s="33" t="s">
        <v>146</v>
      </c>
      <c r="M950" s="33" t="s">
        <v>146</v>
      </c>
      <c r="N950" s="34" t="s">
        <v>5094</v>
      </c>
      <c r="O950" s="34" t="s">
        <v>5094</v>
      </c>
      <c r="P950" s="33" t="s">
        <v>3157</v>
      </c>
      <c r="R950" s="34" t="s">
        <v>2584</v>
      </c>
      <c r="S950" s="50" t="s">
        <v>4157</v>
      </c>
      <c r="T950" s="33" t="s">
        <v>146</v>
      </c>
      <c r="U950" s="33" t="s">
        <v>1743</v>
      </c>
      <c r="W950" s="34" t="s">
        <v>2361</v>
      </c>
      <c r="X950" s="34">
        <v>7</v>
      </c>
      <c r="Y950" s="34">
        <v>20</v>
      </c>
      <c r="Z950" s="34">
        <f t="shared" si="250"/>
        <v>140</v>
      </c>
      <c r="AI950" s="25">
        <v>949</v>
      </c>
      <c r="AJ950" s="27">
        <v>949</v>
      </c>
    </row>
    <row r="951" spans="1:36" ht="11.25" customHeight="1" x14ac:dyDescent="0.2">
      <c r="A951" s="27">
        <v>950</v>
      </c>
      <c r="C951" s="33" t="str">
        <f t="shared" si="257"/>
        <v>Longshot - One in a Million - PS - OPD - VR</v>
      </c>
      <c r="D951" s="33" t="s">
        <v>6146</v>
      </c>
      <c r="E951" s="33">
        <f t="shared" si="249"/>
        <v>1</v>
      </c>
      <c r="F951" s="33" t="str">
        <f t="shared" si="260"/>
        <v>One in a Million - PS</v>
      </c>
      <c r="G951" s="34" t="s">
        <v>124</v>
      </c>
      <c r="H951" s="34" t="s">
        <v>2590</v>
      </c>
      <c r="L951" s="33" t="s">
        <v>146</v>
      </c>
      <c r="M951" s="33" t="s">
        <v>146</v>
      </c>
      <c r="N951" s="34" t="s">
        <v>4956</v>
      </c>
      <c r="O951" s="34" t="s">
        <v>5186</v>
      </c>
      <c r="P951" s="33" t="s">
        <v>3158</v>
      </c>
      <c r="R951" s="34" t="s">
        <v>2584</v>
      </c>
      <c r="S951" s="50" t="s">
        <v>4158</v>
      </c>
      <c r="T951" s="33" t="s">
        <v>146</v>
      </c>
      <c r="U951" s="33" t="s">
        <v>1744</v>
      </c>
      <c r="W951" s="34" t="s">
        <v>2361</v>
      </c>
      <c r="X951" s="34">
        <v>7</v>
      </c>
      <c r="Y951" s="34">
        <v>20</v>
      </c>
      <c r="Z951" s="34">
        <f t="shared" si="250"/>
        <v>140</v>
      </c>
      <c r="AI951" s="25">
        <v>950</v>
      </c>
      <c r="AJ951" s="27">
        <v>950</v>
      </c>
    </row>
    <row r="952" spans="1:36" ht="11.25" customHeight="1" x14ac:dyDescent="0.2">
      <c r="A952" s="27">
        <v>951</v>
      </c>
      <c r="C952" s="33" t="str">
        <f t="shared" si="257"/>
        <v>Longshot - Purity of Thought - IQ - OPD - VR</v>
      </c>
      <c r="D952" s="33" t="str">
        <f t="shared" si="259"/>
        <v>Longshot - Purity of Thought - IQ - OPD - VR</v>
      </c>
      <c r="E952" s="33">
        <f t="shared" si="249"/>
        <v>1</v>
      </c>
      <c r="F952" s="33" t="str">
        <f t="shared" si="260"/>
        <v>Purity of Thought - IQ</v>
      </c>
      <c r="G952" s="34" t="s">
        <v>1044</v>
      </c>
      <c r="H952" s="34" t="s">
        <v>2590</v>
      </c>
      <c r="L952" s="33" t="s">
        <v>146</v>
      </c>
      <c r="M952" s="33" t="s">
        <v>146</v>
      </c>
      <c r="N952" s="34" t="s">
        <v>5095</v>
      </c>
      <c r="O952" s="34" t="s">
        <v>5095</v>
      </c>
      <c r="P952" s="33" t="s">
        <v>3159</v>
      </c>
      <c r="R952" s="34" t="s">
        <v>2584</v>
      </c>
      <c r="S952" s="50" t="s">
        <v>4159</v>
      </c>
      <c r="T952" s="33" t="s">
        <v>146</v>
      </c>
      <c r="U952" s="33" t="s">
        <v>1745</v>
      </c>
      <c r="W952" s="34" t="s">
        <v>2361</v>
      </c>
      <c r="X952" s="34">
        <v>12</v>
      </c>
      <c r="Y952" s="34">
        <v>20</v>
      </c>
      <c r="Z952" s="34">
        <f t="shared" si="250"/>
        <v>240</v>
      </c>
      <c r="AI952" s="25">
        <v>951</v>
      </c>
      <c r="AJ952" s="27">
        <v>951</v>
      </c>
    </row>
    <row r="953" spans="1:36" ht="11.25" customHeight="1" x14ac:dyDescent="0.2">
      <c r="A953" s="27">
        <v>952</v>
      </c>
      <c r="C953" s="33" t="str">
        <f t="shared" si="257"/>
        <v>Longshot - Roll With the Punches - PS - R</v>
      </c>
      <c r="D953" s="33" t="s">
        <v>6147</v>
      </c>
      <c r="E953" s="33">
        <f t="shared" si="249"/>
        <v>1</v>
      </c>
      <c r="F953" s="33" t="str">
        <f t="shared" si="260"/>
        <v>Roll With the Punches - PS</v>
      </c>
      <c r="G953" s="34" t="s">
        <v>124</v>
      </c>
      <c r="H953" s="34" t="s">
        <v>2590</v>
      </c>
      <c r="L953" s="33" t="s">
        <v>146</v>
      </c>
      <c r="M953" s="33" t="s">
        <v>146</v>
      </c>
      <c r="N953" s="34" t="s">
        <v>4926</v>
      </c>
      <c r="O953" s="34" t="s">
        <v>4926</v>
      </c>
      <c r="P953" s="33" t="s">
        <v>1492</v>
      </c>
      <c r="S953" s="50" t="s">
        <v>4160</v>
      </c>
      <c r="T953" s="33" t="s">
        <v>146</v>
      </c>
      <c r="U953" s="33" t="s">
        <v>1492</v>
      </c>
      <c r="W953" s="34" t="s">
        <v>2313</v>
      </c>
      <c r="X953" s="34">
        <v>7</v>
      </c>
      <c r="Y953" s="34">
        <v>15</v>
      </c>
      <c r="Z953" s="34">
        <f t="shared" si="250"/>
        <v>105</v>
      </c>
      <c r="AI953" s="25">
        <v>952</v>
      </c>
      <c r="AJ953" s="27">
        <v>952</v>
      </c>
    </row>
    <row r="954" spans="1:36" ht="11.25" customHeight="1" x14ac:dyDescent="0.2">
      <c r="A954" s="27">
        <v>953</v>
      </c>
      <c r="B954" s="28"/>
      <c r="C954" s="26" t="str">
        <f t="shared" si="257"/>
        <v>Maggot - 4-Grid Character Card - CL - R</v>
      </c>
      <c r="D954" s="26" t="str">
        <f>CONCATENATE(M954," ",G954," HERO - ",W954)</f>
        <v>Maggot CL HERO - R</v>
      </c>
      <c r="E954" s="26">
        <f t="shared" si="249"/>
        <v>1</v>
      </c>
      <c r="F954" s="26" t="str">
        <f>CONCATENATE(M954,IF(V954&lt;&gt;"",CONCATENATE(" (",V954,")",),"")," &lt;",G954,"&gt;")</f>
        <v>Maggot &lt;CL&gt;</v>
      </c>
      <c r="G954" s="28" t="s">
        <v>1676</v>
      </c>
      <c r="H954" s="28" t="s">
        <v>2582</v>
      </c>
      <c r="I954" s="28"/>
      <c r="J954" s="28"/>
      <c r="K954" s="28"/>
      <c r="L954" s="26" t="s">
        <v>147</v>
      </c>
      <c r="M954" s="26" t="s">
        <v>147</v>
      </c>
      <c r="N954" s="28"/>
      <c r="O954" s="28"/>
      <c r="P954" s="26" t="s">
        <v>769</v>
      </c>
      <c r="Q954" s="28"/>
      <c r="R954" s="28"/>
      <c r="S954" s="54"/>
      <c r="T954" s="26" t="s">
        <v>147</v>
      </c>
      <c r="U954" s="26" t="s">
        <v>769</v>
      </c>
      <c r="V954" s="28"/>
      <c r="W954" s="28" t="s">
        <v>2313</v>
      </c>
      <c r="X954" s="29">
        <v>13</v>
      </c>
      <c r="Y954" s="29">
        <v>15</v>
      </c>
      <c r="Z954" s="29">
        <f t="shared" si="250"/>
        <v>195</v>
      </c>
      <c r="AA954" s="30">
        <v>4</v>
      </c>
      <c r="AB954" s="30">
        <v>6</v>
      </c>
      <c r="AC954" s="30">
        <v>4</v>
      </c>
      <c r="AD954" s="30">
        <v>4</v>
      </c>
      <c r="AE954" s="30">
        <f>SUM(AA954:AD954)</f>
        <v>18</v>
      </c>
      <c r="AF954" s="30">
        <v>18</v>
      </c>
      <c r="AG954" s="31">
        <f>AVERAGE(AA954:AD954)</f>
        <v>4.5</v>
      </c>
      <c r="AH954" s="32" t="s">
        <v>4817</v>
      </c>
      <c r="AI954" s="32">
        <v>953</v>
      </c>
      <c r="AJ954" s="27">
        <v>953</v>
      </c>
    </row>
    <row r="955" spans="1:36" ht="11.25" customHeight="1" x14ac:dyDescent="0.2">
      <c r="A955" s="27">
        <v>954</v>
      </c>
      <c r="C955" s="33" t="str">
        <f t="shared" si="257"/>
        <v>Maggot - Awesome Aussie - CL - C</v>
      </c>
      <c r="D955" s="33" t="str">
        <f>CONCATENATE(M955," - ",P955," - ",G955," - ",IF(R955="","",CONCATENATE(R955," - ")),W955)</f>
        <v>Maggot - Awesome Aussie - CL - C</v>
      </c>
      <c r="E955" s="33">
        <f t="shared" si="249"/>
        <v>1</v>
      </c>
      <c r="F955" s="33" t="str">
        <f>CONCATENATE(P955," - ",G955)</f>
        <v>Awesome Aussie - CL</v>
      </c>
      <c r="G955" s="34" t="s">
        <v>1676</v>
      </c>
      <c r="H955" s="34" t="s">
        <v>2590</v>
      </c>
      <c r="L955" s="33" t="s">
        <v>147</v>
      </c>
      <c r="M955" s="33" t="s">
        <v>147</v>
      </c>
      <c r="N955" s="34" t="s">
        <v>4926</v>
      </c>
      <c r="O955" s="34" t="s">
        <v>4926</v>
      </c>
      <c r="P955" s="33" t="s">
        <v>1493</v>
      </c>
      <c r="S955" s="50" t="s">
        <v>4161</v>
      </c>
      <c r="T955" s="33" t="s">
        <v>147</v>
      </c>
      <c r="U955" s="33" t="s">
        <v>1493</v>
      </c>
      <c r="W955" s="34" t="s">
        <v>2103</v>
      </c>
      <c r="X955" s="34">
        <v>13</v>
      </c>
      <c r="Y955" s="34">
        <v>5</v>
      </c>
      <c r="Z955" s="34">
        <f t="shared" si="250"/>
        <v>65</v>
      </c>
      <c r="AI955" s="25">
        <v>954</v>
      </c>
      <c r="AJ955" s="27">
        <v>954</v>
      </c>
    </row>
    <row r="956" spans="1:36" ht="11.25" customHeight="1" x14ac:dyDescent="0.2">
      <c r="A956" s="27">
        <v>955</v>
      </c>
      <c r="C956" s="33" t="str">
        <f t="shared" si="257"/>
        <v>Maggot - Intestinal Fortitude - XM - OPD - R</v>
      </c>
      <c r="D956" s="33" t="str">
        <f>CONCATENATE(M956," - ",P956," - ",G956," - ",IF(R956="","",CONCATENATE(R956," - ")),W956)</f>
        <v>Maggot - Intestinal Fortitude - XM - OPD - R</v>
      </c>
      <c r="E956" s="33">
        <f t="shared" si="249"/>
        <v>1</v>
      </c>
      <c r="F956" s="33" t="str">
        <f>CONCATENATE(P956," - ",G956)</f>
        <v>Intestinal Fortitude - XM</v>
      </c>
      <c r="G956" s="34" t="s">
        <v>3387</v>
      </c>
      <c r="H956" s="34" t="s">
        <v>2590</v>
      </c>
      <c r="L956" s="33" t="s">
        <v>147</v>
      </c>
      <c r="M956" s="33" t="s">
        <v>147</v>
      </c>
      <c r="N956" s="34" t="s">
        <v>5096</v>
      </c>
      <c r="O956" s="34" t="s">
        <v>5096</v>
      </c>
      <c r="P956" s="33" t="s">
        <v>3160</v>
      </c>
      <c r="R956" s="34" t="s">
        <v>2584</v>
      </c>
      <c r="S956" s="50" t="s">
        <v>4162</v>
      </c>
      <c r="T956" s="33" t="s">
        <v>147</v>
      </c>
      <c r="U956" s="33" t="s">
        <v>1746</v>
      </c>
      <c r="W956" s="34" t="s">
        <v>2313</v>
      </c>
      <c r="X956" s="34">
        <v>5</v>
      </c>
      <c r="Y956" s="34">
        <v>15</v>
      </c>
      <c r="Z956" s="34">
        <f t="shared" si="250"/>
        <v>75</v>
      </c>
      <c r="AI956" s="25">
        <v>955</v>
      </c>
      <c r="AJ956" s="27">
        <v>955</v>
      </c>
    </row>
    <row r="957" spans="1:36" ht="11.25" customHeight="1" x14ac:dyDescent="0.2">
      <c r="A957" s="27">
        <v>956</v>
      </c>
      <c r="C957" s="33" t="str">
        <f t="shared" si="257"/>
        <v>Maggot - Slugfest - CL - OPD - R</v>
      </c>
      <c r="D957" s="33" t="str">
        <f>CONCATENATE(M957," - ",P957," - ",G957," - ",IF(R957="","",CONCATENATE(R957," - ")),W957)</f>
        <v>Maggot - Slugfest - CL - OPD - R</v>
      </c>
      <c r="E957" s="33">
        <f t="shared" si="249"/>
        <v>1</v>
      </c>
      <c r="F957" s="33" t="str">
        <f>CONCATENATE(P957," - ",G957)</f>
        <v>Slugfest - CL</v>
      </c>
      <c r="G957" s="34" t="s">
        <v>1676</v>
      </c>
      <c r="H957" s="34" t="s">
        <v>2590</v>
      </c>
      <c r="L957" s="33" t="s">
        <v>147</v>
      </c>
      <c r="M957" s="33" t="s">
        <v>147</v>
      </c>
      <c r="N957" s="34" t="s">
        <v>4905</v>
      </c>
      <c r="O957" s="34" t="s">
        <v>4905</v>
      </c>
      <c r="P957" s="33" t="s">
        <v>3161</v>
      </c>
      <c r="R957" s="34" t="s">
        <v>2584</v>
      </c>
      <c r="S957" s="50" t="s">
        <v>4163</v>
      </c>
      <c r="T957" s="33" t="s">
        <v>147</v>
      </c>
      <c r="U957" s="33" t="s">
        <v>1747</v>
      </c>
      <c r="W957" s="34" t="s">
        <v>2313</v>
      </c>
      <c r="X957" s="34">
        <v>13</v>
      </c>
      <c r="Y957" s="34">
        <v>15</v>
      </c>
      <c r="Z957" s="34">
        <f t="shared" si="250"/>
        <v>195</v>
      </c>
      <c r="AI957" s="25">
        <v>956</v>
      </c>
      <c r="AJ957" s="27">
        <v>956</v>
      </c>
    </row>
    <row r="958" spans="1:36" ht="11.25" customHeight="1" x14ac:dyDescent="0.2">
      <c r="A958" s="27">
        <v>957</v>
      </c>
      <c r="C958" s="33" t="str">
        <f t="shared" si="257"/>
        <v>Maggot - Tunnel Worms - CL - U</v>
      </c>
      <c r="D958" s="33" t="s">
        <v>6148</v>
      </c>
      <c r="E958" s="33">
        <f t="shared" si="249"/>
        <v>1</v>
      </c>
      <c r="F958" s="33" t="str">
        <f>CONCATENATE(P958," - ",G958)</f>
        <v>Tunnel Worms - CL</v>
      </c>
      <c r="G958" s="34" t="s">
        <v>1676</v>
      </c>
      <c r="H958" s="34" t="s">
        <v>2590</v>
      </c>
      <c r="L958" s="33" t="s">
        <v>147</v>
      </c>
      <c r="M958" s="33" t="s">
        <v>147</v>
      </c>
      <c r="N958" s="34" t="s">
        <v>5000</v>
      </c>
      <c r="O958" s="34" t="s">
        <v>5000</v>
      </c>
      <c r="P958" s="33" t="s">
        <v>334</v>
      </c>
      <c r="S958" s="50" t="s">
        <v>4164</v>
      </c>
      <c r="T958" s="33" t="s">
        <v>147</v>
      </c>
      <c r="U958" s="33" t="s">
        <v>334</v>
      </c>
      <c r="W958" s="34" t="s">
        <v>2314</v>
      </c>
      <c r="X958" s="34">
        <v>13</v>
      </c>
      <c r="Y958" s="34">
        <v>10</v>
      </c>
      <c r="Z958" s="34">
        <f t="shared" si="250"/>
        <v>130</v>
      </c>
      <c r="AI958" s="25">
        <v>957</v>
      </c>
      <c r="AJ958" s="27">
        <v>957</v>
      </c>
    </row>
    <row r="959" spans="1:36" ht="11.25" customHeight="1" x14ac:dyDescent="0.2">
      <c r="A959" s="27">
        <v>958</v>
      </c>
      <c r="B959" s="39"/>
      <c r="C959" s="38" t="str">
        <f t="shared" si="257"/>
        <v>Magneto - 3-Grid Character Card - OP - R</v>
      </c>
      <c r="D959" s="38" t="str">
        <f>CONCATENATE(M959," ",G959," HERO - ",W959)</f>
        <v>Magneto OP HERO - R</v>
      </c>
      <c r="E959" s="38">
        <f t="shared" si="249"/>
        <v>1</v>
      </c>
      <c r="F959" s="38" t="str">
        <f t="shared" ref="F959:F960" si="261">CONCATENATE(M959,IF(V959&lt;&gt;"",CONCATENATE(" (",V959,")",),"")," &lt;",G959,"&gt;")</f>
        <v>Magneto &lt;OP&gt;</v>
      </c>
      <c r="G959" s="39" t="s">
        <v>123</v>
      </c>
      <c r="H959" s="39" t="s">
        <v>2582</v>
      </c>
      <c r="I959" s="39"/>
      <c r="J959" s="39"/>
      <c r="K959" s="39"/>
      <c r="L959" s="38" t="s">
        <v>148</v>
      </c>
      <c r="M959" s="38" t="s">
        <v>148</v>
      </c>
      <c r="N959" s="39"/>
      <c r="O959" s="39"/>
      <c r="P959" s="38" t="s">
        <v>768</v>
      </c>
      <c r="Q959" s="39"/>
      <c r="R959" s="39"/>
      <c r="S959" s="55"/>
      <c r="T959" s="38" t="s">
        <v>148</v>
      </c>
      <c r="U959" s="38" t="s">
        <v>768</v>
      </c>
      <c r="V959" s="39"/>
      <c r="W959" s="39" t="s">
        <v>2313</v>
      </c>
      <c r="X959" s="40">
        <v>2</v>
      </c>
      <c r="Y959" s="40">
        <v>15</v>
      </c>
      <c r="Z959" s="40">
        <f t="shared" si="250"/>
        <v>30</v>
      </c>
      <c r="AA959" s="41">
        <v>8</v>
      </c>
      <c r="AB959" s="41">
        <v>1</v>
      </c>
      <c r="AC959" s="41">
        <v>2</v>
      </c>
      <c r="AD959" s="41"/>
      <c r="AE959" s="41">
        <f>SUM(AA959:AD959)</f>
        <v>11</v>
      </c>
      <c r="AF959" s="41">
        <v>11</v>
      </c>
      <c r="AG959" s="42">
        <f>AVERAGE(AA959:AD959)</f>
        <v>3.6666666666666665</v>
      </c>
      <c r="AH959" s="43"/>
      <c r="AI959" s="43">
        <v>958</v>
      </c>
      <c r="AJ959" s="27">
        <v>958</v>
      </c>
    </row>
    <row r="960" spans="1:36" ht="11.25" customHeight="1" x14ac:dyDescent="0.2">
      <c r="A960" s="27">
        <v>959</v>
      </c>
      <c r="B960" s="28"/>
      <c r="C960" s="26" t="str">
        <f t="shared" si="257"/>
        <v>Magneto - 4-Grid Character Card - IQ - R</v>
      </c>
      <c r="D960" s="26" t="str">
        <f>CONCATENATE(M960," ",G960," HERO - ",W960)</f>
        <v>Magneto IQ HERO - R</v>
      </c>
      <c r="E960" s="26">
        <f t="shared" si="249"/>
        <v>1</v>
      </c>
      <c r="F960" s="26" t="str">
        <f t="shared" si="261"/>
        <v>Magneto &lt;IQ&gt;</v>
      </c>
      <c r="G960" s="28" t="s">
        <v>1044</v>
      </c>
      <c r="H960" s="28" t="s">
        <v>2582</v>
      </c>
      <c r="I960" s="28"/>
      <c r="J960" s="28"/>
      <c r="K960" s="28"/>
      <c r="L960" s="26" t="s">
        <v>148</v>
      </c>
      <c r="M960" s="26" t="s">
        <v>148</v>
      </c>
      <c r="N960" s="28"/>
      <c r="O960" s="28"/>
      <c r="P960" s="26" t="s">
        <v>769</v>
      </c>
      <c r="Q960" s="28"/>
      <c r="R960" s="28"/>
      <c r="S960" s="54"/>
      <c r="T960" s="26" t="s">
        <v>148</v>
      </c>
      <c r="U960" s="26" t="s">
        <v>769</v>
      </c>
      <c r="V960" s="28"/>
      <c r="W960" s="28" t="s">
        <v>2313</v>
      </c>
      <c r="X960" s="29">
        <v>12</v>
      </c>
      <c r="Y960" s="29">
        <v>15</v>
      </c>
      <c r="Z960" s="29">
        <f t="shared" si="250"/>
        <v>180</v>
      </c>
      <c r="AA960" s="30">
        <v>8</v>
      </c>
      <c r="AB960" s="30">
        <v>5</v>
      </c>
      <c r="AC960" s="30">
        <v>3</v>
      </c>
      <c r="AD960" s="30">
        <v>6</v>
      </c>
      <c r="AE960" s="30">
        <f>SUM(AA960:AD960)</f>
        <v>22</v>
      </c>
      <c r="AF960" s="30">
        <v>22</v>
      </c>
      <c r="AG960" s="31">
        <f>AVERAGE(AA960:AD960)</f>
        <v>5.5</v>
      </c>
      <c r="AH960" s="32"/>
      <c r="AI960" s="32">
        <v>959</v>
      </c>
      <c r="AJ960" s="27">
        <v>959</v>
      </c>
    </row>
    <row r="961" spans="1:36" ht="11.25" customHeight="1" x14ac:dyDescent="0.2">
      <c r="A961" s="27">
        <v>960</v>
      </c>
      <c r="C961" s="33" t="str">
        <f t="shared" si="257"/>
        <v>Magneto - Evil Genius - OP - U</v>
      </c>
      <c r="D961" s="33" t="str">
        <f t="shared" ref="D961:D968" si="262">CONCATENATE(M961," - ",P961," - ",G961," - ",IF(R961="","",CONCATENATE(R961," - ")),W961)</f>
        <v>Magneto - Evil Genius - OP - U</v>
      </c>
      <c r="E961" s="33">
        <f t="shared" si="249"/>
        <v>1</v>
      </c>
      <c r="F961" s="33" t="str">
        <f t="shared" ref="F961:F968" si="263">CONCATENATE(P961," - ",G961)</f>
        <v>Evil Genius - OP</v>
      </c>
      <c r="G961" s="34" t="s">
        <v>123</v>
      </c>
      <c r="H961" s="34" t="s">
        <v>2590</v>
      </c>
      <c r="L961" s="33" t="s">
        <v>148</v>
      </c>
      <c r="M961" s="33" t="s">
        <v>148</v>
      </c>
      <c r="N961" s="34" t="s">
        <v>4901</v>
      </c>
      <c r="O961" s="34" t="s">
        <v>4901</v>
      </c>
      <c r="P961" s="33" t="s">
        <v>2217</v>
      </c>
      <c r="S961" s="50" t="s">
        <v>775</v>
      </c>
      <c r="T961" s="33" t="s">
        <v>148</v>
      </c>
      <c r="U961" s="33" t="s">
        <v>2217</v>
      </c>
      <c r="W961" s="34" t="s">
        <v>2314</v>
      </c>
      <c r="X961" s="34">
        <v>2</v>
      </c>
      <c r="Y961" s="34">
        <v>10</v>
      </c>
      <c r="Z961" s="34">
        <f t="shared" si="250"/>
        <v>20</v>
      </c>
      <c r="AI961" s="25">
        <v>960</v>
      </c>
      <c r="AJ961" s="27">
        <v>960</v>
      </c>
    </row>
    <row r="962" spans="1:36" ht="11.25" customHeight="1" x14ac:dyDescent="0.2">
      <c r="A962" s="27">
        <v>961</v>
      </c>
      <c r="C962" s="33" t="str">
        <f t="shared" si="257"/>
        <v>Magneto - Gravity Alteration - OP - U</v>
      </c>
      <c r="D962" s="33" t="str">
        <f t="shared" si="262"/>
        <v>Magneto - Gravity Alteration - OP - U</v>
      </c>
      <c r="E962" s="33">
        <f t="shared" ref="E962:E1025" si="264">COUNTIF(F:F,F962)</f>
        <v>1</v>
      </c>
      <c r="F962" s="33" t="str">
        <f t="shared" si="263"/>
        <v>Gravity Alteration - OP</v>
      </c>
      <c r="G962" s="34" t="s">
        <v>123</v>
      </c>
      <c r="H962" s="34" t="s">
        <v>2590</v>
      </c>
      <c r="L962" s="33" t="s">
        <v>148</v>
      </c>
      <c r="M962" s="33" t="s">
        <v>148</v>
      </c>
      <c r="N962" s="34" t="s">
        <v>4937</v>
      </c>
      <c r="O962" s="34" t="s">
        <v>4937</v>
      </c>
      <c r="P962" s="33" t="s">
        <v>1490</v>
      </c>
      <c r="S962" s="50" t="s">
        <v>4165</v>
      </c>
      <c r="T962" s="33" t="s">
        <v>148</v>
      </c>
      <c r="U962" s="33" t="s">
        <v>1490</v>
      </c>
      <c r="W962" s="34" t="s">
        <v>2314</v>
      </c>
      <c r="X962" s="34">
        <v>2</v>
      </c>
      <c r="Y962" s="34">
        <v>10</v>
      </c>
      <c r="Z962" s="34">
        <f t="shared" ref="Z962:Z1025" si="265">SUMPRODUCT(X962,Y962)</f>
        <v>20</v>
      </c>
      <c r="AI962" s="25">
        <v>961</v>
      </c>
      <c r="AJ962" s="27">
        <v>961</v>
      </c>
    </row>
    <row r="963" spans="1:36" ht="11.25" customHeight="1" x14ac:dyDescent="0.2">
      <c r="A963" s="27">
        <v>962</v>
      </c>
      <c r="C963" s="33" t="str">
        <f t="shared" si="257"/>
        <v>Magneto - Magnetic Devastation - IQ - C</v>
      </c>
      <c r="D963" s="33" t="str">
        <f t="shared" si="262"/>
        <v>Magneto - Magnetic Devastation - IQ - C</v>
      </c>
      <c r="E963" s="33">
        <f t="shared" si="264"/>
        <v>1</v>
      </c>
      <c r="F963" s="33" t="str">
        <f t="shared" si="263"/>
        <v>Magnetic Devastation - IQ</v>
      </c>
      <c r="G963" s="34" t="s">
        <v>1044</v>
      </c>
      <c r="H963" s="34" t="s">
        <v>2590</v>
      </c>
      <c r="L963" s="33" t="s">
        <v>148</v>
      </c>
      <c r="M963" s="33" t="s">
        <v>148</v>
      </c>
      <c r="N963" s="34" t="s">
        <v>4989</v>
      </c>
      <c r="O963" s="34" t="s">
        <v>4989</v>
      </c>
      <c r="P963" s="33" t="s">
        <v>1489</v>
      </c>
      <c r="S963" s="50" t="s">
        <v>4166</v>
      </c>
      <c r="T963" s="33" t="s">
        <v>148</v>
      </c>
      <c r="U963" s="33" t="s">
        <v>1489</v>
      </c>
      <c r="W963" s="34" t="s">
        <v>2103</v>
      </c>
      <c r="X963" s="34">
        <v>12</v>
      </c>
      <c r="Y963" s="34">
        <v>5</v>
      </c>
      <c r="Z963" s="34">
        <f t="shared" si="265"/>
        <v>60</v>
      </c>
      <c r="AI963" s="25">
        <v>962</v>
      </c>
      <c r="AJ963" s="27">
        <v>962</v>
      </c>
    </row>
    <row r="964" spans="1:36" ht="11.25" customHeight="1" x14ac:dyDescent="0.2">
      <c r="A964" s="27">
        <v>963</v>
      </c>
      <c r="C964" s="33" t="str">
        <f t="shared" si="257"/>
        <v>Magneto - Magnetic Shield - OP - U</v>
      </c>
      <c r="D964" s="33" t="str">
        <f t="shared" si="262"/>
        <v>Magneto - Magnetic Shield - OP - U</v>
      </c>
      <c r="E964" s="33">
        <f t="shared" si="264"/>
        <v>1</v>
      </c>
      <c r="F964" s="33" t="str">
        <f t="shared" si="263"/>
        <v>Magnetic Shield - OP</v>
      </c>
      <c r="G964" s="34" t="s">
        <v>123</v>
      </c>
      <c r="H964" s="34" t="s">
        <v>2590</v>
      </c>
      <c r="L964" s="33" t="s">
        <v>148</v>
      </c>
      <c r="M964" s="33" t="s">
        <v>148</v>
      </c>
      <c r="N964" s="34" t="s">
        <v>4904</v>
      </c>
      <c r="O964" s="34" t="s">
        <v>4904</v>
      </c>
      <c r="P964" s="33" t="s">
        <v>1488</v>
      </c>
      <c r="S964" s="50" t="s">
        <v>4167</v>
      </c>
      <c r="T964" s="33" t="s">
        <v>148</v>
      </c>
      <c r="U964" s="33" t="s">
        <v>1488</v>
      </c>
      <c r="W964" s="34" t="s">
        <v>2314</v>
      </c>
      <c r="X964" s="34">
        <v>2</v>
      </c>
      <c r="Y964" s="34">
        <v>10</v>
      </c>
      <c r="Z964" s="34">
        <f t="shared" si="265"/>
        <v>20</v>
      </c>
      <c r="AI964" s="25">
        <v>963</v>
      </c>
      <c r="AJ964" s="27">
        <v>963</v>
      </c>
    </row>
    <row r="965" spans="1:36" ht="11.25" customHeight="1" x14ac:dyDescent="0.2">
      <c r="A965" s="27">
        <v>964</v>
      </c>
      <c r="C965" s="33" t="str">
        <f t="shared" si="257"/>
        <v>Magneto - Master of Magnetism - IQ - OPD - VR</v>
      </c>
      <c r="D965" s="33" t="str">
        <f t="shared" si="262"/>
        <v>Magneto - Master of Magnetism - IQ - OPD - VR</v>
      </c>
      <c r="E965" s="33">
        <f t="shared" si="264"/>
        <v>1</v>
      </c>
      <c r="F965" s="33" t="str">
        <f t="shared" si="263"/>
        <v>Master of Magnetism - IQ</v>
      </c>
      <c r="G965" s="34" t="s">
        <v>1044</v>
      </c>
      <c r="H965" s="34" t="s">
        <v>2590</v>
      </c>
      <c r="L965" s="33" t="s">
        <v>148</v>
      </c>
      <c r="M965" s="33" t="s">
        <v>148</v>
      </c>
      <c r="N965" s="34" t="s">
        <v>5029</v>
      </c>
      <c r="O965" s="34" t="s">
        <v>5029</v>
      </c>
      <c r="P965" s="33" t="s">
        <v>3162</v>
      </c>
      <c r="R965" s="34" t="s">
        <v>2584</v>
      </c>
      <c r="S965" s="50" t="s">
        <v>4168</v>
      </c>
      <c r="T965" s="33" t="s">
        <v>148</v>
      </c>
      <c r="U965" s="33" t="s">
        <v>1765</v>
      </c>
      <c r="W965" s="34" t="s">
        <v>2361</v>
      </c>
      <c r="X965" s="34">
        <v>12</v>
      </c>
      <c r="Y965" s="34">
        <v>20</v>
      </c>
      <c r="Z965" s="34">
        <f t="shared" si="265"/>
        <v>240</v>
      </c>
      <c r="AI965" s="25">
        <v>964</v>
      </c>
      <c r="AJ965" s="27">
        <v>964</v>
      </c>
    </row>
    <row r="966" spans="1:36" ht="11.25" customHeight="1" x14ac:dyDescent="0.2">
      <c r="A966" s="27">
        <v>965</v>
      </c>
      <c r="C966" s="33" t="str">
        <f t="shared" si="257"/>
        <v>Magneto - Paralyze Opponent - OP - OPD - R</v>
      </c>
      <c r="D966" s="33" t="str">
        <f t="shared" si="262"/>
        <v>Magneto - Paralyze Opponent - OP - OPD - R</v>
      </c>
      <c r="E966" s="33">
        <f t="shared" si="264"/>
        <v>1</v>
      </c>
      <c r="F966" s="33" t="str">
        <f t="shared" si="263"/>
        <v>Paralyze Opponent - OP</v>
      </c>
      <c r="G966" s="34" t="s">
        <v>123</v>
      </c>
      <c r="H966" s="34" t="s">
        <v>2590</v>
      </c>
      <c r="L966" s="33" t="s">
        <v>148</v>
      </c>
      <c r="M966" s="33" t="s">
        <v>148</v>
      </c>
      <c r="N966" s="34" t="s">
        <v>4956</v>
      </c>
      <c r="O966" s="34" t="s">
        <v>4956</v>
      </c>
      <c r="P966" s="33" t="s">
        <v>3163</v>
      </c>
      <c r="R966" s="34" t="s">
        <v>2584</v>
      </c>
      <c r="S966" s="50" t="s">
        <v>3760</v>
      </c>
      <c r="T966" s="33" t="s">
        <v>148</v>
      </c>
      <c r="U966" s="33" t="s">
        <v>1766</v>
      </c>
      <c r="W966" s="34" t="s">
        <v>2313</v>
      </c>
      <c r="X966" s="34">
        <v>2</v>
      </c>
      <c r="Y966" s="34">
        <v>15</v>
      </c>
      <c r="Z966" s="34">
        <f t="shared" si="265"/>
        <v>30</v>
      </c>
      <c r="AI966" s="25">
        <v>965</v>
      </c>
      <c r="AJ966" s="27">
        <v>965</v>
      </c>
    </row>
    <row r="967" spans="1:36" ht="11.25" customHeight="1" x14ac:dyDescent="0.2">
      <c r="A967" s="27">
        <v>966</v>
      </c>
      <c r="C967" s="33" t="str">
        <f t="shared" si="257"/>
        <v>Magneto - Power Flux - PS - R</v>
      </c>
      <c r="D967" s="33" t="str">
        <f t="shared" si="262"/>
        <v>Magneto - Power Flux - PS - R</v>
      </c>
      <c r="E967" s="33">
        <f t="shared" si="264"/>
        <v>1</v>
      </c>
      <c r="F967" s="33" t="str">
        <f t="shared" si="263"/>
        <v>Power Flux - PS</v>
      </c>
      <c r="G967" s="34" t="s">
        <v>124</v>
      </c>
      <c r="H967" s="34" t="s">
        <v>2590</v>
      </c>
      <c r="L967" s="33" t="s">
        <v>148</v>
      </c>
      <c r="M967" s="33" t="s">
        <v>148</v>
      </c>
      <c r="N967" s="34" t="s">
        <v>4879</v>
      </c>
      <c r="O967" s="34" t="s">
        <v>4879</v>
      </c>
      <c r="P967" s="33" t="s">
        <v>2218</v>
      </c>
      <c r="S967" s="50" t="s">
        <v>3928</v>
      </c>
      <c r="T967" s="33" t="s">
        <v>148</v>
      </c>
      <c r="U967" s="33" t="s">
        <v>2218</v>
      </c>
      <c r="W967" s="34" t="s">
        <v>2313</v>
      </c>
      <c r="X967" s="34">
        <v>7</v>
      </c>
      <c r="Y967" s="34">
        <v>15</v>
      </c>
      <c r="Z967" s="34">
        <f t="shared" si="265"/>
        <v>105</v>
      </c>
      <c r="AI967" s="25">
        <v>966</v>
      </c>
      <c r="AJ967" s="27">
        <v>966</v>
      </c>
    </row>
    <row r="968" spans="1:36" ht="11.25" customHeight="1" x14ac:dyDescent="0.2">
      <c r="A968" s="27">
        <v>967</v>
      </c>
      <c r="C968" s="33" t="str">
        <f t="shared" si="257"/>
        <v>Magneto - Repel Object - OP - U</v>
      </c>
      <c r="D968" s="33" t="str">
        <f t="shared" si="262"/>
        <v>Magneto - Repel Object - OP - U</v>
      </c>
      <c r="E968" s="33">
        <f t="shared" si="264"/>
        <v>1</v>
      </c>
      <c r="F968" s="33" t="str">
        <f t="shared" si="263"/>
        <v>Repel Object - OP</v>
      </c>
      <c r="G968" s="34" t="s">
        <v>123</v>
      </c>
      <c r="H968" s="34" t="s">
        <v>2590</v>
      </c>
      <c r="L968" s="33" t="s">
        <v>148</v>
      </c>
      <c r="M968" s="33" t="s">
        <v>148</v>
      </c>
      <c r="N968" s="34" t="s">
        <v>4876</v>
      </c>
      <c r="O968" s="34" t="s">
        <v>4876</v>
      </c>
      <c r="P968" s="33" t="s">
        <v>2219</v>
      </c>
      <c r="S968" s="50" t="s">
        <v>3800</v>
      </c>
      <c r="T968" s="33" t="s">
        <v>148</v>
      </c>
      <c r="U968" s="33" t="s">
        <v>2219</v>
      </c>
      <c r="W968" s="34" t="s">
        <v>2314</v>
      </c>
      <c r="X968" s="34">
        <v>2</v>
      </c>
      <c r="Y968" s="34">
        <v>10</v>
      </c>
      <c r="Z968" s="34">
        <f t="shared" si="265"/>
        <v>20</v>
      </c>
      <c r="AI968" s="25">
        <v>967</v>
      </c>
      <c r="AJ968" s="27">
        <v>967</v>
      </c>
    </row>
    <row r="969" spans="1:36" ht="11.25" customHeight="1" x14ac:dyDescent="0.2">
      <c r="A969" s="27">
        <v>968</v>
      </c>
      <c r="B969" s="28"/>
      <c r="C969" s="26" t="str">
        <f t="shared" si="257"/>
        <v>Malebolgia - 4-Grid Character Card - IM - VR</v>
      </c>
      <c r="D969" s="26" t="str">
        <f>CONCATENATE(M969," ",G969," HERO - ",W969)</f>
        <v>Malebolgia IM HERO - VR</v>
      </c>
      <c r="E969" s="26">
        <f t="shared" si="264"/>
        <v>1</v>
      </c>
      <c r="F969" s="26" t="str">
        <f>CONCATENATE(M969,IF(V969&lt;&gt;"",CONCATENATE(" (",V969,")",),"")," &lt;",G969,"&gt;")</f>
        <v>Malebolgia &lt;IM&gt;</v>
      </c>
      <c r="G969" s="28" t="s">
        <v>511</v>
      </c>
      <c r="H969" s="28" t="s">
        <v>2582</v>
      </c>
      <c r="I969" s="28"/>
      <c r="J969" s="28"/>
      <c r="K969" s="28"/>
      <c r="L969" s="26" t="s">
        <v>81</v>
      </c>
      <c r="M969" s="26" t="s">
        <v>81</v>
      </c>
      <c r="N969" s="28"/>
      <c r="O969" s="28"/>
      <c r="P969" s="26" t="s">
        <v>769</v>
      </c>
      <c r="Q969" s="28"/>
      <c r="R969" s="28"/>
      <c r="S969" s="54"/>
      <c r="T969" s="26" t="s">
        <v>81</v>
      </c>
      <c r="U969" s="26" t="s">
        <v>769</v>
      </c>
      <c r="V969" s="28"/>
      <c r="W969" s="28" t="s">
        <v>2361</v>
      </c>
      <c r="X969" s="29">
        <v>16</v>
      </c>
      <c r="Y969" s="29">
        <v>20</v>
      </c>
      <c r="Z969" s="29">
        <f t="shared" si="265"/>
        <v>320</v>
      </c>
      <c r="AA969" s="30">
        <v>7</v>
      </c>
      <c r="AB969" s="30">
        <v>4</v>
      </c>
      <c r="AC969" s="30">
        <v>6</v>
      </c>
      <c r="AD969" s="30">
        <v>8</v>
      </c>
      <c r="AE969" s="30">
        <v>23</v>
      </c>
      <c r="AF969" s="30">
        <v>23</v>
      </c>
      <c r="AG969" s="31">
        <f>AVERAGE(AA969:AD969)</f>
        <v>6.25</v>
      </c>
      <c r="AH969" s="32" t="s">
        <v>4818</v>
      </c>
      <c r="AI969" s="32">
        <v>968</v>
      </c>
      <c r="AJ969" s="27">
        <v>968</v>
      </c>
    </row>
    <row r="970" spans="1:36" ht="11.25" customHeight="1" x14ac:dyDescent="0.2">
      <c r="A970" s="27">
        <v>969</v>
      </c>
      <c r="C970" s="33" t="str">
        <f t="shared" si="257"/>
        <v>Malebolgia - Demonic Magick - IM - C</v>
      </c>
      <c r="D970" s="33" t="s">
        <v>6149</v>
      </c>
      <c r="E970" s="33">
        <f t="shared" si="264"/>
        <v>1</v>
      </c>
      <c r="F970" s="33" t="str">
        <f t="shared" ref="F970:F975" si="266">CONCATENATE(P970," - ",G970)</f>
        <v>Demonic Magick - IM</v>
      </c>
      <c r="G970" s="34" t="s">
        <v>511</v>
      </c>
      <c r="H970" s="34" t="s">
        <v>2590</v>
      </c>
      <c r="L970" s="33" t="s">
        <v>81</v>
      </c>
      <c r="M970" s="33" t="s">
        <v>81</v>
      </c>
      <c r="N970" s="34" t="s">
        <v>5097</v>
      </c>
      <c r="O970" s="34" t="s">
        <v>5097</v>
      </c>
      <c r="P970" s="33" t="s">
        <v>82</v>
      </c>
      <c r="S970" s="50" t="s">
        <v>4169</v>
      </c>
      <c r="T970" s="33" t="s">
        <v>81</v>
      </c>
      <c r="U970" s="33" t="s">
        <v>82</v>
      </c>
      <c r="W970" s="34" t="s">
        <v>2103</v>
      </c>
      <c r="X970" s="34">
        <v>16</v>
      </c>
      <c r="Y970" s="34">
        <v>5</v>
      </c>
      <c r="Z970" s="34">
        <f t="shared" si="265"/>
        <v>80</v>
      </c>
      <c r="AI970" s="25">
        <v>969</v>
      </c>
      <c r="AJ970" s="27">
        <v>969</v>
      </c>
    </row>
    <row r="971" spans="1:36" ht="11.25" customHeight="1" x14ac:dyDescent="0.2">
      <c r="A971" s="27">
        <v>970</v>
      </c>
      <c r="C971" s="33" t="str">
        <f t="shared" si="257"/>
        <v>Malebolgia - Hellbent - IM - U</v>
      </c>
      <c r="D971" s="33" t="str">
        <f t="shared" ref="D971:D975" si="267">CONCATENATE(M971," - ",P971," - ",G971," - ",IF(R971="","",CONCATENATE(R971," - ")),W971)</f>
        <v>Malebolgia - Hellbent - IM - U</v>
      </c>
      <c r="E971" s="33">
        <f t="shared" si="264"/>
        <v>1</v>
      </c>
      <c r="F971" s="33" t="str">
        <f t="shared" si="266"/>
        <v>Hellbent - IM</v>
      </c>
      <c r="G971" s="34" t="s">
        <v>511</v>
      </c>
      <c r="H971" s="34" t="s">
        <v>2590</v>
      </c>
      <c r="L971" s="33" t="s">
        <v>81</v>
      </c>
      <c r="M971" s="33" t="s">
        <v>81</v>
      </c>
      <c r="N971" s="34" t="s">
        <v>4879</v>
      </c>
      <c r="O971" s="34" t="s">
        <v>4879</v>
      </c>
      <c r="P971" s="33" t="s">
        <v>84</v>
      </c>
      <c r="S971" s="50" t="s">
        <v>4170</v>
      </c>
      <c r="T971" s="33" t="s">
        <v>81</v>
      </c>
      <c r="U971" s="33" t="s">
        <v>84</v>
      </c>
      <c r="W971" s="34" t="s">
        <v>2314</v>
      </c>
      <c r="X971" s="34">
        <v>16</v>
      </c>
      <c r="Y971" s="34">
        <v>10</v>
      </c>
      <c r="Z971" s="34">
        <f t="shared" si="265"/>
        <v>160</v>
      </c>
      <c r="AI971" s="25">
        <v>970</v>
      </c>
      <c r="AJ971" s="27">
        <v>970</v>
      </c>
    </row>
    <row r="972" spans="1:36" ht="11.25" customHeight="1" x14ac:dyDescent="0.2">
      <c r="A972" s="27">
        <v>971</v>
      </c>
      <c r="C972" s="33" t="str">
        <f t="shared" si="257"/>
        <v>Malebolgia - Infernal Pact - IM - U</v>
      </c>
      <c r="D972" s="33" t="str">
        <f t="shared" si="267"/>
        <v>Malebolgia - Infernal Pact - IM - U</v>
      </c>
      <c r="E972" s="33">
        <f t="shared" si="264"/>
        <v>1</v>
      </c>
      <c r="F972" s="33" t="str">
        <f t="shared" si="266"/>
        <v>Infernal Pact - IM</v>
      </c>
      <c r="G972" s="34" t="s">
        <v>511</v>
      </c>
      <c r="H972" s="34" t="s">
        <v>2590</v>
      </c>
      <c r="L972" s="33" t="s">
        <v>81</v>
      </c>
      <c r="M972" s="33" t="s">
        <v>81</v>
      </c>
      <c r="N972" s="34" t="s">
        <v>5098</v>
      </c>
      <c r="O972" s="34" t="s">
        <v>5098</v>
      </c>
      <c r="P972" s="33" t="s">
        <v>85</v>
      </c>
      <c r="S972" s="50" t="s">
        <v>4171</v>
      </c>
      <c r="T972" s="33" t="s">
        <v>81</v>
      </c>
      <c r="U972" s="33" t="s">
        <v>85</v>
      </c>
      <c r="W972" s="34" t="s">
        <v>2314</v>
      </c>
      <c r="X972" s="34">
        <v>16</v>
      </c>
      <c r="Y972" s="34">
        <v>10</v>
      </c>
      <c r="Z972" s="34">
        <f t="shared" si="265"/>
        <v>160</v>
      </c>
      <c r="AI972" s="25">
        <v>971</v>
      </c>
      <c r="AJ972" s="27">
        <v>971</v>
      </c>
    </row>
    <row r="973" spans="1:36" ht="11.25" customHeight="1" x14ac:dyDescent="0.2">
      <c r="A973" s="27">
        <v>972</v>
      </c>
      <c r="C973" s="33" t="str">
        <f t="shared" si="257"/>
        <v>Malebolgia - Master of the Darklands - IM - OPD - R</v>
      </c>
      <c r="D973" s="33" t="s">
        <v>6150</v>
      </c>
      <c r="E973" s="33">
        <f t="shared" si="264"/>
        <v>1</v>
      </c>
      <c r="F973" s="33" t="str">
        <f t="shared" si="266"/>
        <v>Master of the Darklands - IM</v>
      </c>
      <c r="G973" s="34" t="s">
        <v>511</v>
      </c>
      <c r="H973" s="34" t="s">
        <v>2590</v>
      </c>
      <c r="L973" s="33" t="s">
        <v>81</v>
      </c>
      <c r="M973" s="33" t="s">
        <v>81</v>
      </c>
      <c r="N973" s="34" t="s">
        <v>5099</v>
      </c>
      <c r="O973" s="34" t="s">
        <v>5099</v>
      </c>
      <c r="P973" s="33" t="s">
        <v>3164</v>
      </c>
      <c r="R973" s="34" t="s">
        <v>2584</v>
      </c>
      <c r="S973" s="50" t="s">
        <v>4172</v>
      </c>
      <c r="T973" s="33" t="s">
        <v>81</v>
      </c>
      <c r="U973" s="33" t="s">
        <v>1767</v>
      </c>
      <c r="W973" s="34" t="s">
        <v>2313</v>
      </c>
      <c r="X973" s="34">
        <v>16</v>
      </c>
      <c r="Y973" s="34">
        <v>15</v>
      </c>
      <c r="Z973" s="34">
        <f t="shared" si="265"/>
        <v>240</v>
      </c>
      <c r="AI973" s="25">
        <v>972</v>
      </c>
      <c r="AJ973" s="27">
        <v>972</v>
      </c>
    </row>
    <row r="974" spans="1:36" ht="11.25" customHeight="1" x14ac:dyDescent="0.2">
      <c r="A974" s="27">
        <v>973</v>
      </c>
      <c r="C974" s="33" t="str">
        <f t="shared" si="257"/>
        <v>Malebolgia - Reign of Fire - IM - U</v>
      </c>
      <c r="D974" s="33" t="str">
        <f t="shared" si="267"/>
        <v>Malebolgia - Reign of Fire - IM - U</v>
      </c>
      <c r="E974" s="33">
        <f t="shared" si="264"/>
        <v>1</v>
      </c>
      <c r="F974" s="33" t="str">
        <f t="shared" si="266"/>
        <v>Reign of Fire - IM</v>
      </c>
      <c r="G974" s="34" t="s">
        <v>511</v>
      </c>
      <c r="H974" s="34" t="s">
        <v>2590</v>
      </c>
      <c r="L974" s="33" t="s">
        <v>81</v>
      </c>
      <c r="M974" s="33" t="s">
        <v>81</v>
      </c>
      <c r="N974" s="34" t="s">
        <v>5043</v>
      </c>
      <c r="O974" s="34" t="s">
        <v>5043</v>
      </c>
      <c r="P974" s="33" t="s">
        <v>3546</v>
      </c>
      <c r="S974" s="50" t="s">
        <v>4173</v>
      </c>
      <c r="T974" s="33" t="s">
        <v>81</v>
      </c>
      <c r="U974" s="33" t="s">
        <v>83</v>
      </c>
      <c r="W974" s="34" t="s">
        <v>2314</v>
      </c>
      <c r="X974" s="34">
        <v>16</v>
      </c>
      <c r="Y974" s="34">
        <v>10</v>
      </c>
      <c r="Z974" s="34">
        <f t="shared" si="265"/>
        <v>160</v>
      </c>
      <c r="AI974" s="25">
        <v>973</v>
      </c>
      <c r="AJ974" s="27">
        <v>973</v>
      </c>
    </row>
    <row r="975" spans="1:36" ht="11.25" customHeight="1" x14ac:dyDescent="0.2">
      <c r="A975" s="27">
        <v>974</v>
      </c>
      <c r="C975" s="33" t="str">
        <f t="shared" si="257"/>
        <v>Malebolgia - Signed in Blood - IM - R</v>
      </c>
      <c r="D975" s="33" t="str">
        <f t="shared" si="267"/>
        <v>Malebolgia - Signed in Blood - IM - R</v>
      </c>
      <c r="E975" s="33">
        <f t="shared" si="264"/>
        <v>1</v>
      </c>
      <c r="F975" s="33" t="str">
        <f t="shared" si="266"/>
        <v>Signed in Blood - IM</v>
      </c>
      <c r="G975" s="34" t="s">
        <v>511</v>
      </c>
      <c r="H975" s="34" t="s">
        <v>2590</v>
      </c>
      <c r="L975" s="33" t="s">
        <v>81</v>
      </c>
      <c r="M975" s="33" t="s">
        <v>81</v>
      </c>
      <c r="N975" s="34" t="s">
        <v>5100</v>
      </c>
      <c r="O975" s="34" t="s">
        <v>5100</v>
      </c>
      <c r="P975" s="33" t="s">
        <v>86</v>
      </c>
      <c r="S975" s="50" t="s">
        <v>4174</v>
      </c>
      <c r="T975" s="33" t="s">
        <v>81</v>
      </c>
      <c r="U975" s="33" t="s">
        <v>86</v>
      </c>
      <c r="W975" s="34" t="s">
        <v>2313</v>
      </c>
      <c r="X975" s="34">
        <v>16</v>
      </c>
      <c r="Y975" s="34">
        <v>15</v>
      </c>
      <c r="Z975" s="34">
        <f t="shared" si="265"/>
        <v>240</v>
      </c>
      <c r="AI975" s="25">
        <v>974</v>
      </c>
      <c r="AJ975" s="27">
        <v>974</v>
      </c>
    </row>
    <row r="976" spans="1:36" ht="11.25" customHeight="1" x14ac:dyDescent="0.2">
      <c r="A976" s="27">
        <v>975</v>
      </c>
      <c r="B976" s="39"/>
      <c r="C976" s="38" t="str">
        <f t="shared" ref="C976:C1007" si="268">CONCATENATE(M976," - ",P976," - ",G976," - ",IF(R976="","",CONCATENATE(R976," - ")),W976)</f>
        <v>Mandarin - 3-Grid Character Card - PS - VR</v>
      </c>
      <c r="D976" s="38" t="str">
        <f>CONCATENATE(M976," ",G976," HERO - ",W976)</f>
        <v>Mandarin PS HERO - VR</v>
      </c>
      <c r="E976" s="38">
        <f t="shared" si="264"/>
        <v>1</v>
      </c>
      <c r="F976" s="38" t="str">
        <f t="shared" ref="F976:F977" si="269">CONCATENATE(M976,IF(V976&lt;&gt;"",CONCATENATE(" (",V976,")",),"")," &lt;",G976,"&gt;")</f>
        <v>Mandarin &lt;PS&gt;</v>
      </c>
      <c r="G976" s="39" t="s">
        <v>124</v>
      </c>
      <c r="H976" s="39" t="s">
        <v>2582</v>
      </c>
      <c r="I976" s="39"/>
      <c r="J976" s="39"/>
      <c r="K976" s="39"/>
      <c r="L976" s="38" t="s">
        <v>149</v>
      </c>
      <c r="M976" s="38" t="s">
        <v>149</v>
      </c>
      <c r="N976" s="39"/>
      <c r="O976" s="39"/>
      <c r="P976" s="38" t="s">
        <v>768</v>
      </c>
      <c r="Q976" s="39"/>
      <c r="R976" s="39"/>
      <c r="S976" s="55"/>
      <c r="T976" s="38" t="s">
        <v>149</v>
      </c>
      <c r="U976" s="38" t="s">
        <v>768</v>
      </c>
      <c r="V976" s="39"/>
      <c r="W976" s="39" t="s">
        <v>2361</v>
      </c>
      <c r="X976" s="40">
        <v>7</v>
      </c>
      <c r="Y976" s="40">
        <v>20</v>
      </c>
      <c r="Z976" s="40">
        <f t="shared" si="265"/>
        <v>140</v>
      </c>
      <c r="AA976" s="41">
        <v>6</v>
      </c>
      <c r="AB976" s="41">
        <v>5</v>
      </c>
      <c r="AC976" s="41">
        <v>3</v>
      </c>
      <c r="AD976" s="41"/>
      <c r="AE976" s="41">
        <f>SUM(AA976:AD976)</f>
        <v>14</v>
      </c>
      <c r="AF976" s="41">
        <v>14</v>
      </c>
      <c r="AG976" s="42">
        <f>AVERAGE(AA976:AD976)</f>
        <v>4.666666666666667</v>
      </c>
      <c r="AH976" s="43"/>
      <c r="AI976" s="43">
        <v>975</v>
      </c>
      <c r="AJ976" s="27">
        <v>975</v>
      </c>
    </row>
    <row r="977" spans="1:36" ht="11.25" customHeight="1" x14ac:dyDescent="0.2">
      <c r="A977" s="27">
        <v>976</v>
      </c>
      <c r="B977" s="28"/>
      <c r="C977" s="26" t="str">
        <f t="shared" si="268"/>
        <v>Mandarin - 4-Grid Character Card - IQ - R</v>
      </c>
      <c r="D977" s="26" t="str">
        <f>CONCATENATE(M977," ",G977," HERO - ",W977)</f>
        <v>Mandarin IQ HERO - R</v>
      </c>
      <c r="E977" s="26">
        <f t="shared" si="264"/>
        <v>1</v>
      </c>
      <c r="F977" s="26" t="str">
        <f t="shared" si="269"/>
        <v>Mandarin &lt;IQ&gt;</v>
      </c>
      <c r="G977" s="28" t="s">
        <v>1044</v>
      </c>
      <c r="H977" s="28" t="s">
        <v>2582</v>
      </c>
      <c r="I977" s="28"/>
      <c r="J977" s="28"/>
      <c r="K977" s="28"/>
      <c r="L977" s="26" t="s">
        <v>149</v>
      </c>
      <c r="M977" s="26" t="s">
        <v>149</v>
      </c>
      <c r="N977" s="28"/>
      <c r="O977" s="28"/>
      <c r="P977" s="26" t="s">
        <v>769</v>
      </c>
      <c r="Q977" s="28"/>
      <c r="R977" s="28"/>
      <c r="S977" s="54"/>
      <c r="T977" s="26" t="s">
        <v>149</v>
      </c>
      <c r="U977" s="26" t="s">
        <v>769</v>
      </c>
      <c r="V977" s="28"/>
      <c r="W977" s="28" t="s">
        <v>2313</v>
      </c>
      <c r="X977" s="29">
        <v>12</v>
      </c>
      <c r="Y977" s="29">
        <v>15</v>
      </c>
      <c r="Z977" s="29">
        <f t="shared" si="265"/>
        <v>180</v>
      </c>
      <c r="AA977" s="30">
        <v>7</v>
      </c>
      <c r="AB977" s="30">
        <v>4</v>
      </c>
      <c r="AC977" s="30">
        <v>3</v>
      </c>
      <c r="AD977" s="30">
        <v>5</v>
      </c>
      <c r="AE977" s="30">
        <f>SUM(AA977:AD977)</f>
        <v>19</v>
      </c>
      <c r="AF977" s="30">
        <v>19</v>
      </c>
      <c r="AG977" s="31">
        <f>AVERAGE(AA977:AD977)</f>
        <v>4.75</v>
      </c>
      <c r="AH977" s="32" t="s">
        <v>4767</v>
      </c>
      <c r="AI977" s="32">
        <v>976</v>
      </c>
      <c r="AJ977" s="27">
        <v>976</v>
      </c>
    </row>
    <row r="978" spans="1:36" ht="11.25" customHeight="1" x14ac:dyDescent="0.2">
      <c r="A978" s="27">
        <v>977</v>
      </c>
      <c r="C978" s="33" t="str">
        <f t="shared" si="268"/>
        <v>Mandarin - Arch Villain - PS - VR</v>
      </c>
      <c r="D978" s="33" t="str">
        <f t="shared" ref="D978:D985" si="270">CONCATENATE(M978," - ",P978," - ",G978," - ",IF(R978="","",CONCATENATE(R978," - ")),W978)</f>
        <v>Mandarin - Arch Villain - PS - VR</v>
      </c>
      <c r="E978" s="33">
        <f t="shared" si="264"/>
        <v>1</v>
      </c>
      <c r="F978" s="33" t="str">
        <f t="shared" ref="F978:F985" si="271">CONCATENATE(P978," - ",G978)</f>
        <v>Arch Villain - PS</v>
      </c>
      <c r="G978" s="34" t="s">
        <v>124</v>
      </c>
      <c r="H978" s="34" t="s">
        <v>2590</v>
      </c>
      <c r="L978" s="33" t="s">
        <v>149</v>
      </c>
      <c r="M978" s="33" t="s">
        <v>149</v>
      </c>
      <c r="N978" s="34" t="s">
        <v>4901</v>
      </c>
      <c r="O978" s="34" t="s">
        <v>4901</v>
      </c>
      <c r="P978" s="33" t="s">
        <v>3547</v>
      </c>
      <c r="S978" s="50" t="s">
        <v>4175</v>
      </c>
      <c r="T978" s="33" t="s">
        <v>149</v>
      </c>
      <c r="U978" s="33" t="s">
        <v>228</v>
      </c>
      <c r="W978" s="34" t="s">
        <v>2361</v>
      </c>
      <c r="X978" s="34">
        <v>7</v>
      </c>
      <c r="Y978" s="34">
        <v>20</v>
      </c>
      <c r="Z978" s="34">
        <f t="shared" si="265"/>
        <v>140</v>
      </c>
      <c r="AI978" s="25">
        <v>977</v>
      </c>
      <c r="AJ978" s="27">
        <v>977</v>
      </c>
    </row>
    <row r="979" spans="1:36" ht="11.25" customHeight="1" x14ac:dyDescent="0.2">
      <c r="A979" s="27">
        <v>978</v>
      </c>
      <c r="C979" s="33" t="str">
        <f t="shared" si="268"/>
        <v>Mandarin - Disintegrate - PS - VR</v>
      </c>
      <c r="D979" s="33" t="str">
        <f t="shared" si="270"/>
        <v>Mandarin - Disintegrate - PS - VR</v>
      </c>
      <c r="E979" s="33">
        <f t="shared" si="264"/>
        <v>1</v>
      </c>
      <c r="F979" s="33" t="str">
        <f t="shared" si="271"/>
        <v>Disintegrate - PS</v>
      </c>
      <c r="G979" s="34" t="s">
        <v>124</v>
      </c>
      <c r="H979" s="34" t="s">
        <v>2590</v>
      </c>
      <c r="L979" s="33" t="s">
        <v>149</v>
      </c>
      <c r="M979" s="33" t="s">
        <v>149</v>
      </c>
      <c r="N979" s="34" t="s">
        <v>4937</v>
      </c>
      <c r="O979" s="34" t="s">
        <v>4937</v>
      </c>
      <c r="P979" s="33" t="s">
        <v>1486</v>
      </c>
      <c r="S979" s="50" t="s">
        <v>4176</v>
      </c>
      <c r="T979" s="33" t="s">
        <v>149</v>
      </c>
      <c r="U979" s="33" t="s">
        <v>1486</v>
      </c>
      <c r="W979" s="34" t="s">
        <v>2361</v>
      </c>
      <c r="X979" s="34">
        <v>7</v>
      </c>
      <c r="Y979" s="34">
        <v>20</v>
      </c>
      <c r="Z979" s="34">
        <f t="shared" si="265"/>
        <v>140</v>
      </c>
      <c r="AI979" s="25">
        <v>978</v>
      </c>
      <c r="AJ979" s="27">
        <v>978</v>
      </c>
    </row>
    <row r="980" spans="1:36" ht="11.25" customHeight="1" x14ac:dyDescent="0.2">
      <c r="A980" s="27">
        <v>979</v>
      </c>
      <c r="C980" s="33" t="str">
        <f t="shared" si="268"/>
        <v>Mandarin - Electromagnetic Shield - PS - U</v>
      </c>
      <c r="D980" s="33" t="str">
        <f t="shared" si="270"/>
        <v>Mandarin - Electromagnetic Shield - PS - U</v>
      </c>
      <c r="E980" s="33">
        <f t="shared" si="264"/>
        <v>1</v>
      </c>
      <c r="F980" s="33" t="str">
        <f t="shared" si="271"/>
        <v>Electromagnetic Shield - PS</v>
      </c>
      <c r="G980" s="34" t="s">
        <v>124</v>
      </c>
      <c r="H980" s="34" t="s">
        <v>2590</v>
      </c>
      <c r="L980" s="33" t="s">
        <v>149</v>
      </c>
      <c r="M980" s="33" t="s">
        <v>149</v>
      </c>
      <c r="N980" s="34" t="s">
        <v>4876</v>
      </c>
      <c r="O980" s="34" t="s">
        <v>4876</v>
      </c>
      <c r="P980" s="33" t="s">
        <v>1487</v>
      </c>
      <c r="S980" s="50" t="s">
        <v>4177</v>
      </c>
      <c r="T980" s="33" t="s">
        <v>149</v>
      </c>
      <c r="U980" s="33" t="s">
        <v>1487</v>
      </c>
      <c r="W980" s="34" t="s">
        <v>2314</v>
      </c>
      <c r="X980" s="34">
        <v>7</v>
      </c>
      <c r="Y980" s="34">
        <v>10</v>
      </c>
      <c r="Z980" s="34">
        <f t="shared" si="265"/>
        <v>70</v>
      </c>
      <c r="AI980" s="25">
        <v>979</v>
      </c>
      <c r="AJ980" s="27">
        <v>979</v>
      </c>
    </row>
    <row r="981" spans="1:36" ht="11.25" customHeight="1" x14ac:dyDescent="0.2">
      <c r="A981" s="27">
        <v>980</v>
      </c>
      <c r="C981" s="33" t="str">
        <f t="shared" si="268"/>
        <v>Mandarin - Energy Void - IQ - OPD - VR</v>
      </c>
      <c r="D981" s="33" t="str">
        <f t="shared" si="270"/>
        <v>Mandarin - Energy Void - IQ - OPD - VR</v>
      </c>
      <c r="E981" s="33">
        <f t="shared" si="264"/>
        <v>1</v>
      </c>
      <c r="F981" s="33" t="str">
        <f t="shared" si="271"/>
        <v>Energy Void - IQ</v>
      </c>
      <c r="G981" s="34" t="s">
        <v>1044</v>
      </c>
      <c r="H981" s="34" t="s">
        <v>2590</v>
      </c>
      <c r="L981" s="33" t="s">
        <v>149</v>
      </c>
      <c r="M981" s="33" t="s">
        <v>149</v>
      </c>
      <c r="N981" s="34" t="s">
        <v>4948</v>
      </c>
      <c r="O981" s="34" t="s">
        <v>4948</v>
      </c>
      <c r="P981" s="33" t="s">
        <v>3165</v>
      </c>
      <c r="R981" s="34" t="s">
        <v>2584</v>
      </c>
      <c r="S981" s="50" t="s">
        <v>4178</v>
      </c>
      <c r="T981" s="33" t="s">
        <v>149</v>
      </c>
      <c r="U981" s="33" t="s">
        <v>1768</v>
      </c>
      <c r="W981" s="34" t="s">
        <v>2361</v>
      </c>
      <c r="X981" s="34">
        <v>12</v>
      </c>
      <c r="Y981" s="34">
        <v>20</v>
      </c>
      <c r="Z981" s="34">
        <f t="shared" si="265"/>
        <v>240</v>
      </c>
      <c r="AI981" s="25">
        <v>980</v>
      </c>
      <c r="AJ981" s="27">
        <v>980</v>
      </c>
    </row>
    <row r="982" spans="1:36" ht="11.25" customHeight="1" x14ac:dyDescent="0.2">
      <c r="A982" s="27">
        <v>981</v>
      </c>
      <c r="C982" s="33" t="str">
        <f t="shared" si="268"/>
        <v>Mandarin - Master Tactician - IQ - U</v>
      </c>
      <c r="D982" s="33" t="str">
        <f t="shared" si="270"/>
        <v>Mandarin - Master Tactician - IQ - U</v>
      </c>
      <c r="E982" s="33">
        <f t="shared" si="264"/>
        <v>1</v>
      </c>
      <c r="F982" s="33" t="str">
        <f t="shared" si="271"/>
        <v>Master Tactician - IQ</v>
      </c>
      <c r="G982" s="34" t="s">
        <v>1044</v>
      </c>
      <c r="H982" s="34" t="s">
        <v>2590</v>
      </c>
      <c r="L982" s="33" t="s">
        <v>149</v>
      </c>
      <c r="M982" s="33" t="s">
        <v>149</v>
      </c>
      <c r="N982" s="34" t="s">
        <v>4872</v>
      </c>
      <c r="O982" s="34" t="s">
        <v>4872</v>
      </c>
      <c r="P982" s="33" t="s">
        <v>335</v>
      </c>
      <c r="S982" s="50" t="s">
        <v>4179</v>
      </c>
      <c r="T982" s="33" t="s">
        <v>149</v>
      </c>
      <c r="U982" s="33" t="s">
        <v>335</v>
      </c>
      <c r="W982" s="34" t="s">
        <v>2314</v>
      </c>
      <c r="X982" s="34">
        <v>12</v>
      </c>
      <c r="Y982" s="34">
        <v>10</v>
      </c>
      <c r="Z982" s="34">
        <f t="shared" si="265"/>
        <v>120</v>
      </c>
      <c r="AI982" s="25">
        <v>981</v>
      </c>
      <c r="AJ982" s="27">
        <v>981</v>
      </c>
    </row>
    <row r="983" spans="1:36" ht="11.25" customHeight="1" x14ac:dyDescent="0.2">
      <c r="A983" s="27">
        <v>982</v>
      </c>
      <c r="C983" s="33" t="str">
        <f t="shared" si="268"/>
        <v>Mandarin - Mastermind - PS - OPD - VR</v>
      </c>
      <c r="D983" s="33" t="str">
        <f t="shared" si="270"/>
        <v>Mandarin - Mastermind - PS - OPD - VR</v>
      </c>
      <c r="E983" s="33">
        <f t="shared" si="264"/>
        <v>1</v>
      </c>
      <c r="F983" s="33" t="str">
        <f t="shared" si="271"/>
        <v>Mastermind - PS</v>
      </c>
      <c r="G983" s="34" t="s">
        <v>124</v>
      </c>
      <c r="H983" s="34" t="s">
        <v>2590</v>
      </c>
      <c r="L983" s="33" t="s">
        <v>149</v>
      </c>
      <c r="M983" s="33" t="s">
        <v>149</v>
      </c>
      <c r="N983" s="34" t="s">
        <v>4966</v>
      </c>
      <c r="O983" s="34" t="s">
        <v>4966</v>
      </c>
      <c r="P983" s="33" t="s">
        <v>3166</v>
      </c>
      <c r="R983" s="34" t="s">
        <v>2584</v>
      </c>
      <c r="S983" s="50" t="s">
        <v>3852</v>
      </c>
      <c r="T983" s="33" t="s">
        <v>149</v>
      </c>
      <c r="U983" s="33" t="s">
        <v>1769</v>
      </c>
      <c r="W983" s="34" t="s">
        <v>2361</v>
      </c>
      <c r="X983" s="34">
        <v>7</v>
      </c>
      <c r="Y983" s="34">
        <v>20</v>
      </c>
      <c r="Z983" s="34">
        <f t="shared" si="265"/>
        <v>140</v>
      </c>
      <c r="AI983" s="25">
        <v>982</v>
      </c>
      <c r="AJ983" s="27">
        <v>982</v>
      </c>
    </row>
    <row r="984" spans="1:36" ht="11.25" customHeight="1" x14ac:dyDescent="0.2">
      <c r="A984" s="27">
        <v>983</v>
      </c>
      <c r="C984" s="33" t="str">
        <f t="shared" si="268"/>
        <v>Mandarin - Mind Control - PS - OPD - VR</v>
      </c>
      <c r="D984" s="33" t="str">
        <f t="shared" si="270"/>
        <v>Mandarin - Mind Control - PS - OPD - VR</v>
      </c>
      <c r="E984" s="33">
        <f t="shared" si="264"/>
        <v>1</v>
      </c>
      <c r="F984" s="33" t="str">
        <f t="shared" si="271"/>
        <v>Mind Control - PS</v>
      </c>
      <c r="G984" s="34" t="s">
        <v>124</v>
      </c>
      <c r="H984" s="34" t="s">
        <v>2590</v>
      </c>
      <c r="L984" s="33" t="s">
        <v>149</v>
      </c>
      <c r="M984" s="33" t="s">
        <v>149</v>
      </c>
      <c r="N984" s="34" t="s">
        <v>5101</v>
      </c>
      <c r="O984" s="34" t="s">
        <v>5101</v>
      </c>
      <c r="P984" s="33" t="s">
        <v>3167</v>
      </c>
      <c r="R984" s="34" t="s">
        <v>2584</v>
      </c>
      <c r="S984" s="50" t="s">
        <v>4180</v>
      </c>
      <c r="T984" s="33" t="s">
        <v>149</v>
      </c>
      <c r="U984" s="33" t="s">
        <v>1770</v>
      </c>
      <c r="W984" s="34" t="s">
        <v>2361</v>
      </c>
      <c r="X984" s="34">
        <v>7</v>
      </c>
      <c r="Y984" s="34">
        <v>20</v>
      </c>
      <c r="Z984" s="34">
        <f t="shared" si="265"/>
        <v>140</v>
      </c>
      <c r="AI984" s="25">
        <v>983</v>
      </c>
      <c r="AJ984" s="27">
        <v>983</v>
      </c>
    </row>
    <row r="985" spans="1:36" ht="11.25" customHeight="1" x14ac:dyDescent="0.2">
      <c r="A985" s="27">
        <v>984</v>
      </c>
      <c r="C985" s="33" t="str">
        <f t="shared" si="268"/>
        <v>Mandarin - Vortex Beam - PS - R</v>
      </c>
      <c r="D985" s="33" t="str">
        <f t="shared" si="270"/>
        <v>Mandarin - Vortex Beam - PS - R</v>
      </c>
      <c r="E985" s="33">
        <f t="shared" si="264"/>
        <v>1</v>
      </c>
      <c r="F985" s="33" t="str">
        <f t="shared" si="271"/>
        <v>Vortex Beam - PS</v>
      </c>
      <c r="G985" s="34" t="s">
        <v>124</v>
      </c>
      <c r="H985" s="34" t="s">
        <v>2590</v>
      </c>
      <c r="L985" s="33" t="s">
        <v>149</v>
      </c>
      <c r="M985" s="33" t="s">
        <v>149</v>
      </c>
      <c r="N985" s="34" t="s">
        <v>4879</v>
      </c>
      <c r="O985" s="34" t="s">
        <v>4879</v>
      </c>
      <c r="P985" s="33" t="s">
        <v>2220</v>
      </c>
      <c r="S985" s="50" t="s">
        <v>4047</v>
      </c>
      <c r="T985" s="33" t="s">
        <v>149</v>
      </c>
      <c r="U985" s="33" t="s">
        <v>2220</v>
      </c>
      <c r="W985" s="34" t="s">
        <v>2313</v>
      </c>
      <c r="X985" s="34">
        <v>7</v>
      </c>
      <c r="Y985" s="34">
        <v>15</v>
      </c>
      <c r="Z985" s="34">
        <f t="shared" si="265"/>
        <v>105</v>
      </c>
      <c r="AI985" s="25">
        <v>984</v>
      </c>
      <c r="AJ985" s="27">
        <v>984</v>
      </c>
    </row>
    <row r="986" spans="1:36" ht="11.25" customHeight="1" x14ac:dyDescent="0.2">
      <c r="A986" s="27">
        <v>985</v>
      </c>
      <c r="B986" s="28"/>
      <c r="C986" s="26" t="str">
        <f t="shared" si="268"/>
        <v>Marauders - 4-Grid Character Card - MN - R</v>
      </c>
      <c r="D986" s="26" t="s">
        <v>6151</v>
      </c>
      <c r="E986" s="26">
        <f t="shared" si="264"/>
        <v>1</v>
      </c>
      <c r="F986" s="26" t="str">
        <f>CONCATENATE(M986,IF(V986&lt;&gt;"",CONCATENATE(" (",V986,")",),"")," &lt;",G986,"&gt;")</f>
        <v>Marauders &lt;MN&gt;</v>
      </c>
      <c r="G986" s="28" t="s">
        <v>1677</v>
      </c>
      <c r="H986" s="28" t="s">
        <v>2582</v>
      </c>
      <c r="I986" s="28"/>
      <c r="J986" s="28"/>
      <c r="K986" s="28"/>
      <c r="L986" s="26" t="s">
        <v>811</v>
      </c>
      <c r="M986" s="26" t="s">
        <v>811</v>
      </c>
      <c r="N986" s="28"/>
      <c r="O986" s="28"/>
      <c r="P986" s="26" t="s">
        <v>769</v>
      </c>
      <c r="Q986" s="28"/>
      <c r="R986" s="28"/>
      <c r="S986" s="54"/>
      <c r="T986" s="26" t="s">
        <v>811</v>
      </c>
      <c r="U986" s="26" t="s">
        <v>769</v>
      </c>
      <c r="V986" s="28"/>
      <c r="W986" s="28" t="s">
        <v>2313</v>
      </c>
      <c r="X986" s="29">
        <v>4</v>
      </c>
      <c r="Y986" s="29">
        <v>15</v>
      </c>
      <c r="Z986" s="29">
        <f t="shared" si="265"/>
        <v>60</v>
      </c>
      <c r="AA986" s="30">
        <v>7</v>
      </c>
      <c r="AB986" s="30">
        <v>7</v>
      </c>
      <c r="AC986" s="30">
        <v>3</v>
      </c>
      <c r="AD986" s="30">
        <v>2</v>
      </c>
      <c r="AE986" s="30">
        <f>SUM(AA986:AD986)</f>
        <v>19</v>
      </c>
      <c r="AF986" s="30">
        <v>19</v>
      </c>
      <c r="AG986" s="31">
        <f>AVERAGE(AA986:AD986)</f>
        <v>4.75</v>
      </c>
      <c r="AH986" s="32"/>
      <c r="AI986" s="32">
        <v>985</v>
      </c>
      <c r="AJ986" s="27">
        <v>985</v>
      </c>
    </row>
    <row r="987" spans="1:36" ht="11.25" customHeight="1" x14ac:dyDescent="0.2">
      <c r="A987" s="27">
        <v>986</v>
      </c>
      <c r="C987" s="33" t="str">
        <f t="shared" si="268"/>
        <v>Marauders - Arc Light - MN - U</v>
      </c>
      <c r="D987" s="33" t="str">
        <f t="shared" ref="D987:D994" si="272">CONCATENATE(M987," - ",P987," - ",G987," - ",IF(R987="","",CONCATENATE(R987," - ")),W987)</f>
        <v>Marauders - Arc Light - MN - U</v>
      </c>
      <c r="E987" s="33">
        <f t="shared" si="264"/>
        <v>1</v>
      </c>
      <c r="F987" s="33" t="str">
        <f t="shared" ref="F987:F994" si="273">CONCATENATE(P987," - ",G987)</f>
        <v>Arc Light - MN</v>
      </c>
      <c r="G987" s="34" t="s">
        <v>1677</v>
      </c>
      <c r="H987" s="34" t="s">
        <v>2590</v>
      </c>
      <c r="L987" s="33" t="s">
        <v>2221</v>
      </c>
      <c r="M987" s="33" t="s">
        <v>811</v>
      </c>
      <c r="N987" s="34" t="s">
        <v>5102</v>
      </c>
      <c r="O987" s="34" t="s">
        <v>5102</v>
      </c>
      <c r="P987" s="33" t="s">
        <v>2221</v>
      </c>
      <c r="S987" s="50" t="s">
        <v>4181</v>
      </c>
      <c r="T987" s="33" t="s">
        <v>811</v>
      </c>
      <c r="U987" s="33" t="s">
        <v>2221</v>
      </c>
      <c r="W987" s="34" t="s">
        <v>2314</v>
      </c>
      <c r="X987" s="34">
        <v>4</v>
      </c>
      <c r="Y987" s="34">
        <v>10</v>
      </c>
      <c r="Z987" s="34">
        <f t="shared" si="265"/>
        <v>40</v>
      </c>
      <c r="AI987" s="25">
        <v>986</v>
      </c>
      <c r="AJ987" s="27">
        <v>986</v>
      </c>
    </row>
    <row r="988" spans="1:36" ht="11.25" customHeight="1" x14ac:dyDescent="0.2">
      <c r="A988" s="27">
        <v>987</v>
      </c>
      <c r="C988" s="33" t="str">
        <f t="shared" si="268"/>
        <v>Marauders - Blockbuster - MN - U</v>
      </c>
      <c r="D988" s="33" t="str">
        <f t="shared" si="272"/>
        <v>Marauders - Blockbuster - MN - U</v>
      </c>
      <c r="E988" s="33">
        <f t="shared" si="264"/>
        <v>1</v>
      </c>
      <c r="F988" s="33" t="str">
        <f t="shared" si="273"/>
        <v>Blockbuster - MN</v>
      </c>
      <c r="G988" s="34" t="s">
        <v>1677</v>
      </c>
      <c r="H988" s="34" t="s">
        <v>2590</v>
      </c>
      <c r="L988" s="33" t="s">
        <v>2222</v>
      </c>
      <c r="M988" s="33" t="s">
        <v>811</v>
      </c>
      <c r="N988" s="34" t="s">
        <v>4879</v>
      </c>
      <c r="O988" s="34" t="s">
        <v>4879</v>
      </c>
      <c r="P988" s="33" t="s">
        <v>2222</v>
      </c>
      <c r="S988" s="50" t="s">
        <v>779</v>
      </c>
      <c r="T988" s="33" t="s">
        <v>811</v>
      </c>
      <c r="U988" s="33" t="s">
        <v>2222</v>
      </c>
      <c r="W988" s="34" t="s">
        <v>2314</v>
      </c>
      <c r="X988" s="34">
        <v>4</v>
      </c>
      <c r="Y988" s="34">
        <v>10</v>
      </c>
      <c r="Z988" s="34">
        <f t="shared" si="265"/>
        <v>40</v>
      </c>
      <c r="AI988" s="25">
        <v>987</v>
      </c>
      <c r="AJ988" s="27">
        <v>987</v>
      </c>
    </row>
    <row r="989" spans="1:36" ht="11.25" customHeight="1" x14ac:dyDescent="0.2">
      <c r="A989" s="27">
        <v>988</v>
      </c>
      <c r="C989" s="33" t="str">
        <f t="shared" si="268"/>
        <v>Marauders - Harpoon - MN - OPD - VR</v>
      </c>
      <c r="D989" s="33" t="str">
        <f t="shared" si="272"/>
        <v>Marauders - Harpoon - MN - OPD - VR</v>
      </c>
      <c r="E989" s="33">
        <f t="shared" si="264"/>
        <v>1</v>
      </c>
      <c r="F989" s="33" t="str">
        <f t="shared" si="273"/>
        <v>Harpoon - MN</v>
      </c>
      <c r="G989" s="34" t="s">
        <v>1677</v>
      </c>
      <c r="H989" s="34" t="s">
        <v>2590</v>
      </c>
      <c r="L989" s="33" t="s">
        <v>3168</v>
      </c>
      <c r="M989" s="33" t="s">
        <v>811</v>
      </c>
      <c r="N989" s="34" t="s">
        <v>5103</v>
      </c>
      <c r="O989" s="34" t="s">
        <v>5103</v>
      </c>
      <c r="P989" s="33" t="s">
        <v>3168</v>
      </c>
      <c r="R989" s="34" t="s">
        <v>2584</v>
      </c>
      <c r="S989" s="50" t="s">
        <v>4182</v>
      </c>
      <c r="T989" s="33" t="s">
        <v>811</v>
      </c>
      <c r="U989" s="33" t="s">
        <v>1771</v>
      </c>
      <c r="W989" s="34" t="s">
        <v>2361</v>
      </c>
      <c r="X989" s="34">
        <v>4</v>
      </c>
      <c r="Y989" s="34">
        <v>20</v>
      </c>
      <c r="Z989" s="34">
        <f t="shared" si="265"/>
        <v>80</v>
      </c>
      <c r="AI989" s="25">
        <v>988</v>
      </c>
      <c r="AJ989" s="27">
        <v>988</v>
      </c>
    </row>
    <row r="990" spans="1:36" ht="11.25" customHeight="1" x14ac:dyDescent="0.2">
      <c r="A990" s="27">
        <v>989</v>
      </c>
      <c r="C990" s="33" t="str">
        <f t="shared" si="268"/>
        <v>Marauders - Malice - MN - OPD - VR</v>
      </c>
      <c r="D990" s="33" t="str">
        <f t="shared" si="272"/>
        <v>Marauders - Malice - MN - OPD - VR</v>
      </c>
      <c r="E990" s="33">
        <f t="shared" si="264"/>
        <v>1</v>
      </c>
      <c r="F990" s="33" t="str">
        <f t="shared" si="273"/>
        <v>Malice - MN</v>
      </c>
      <c r="G990" s="34" t="s">
        <v>1677</v>
      </c>
      <c r="H990" s="34" t="s">
        <v>2590</v>
      </c>
      <c r="L990" s="33" t="s">
        <v>1474</v>
      </c>
      <c r="M990" s="33" t="s">
        <v>811</v>
      </c>
      <c r="N990" s="34" t="s">
        <v>4899</v>
      </c>
      <c r="O990" s="34" t="s">
        <v>4899</v>
      </c>
      <c r="P990" s="33" t="s">
        <v>1474</v>
      </c>
      <c r="R990" s="34" t="s">
        <v>2584</v>
      </c>
      <c r="S990" s="50" t="s">
        <v>4183</v>
      </c>
      <c r="T990" s="33" t="s">
        <v>811</v>
      </c>
      <c r="U990" s="33" t="s">
        <v>1772</v>
      </c>
      <c r="W990" s="34" t="s">
        <v>2361</v>
      </c>
      <c r="X990" s="34">
        <v>4</v>
      </c>
      <c r="Y990" s="34">
        <v>20</v>
      </c>
      <c r="Z990" s="34">
        <f t="shared" si="265"/>
        <v>80</v>
      </c>
      <c r="AI990" s="25">
        <v>989</v>
      </c>
      <c r="AJ990" s="27">
        <v>989</v>
      </c>
    </row>
    <row r="991" spans="1:36" ht="11.25" customHeight="1" x14ac:dyDescent="0.2">
      <c r="A991" s="27">
        <v>990</v>
      </c>
      <c r="C991" s="33" t="str">
        <f t="shared" si="268"/>
        <v>Marauders - Prism - XM - C</v>
      </c>
      <c r="D991" s="33" t="str">
        <f t="shared" si="272"/>
        <v>Marauders - Prism - XM - C</v>
      </c>
      <c r="E991" s="33">
        <f t="shared" si="264"/>
        <v>1</v>
      </c>
      <c r="F991" s="33" t="str">
        <f t="shared" si="273"/>
        <v>Prism - XM</v>
      </c>
      <c r="G991" s="34" t="s">
        <v>3387</v>
      </c>
      <c r="H991" s="34" t="s">
        <v>2590</v>
      </c>
      <c r="L991" s="33" t="s">
        <v>1654</v>
      </c>
      <c r="M991" s="33" t="s">
        <v>811</v>
      </c>
      <c r="N991" s="34" t="s">
        <v>4964</v>
      </c>
      <c r="O991" s="34" t="s">
        <v>4964</v>
      </c>
      <c r="P991" s="33" t="s">
        <v>1654</v>
      </c>
      <c r="S991" s="50" t="s">
        <v>4184</v>
      </c>
      <c r="T991" s="33" t="s">
        <v>811</v>
      </c>
      <c r="U991" s="33" t="s">
        <v>1654</v>
      </c>
      <c r="W991" s="34" t="s">
        <v>2103</v>
      </c>
      <c r="X991" s="34">
        <v>5</v>
      </c>
      <c r="Y991" s="34">
        <v>5</v>
      </c>
      <c r="Z991" s="34">
        <f t="shared" si="265"/>
        <v>25</v>
      </c>
      <c r="AI991" s="25">
        <v>990</v>
      </c>
      <c r="AJ991" s="27">
        <v>990</v>
      </c>
    </row>
    <row r="992" spans="1:36" ht="11.25" customHeight="1" x14ac:dyDescent="0.2">
      <c r="A992" s="27">
        <v>991</v>
      </c>
      <c r="C992" s="33" t="str">
        <f t="shared" si="268"/>
        <v>Marauders - Riptide - CL - OPD - U</v>
      </c>
      <c r="D992" s="33" t="str">
        <f t="shared" si="272"/>
        <v>Marauders - Riptide - CL - OPD - U</v>
      </c>
      <c r="E992" s="33">
        <f t="shared" si="264"/>
        <v>1</v>
      </c>
      <c r="F992" s="33" t="str">
        <f t="shared" si="273"/>
        <v>Riptide - CL</v>
      </c>
      <c r="G992" s="34" t="s">
        <v>1676</v>
      </c>
      <c r="H992" s="34" t="s">
        <v>2590</v>
      </c>
      <c r="L992" s="33" t="s">
        <v>3169</v>
      </c>
      <c r="M992" s="33" t="s">
        <v>811</v>
      </c>
      <c r="N992" s="34" t="s">
        <v>4942</v>
      </c>
      <c r="O992" s="34" t="s">
        <v>4942</v>
      </c>
      <c r="P992" s="33" t="s">
        <v>3169</v>
      </c>
      <c r="R992" s="34" t="s">
        <v>2584</v>
      </c>
      <c r="S992" s="50" t="s">
        <v>4185</v>
      </c>
      <c r="T992" s="33" t="s">
        <v>811</v>
      </c>
      <c r="U992" s="33" t="s">
        <v>1748</v>
      </c>
      <c r="W992" s="34" t="s">
        <v>2314</v>
      </c>
      <c r="X992" s="34">
        <v>13</v>
      </c>
      <c r="Y992" s="34">
        <v>10</v>
      </c>
      <c r="Z992" s="34">
        <f t="shared" si="265"/>
        <v>130</v>
      </c>
      <c r="AI992" s="25">
        <v>991</v>
      </c>
      <c r="AJ992" s="27">
        <v>991</v>
      </c>
    </row>
    <row r="993" spans="1:36" ht="11.25" customHeight="1" x14ac:dyDescent="0.2">
      <c r="A993" s="27">
        <v>992</v>
      </c>
      <c r="C993" s="33" t="str">
        <f t="shared" si="268"/>
        <v>Marauders - Scalphunter - MN - U</v>
      </c>
      <c r="D993" s="33" t="str">
        <f t="shared" si="272"/>
        <v>Marauders - Scalphunter - MN - U</v>
      </c>
      <c r="E993" s="33">
        <f t="shared" si="264"/>
        <v>1</v>
      </c>
      <c r="F993" s="33" t="str">
        <f t="shared" si="273"/>
        <v>Scalphunter - MN</v>
      </c>
      <c r="G993" s="34" t="s">
        <v>1677</v>
      </c>
      <c r="H993" s="34" t="s">
        <v>2590</v>
      </c>
      <c r="L993" s="33" t="s">
        <v>2224</v>
      </c>
      <c r="M993" s="33" t="s">
        <v>811</v>
      </c>
      <c r="N993" s="34" t="s">
        <v>5104</v>
      </c>
      <c r="O993" s="34" t="s">
        <v>5104</v>
      </c>
      <c r="P993" s="33" t="s">
        <v>2224</v>
      </c>
      <c r="S993" s="50" t="s">
        <v>4186</v>
      </c>
      <c r="T993" s="33" t="s">
        <v>811</v>
      </c>
      <c r="U993" s="33" t="s">
        <v>2224</v>
      </c>
      <c r="W993" s="34" t="s">
        <v>2314</v>
      </c>
      <c r="X993" s="34">
        <v>4</v>
      </c>
      <c r="Y993" s="34">
        <v>10</v>
      </c>
      <c r="Z993" s="34">
        <f t="shared" si="265"/>
        <v>40</v>
      </c>
      <c r="AI993" s="25">
        <v>992</v>
      </c>
      <c r="AJ993" s="27">
        <v>992</v>
      </c>
    </row>
    <row r="994" spans="1:36" ht="11.25" customHeight="1" x14ac:dyDescent="0.2">
      <c r="A994" s="27">
        <v>993</v>
      </c>
      <c r="C994" s="33" t="str">
        <f t="shared" si="268"/>
        <v>Marauders - Vertigo - MN - U</v>
      </c>
      <c r="D994" s="33" t="str">
        <f t="shared" si="272"/>
        <v>Marauders - Vertigo - MN - U</v>
      </c>
      <c r="E994" s="33">
        <f t="shared" si="264"/>
        <v>1</v>
      </c>
      <c r="F994" s="33" t="str">
        <f t="shared" si="273"/>
        <v>Vertigo - MN</v>
      </c>
      <c r="G994" s="34" t="s">
        <v>1677</v>
      </c>
      <c r="H994" s="34" t="s">
        <v>2590</v>
      </c>
      <c r="L994" s="33" t="s">
        <v>2223</v>
      </c>
      <c r="M994" s="33" t="s">
        <v>811</v>
      </c>
      <c r="N994" s="34" t="s">
        <v>5105</v>
      </c>
      <c r="O994" s="34" t="s">
        <v>5105</v>
      </c>
      <c r="P994" s="33" t="s">
        <v>2223</v>
      </c>
      <c r="S994" s="50" t="s">
        <v>4187</v>
      </c>
      <c r="T994" s="33" t="s">
        <v>811</v>
      </c>
      <c r="U994" s="33" t="s">
        <v>2223</v>
      </c>
      <c r="W994" s="34" t="s">
        <v>2314</v>
      </c>
      <c r="X994" s="34">
        <v>4</v>
      </c>
      <c r="Y994" s="34">
        <v>10</v>
      </c>
      <c r="Z994" s="34">
        <f t="shared" si="265"/>
        <v>40</v>
      </c>
      <c r="AI994" s="25">
        <v>993</v>
      </c>
      <c r="AJ994" s="27">
        <v>993</v>
      </c>
    </row>
    <row r="995" spans="1:36" ht="11.25" customHeight="1" x14ac:dyDescent="0.2">
      <c r="A995" s="27">
        <v>994</v>
      </c>
      <c r="B995" s="28"/>
      <c r="C995" s="26" t="str">
        <f t="shared" si="268"/>
        <v>Marrow - 4-Grid Character Card - CL - R</v>
      </c>
      <c r="D995" s="26" t="str">
        <f>CONCATENATE(M995," ",G995," HERO - ",W995)</f>
        <v>Marrow CL HERO - R</v>
      </c>
      <c r="E995" s="26">
        <f t="shared" si="264"/>
        <v>1</v>
      </c>
      <c r="F995" s="26" t="str">
        <f>CONCATENATE(M995,IF(V995&lt;&gt;"",CONCATENATE(" (",V995,")",),"")," &lt;",G995,"&gt;")</f>
        <v>Marrow &lt;CL&gt;</v>
      </c>
      <c r="G995" s="28" t="s">
        <v>1676</v>
      </c>
      <c r="H995" s="28" t="s">
        <v>2582</v>
      </c>
      <c r="I995" s="28"/>
      <c r="J995" s="28"/>
      <c r="K995" s="28"/>
      <c r="L995" s="26" t="s">
        <v>150</v>
      </c>
      <c r="M995" s="26" t="s">
        <v>150</v>
      </c>
      <c r="N995" s="28"/>
      <c r="O995" s="28"/>
      <c r="P995" s="26" t="s">
        <v>769</v>
      </c>
      <c r="Q995" s="28"/>
      <c r="R995" s="28"/>
      <c r="S995" s="54"/>
      <c r="T995" s="26" t="s">
        <v>150</v>
      </c>
      <c r="U995" s="26" t="s">
        <v>769</v>
      </c>
      <c r="V995" s="28"/>
      <c r="W995" s="28" t="s">
        <v>2313</v>
      </c>
      <c r="X995" s="29">
        <v>13</v>
      </c>
      <c r="Y995" s="29">
        <v>15</v>
      </c>
      <c r="Z995" s="29">
        <f t="shared" si="265"/>
        <v>195</v>
      </c>
      <c r="AA995" s="30">
        <v>2</v>
      </c>
      <c r="AB995" s="30">
        <v>6</v>
      </c>
      <c r="AC995" s="30">
        <v>4</v>
      </c>
      <c r="AD995" s="30">
        <v>4</v>
      </c>
      <c r="AE995" s="30">
        <f>SUM(AA995:AD995)</f>
        <v>16</v>
      </c>
      <c r="AF995" s="30">
        <v>16</v>
      </c>
      <c r="AG995" s="31">
        <f>AVERAGE(AA995:AD995)</f>
        <v>4</v>
      </c>
      <c r="AH995" s="32" t="s">
        <v>4819</v>
      </c>
      <c r="AI995" s="32">
        <v>994</v>
      </c>
      <c r="AJ995" s="27">
        <v>994</v>
      </c>
    </row>
    <row r="996" spans="1:36" ht="11.25" customHeight="1" x14ac:dyDescent="0.2">
      <c r="A996" s="27">
        <v>995</v>
      </c>
      <c r="C996" s="33" t="str">
        <f t="shared" si="268"/>
        <v>Marrow - Battlebones - XM - C</v>
      </c>
      <c r="D996" s="33" t="str">
        <f>CONCATENATE(M996," - ",P996," - ",G996," - ",IF(R996="","",CONCATENATE(R996," - ")),W996)</f>
        <v>Marrow - Battlebones - XM - C</v>
      </c>
      <c r="E996" s="33">
        <f t="shared" si="264"/>
        <v>1</v>
      </c>
      <c r="F996" s="33" t="str">
        <f>CONCATENATE(P996," - ",G996)</f>
        <v>Battlebones - XM</v>
      </c>
      <c r="G996" s="34" t="s">
        <v>3387</v>
      </c>
      <c r="H996" s="34" t="s">
        <v>2590</v>
      </c>
      <c r="L996" s="33" t="s">
        <v>150</v>
      </c>
      <c r="M996" s="33" t="s">
        <v>150</v>
      </c>
      <c r="N996" s="34" t="s">
        <v>5106</v>
      </c>
      <c r="O996" s="34" t="s">
        <v>5106</v>
      </c>
      <c r="P996" s="33" t="s">
        <v>1655</v>
      </c>
      <c r="S996" s="50" t="s">
        <v>4188</v>
      </c>
      <c r="T996" s="33" t="s">
        <v>150</v>
      </c>
      <c r="U996" s="33" t="s">
        <v>1655</v>
      </c>
      <c r="W996" s="34" t="s">
        <v>2103</v>
      </c>
      <c r="X996" s="34">
        <v>5</v>
      </c>
      <c r="Y996" s="34">
        <v>5</v>
      </c>
      <c r="Z996" s="34">
        <f t="shared" si="265"/>
        <v>25</v>
      </c>
      <c r="AI996" s="25">
        <v>995</v>
      </c>
      <c r="AJ996" s="27">
        <v>995</v>
      </c>
    </row>
    <row r="997" spans="1:36" ht="11.25" customHeight="1" x14ac:dyDescent="0.2">
      <c r="A997" s="27">
        <v>996</v>
      </c>
      <c r="C997" s="33" t="str">
        <f t="shared" si="268"/>
        <v>Marrow - Bone Snap - CL - C</v>
      </c>
      <c r="D997" s="33" t="str">
        <f>CONCATENATE(M997," - ",P997," - ",G997," - ",IF(R997="","",CONCATENATE(R997," - ")),W997)</f>
        <v>Marrow - Bone Snap - CL - C</v>
      </c>
      <c r="E997" s="33">
        <f t="shared" si="264"/>
        <v>1</v>
      </c>
      <c r="F997" s="33" t="str">
        <f>CONCATENATE(P997," - ",G997)</f>
        <v>Bone Snap - CL</v>
      </c>
      <c r="G997" s="34" t="s">
        <v>1676</v>
      </c>
      <c r="H997" s="34" t="s">
        <v>2590</v>
      </c>
      <c r="L997" s="33" t="s">
        <v>150</v>
      </c>
      <c r="M997" s="33" t="s">
        <v>150</v>
      </c>
      <c r="N997" s="34" t="s">
        <v>4955</v>
      </c>
      <c r="O997" s="34" t="s">
        <v>4955</v>
      </c>
      <c r="P997" s="33" t="s">
        <v>2225</v>
      </c>
      <c r="S997" s="50" t="s">
        <v>4189</v>
      </c>
      <c r="T997" s="33" t="s">
        <v>150</v>
      </c>
      <c r="U997" s="33" t="s">
        <v>2225</v>
      </c>
      <c r="W997" s="34" t="s">
        <v>2103</v>
      </c>
      <c r="X997" s="34">
        <v>13</v>
      </c>
      <c r="Y997" s="34">
        <v>5</v>
      </c>
      <c r="Z997" s="34">
        <f t="shared" si="265"/>
        <v>65</v>
      </c>
      <c r="AI997" s="25">
        <v>996</v>
      </c>
      <c r="AJ997" s="27">
        <v>996</v>
      </c>
    </row>
    <row r="998" spans="1:36" ht="11.25" customHeight="1" x14ac:dyDescent="0.2">
      <c r="A998" s="27">
        <v>997</v>
      </c>
      <c r="C998" s="33" t="str">
        <f t="shared" si="268"/>
        <v>Marrow - Doubleheart - CL - OPD - U</v>
      </c>
      <c r="D998" s="33" t="str">
        <f>CONCATENATE(M998," - ",P998," - ",G998," - ",IF(R998="","",CONCATENATE(R998," - ")),W998)</f>
        <v>Marrow - Doubleheart - CL - OPD - U</v>
      </c>
      <c r="E998" s="33">
        <f t="shared" si="264"/>
        <v>1</v>
      </c>
      <c r="F998" s="33" t="str">
        <f>CONCATENATE(P998," - ",G998)</f>
        <v>Doubleheart - CL</v>
      </c>
      <c r="G998" s="34" t="s">
        <v>1676</v>
      </c>
      <c r="H998" s="34" t="s">
        <v>2590</v>
      </c>
      <c r="L998" s="33" t="s">
        <v>150</v>
      </c>
      <c r="M998" s="33" t="s">
        <v>150</v>
      </c>
      <c r="N998" s="34" t="s">
        <v>5107</v>
      </c>
      <c r="O998" s="34" t="s">
        <v>5107</v>
      </c>
      <c r="P998" s="33" t="s">
        <v>3170</v>
      </c>
      <c r="R998" s="34" t="s">
        <v>2584</v>
      </c>
      <c r="S998" s="50" t="s">
        <v>4190</v>
      </c>
      <c r="T998" s="33" t="s">
        <v>150</v>
      </c>
      <c r="U998" s="33" t="s">
        <v>1749</v>
      </c>
      <c r="W998" s="34" t="s">
        <v>2314</v>
      </c>
      <c r="X998" s="34">
        <v>13</v>
      </c>
      <c r="Y998" s="34">
        <v>10</v>
      </c>
      <c r="Z998" s="34">
        <f t="shared" si="265"/>
        <v>130</v>
      </c>
      <c r="AI998" s="25">
        <v>997</v>
      </c>
      <c r="AJ998" s="27">
        <v>997</v>
      </c>
    </row>
    <row r="999" spans="1:36" ht="11.25" customHeight="1" x14ac:dyDescent="0.2">
      <c r="A999" s="27">
        <v>998</v>
      </c>
      <c r="C999" s="33" t="str">
        <f t="shared" si="268"/>
        <v>Marrow - Morlock History - CL - OPD - R</v>
      </c>
      <c r="D999" s="33" t="str">
        <f>CONCATENATE(M999," - ",P999," - ",G999," - ",IF(R999="","",CONCATENATE(R999," - ")),W999)</f>
        <v>Marrow - Morlock History - CL - OPD - R</v>
      </c>
      <c r="E999" s="33">
        <f t="shared" si="264"/>
        <v>1</v>
      </c>
      <c r="F999" s="33" t="str">
        <f>CONCATENATE(P999," - ",G999)</f>
        <v>Morlock History - CL</v>
      </c>
      <c r="G999" s="34" t="s">
        <v>1676</v>
      </c>
      <c r="H999" s="34" t="s">
        <v>2590</v>
      </c>
      <c r="L999" s="33" t="s">
        <v>150</v>
      </c>
      <c r="M999" s="33" t="s">
        <v>150</v>
      </c>
      <c r="N999" s="34" t="s">
        <v>4882</v>
      </c>
      <c r="O999" s="34" t="s">
        <v>4882</v>
      </c>
      <c r="P999" s="33" t="s">
        <v>3171</v>
      </c>
      <c r="R999" s="34" t="s">
        <v>2584</v>
      </c>
      <c r="S999" s="50" t="s">
        <v>4191</v>
      </c>
      <c r="T999" s="33" t="s">
        <v>150</v>
      </c>
      <c r="U999" s="33" t="s">
        <v>1750</v>
      </c>
      <c r="W999" s="34" t="s">
        <v>2313</v>
      </c>
      <c r="X999" s="34">
        <v>13</v>
      </c>
      <c r="Y999" s="34">
        <v>15</v>
      </c>
      <c r="Z999" s="34">
        <f t="shared" si="265"/>
        <v>195</v>
      </c>
      <c r="AI999" s="25">
        <v>998</v>
      </c>
      <c r="AJ999" s="27">
        <v>998</v>
      </c>
    </row>
    <row r="1000" spans="1:36" ht="11.25" customHeight="1" x14ac:dyDescent="0.2">
      <c r="A1000" s="27">
        <v>999</v>
      </c>
      <c r="C1000" s="33" t="str">
        <f t="shared" si="268"/>
        <v>Marrow - Skeletal Plates - MP - X</v>
      </c>
      <c r="D1000" s="33" t="s">
        <v>6152</v>
      </c>
      <c r="E1000" s="33">
        <f t="shared" si="264"/>
        <v>1</v>
      </c>
      <c r="F1000" s="33" t="str">
        <f>CONCATENATE(P1000," - ",G1000)</f>
        <v>Skeletal Plates - MP</v>
      </c>
      <c r="G1000" s="34" t="s">
        <v>120</v>
      </c>
      <c r="H1000" s="34" t="s">
        <v>2590</v>
      </c>
      <c r="L1000" s="33" t="s">
        <v>150</v>
      </c>
      <c r="M1000" s="33" t="s">
        <v>150</v>
      </c>
      <c r="N1000" s="34" t="s">
        <v>5042</v>
      </c>
      <c r="O1000" s="34" t="s">
        <v>5042</v>
      </c>
      <c r="P1000" s="33" t="s">
        <v>1625</v>
      </c>
      <c r="S1000" s="50" t="s">
        <v>4192</v>
      </c>
      <c r="T1000" s="33" t="s">
        <v>150</v>
      </c>
      <c r="U1000" s="33" t="s">
        <v>1625</v>
      </c>
      <c r="W1000" s="34" t="s">
        <v>1146</v>
      </c>
      <c r="X1000" s="34">
        <v>9</v>
      </c>
      <c r="Y1000" s="34">
        <v>25</v>
      </c>
      <c r="Z1000" s="34">
        <f t="shared" si="265"/>
        <v>225</v>
      </c>
      <c r="AI1000" s="25">
        <v>999</v>
      </c>
      <c r="AJ1000" s="27">
        <v>999</v>
      </c>
    </row>
    <row r="1001" spans="1:36" ht="11.25" customHeight="1" x14ac:dyDescent="0.2">
      <c r="A1001" s="27">
        <v>1000</v>
      </c>
      <c r="B1001" s="28"/>
      <c r="C1001" s="26" t="str">
        <f t="shared" si="268"/>
        <v>Martian Manhunter - 4-Grid Character Card - JLA - U</v>
      </c>
      <c r="D1001" s="26" t="str">
        <f>CONCATENATE(M1001," ",G1001," HERO - ",W1001)</f>
        <v>Martian Manhunter JLA HERO - U</v>
      </c>
      <c r="E1001" s="26">
        <f t="shared" si="264"/>
        <v>1</v>
      </c>
      <c r="F1001" s="26" t="str">
        <f>CONCATENATE(M1001,IF(V1001&lt;&gt;"",CONCATENATE(" (",V1001,")",),"")," &lt;",G1001,"&gt;")</f>
        <v>Martian Manhunter (H) &lt;JLA&gt;</v>
      </c>
      <c r="G1001" s="28" t="s">
        <v>3386</v>
      </c>
      <c r="H1001" s="28" t="s">
        <v>2582</v>
      </c>
      <c r="I1001" s="28"/>
      <c r="J1001" s="28"/>
      <c r="K1001" s="28"/>
      <c r="L1001" s="26" t="s">
        <v>152</v>
      </c>
      <c r="M1001" s="26" t="s">
        <v>152</v>
      </c>
      <c r="N1001" s="28"/>
      <c r="O1001" s="28"/>
      <c r="P1001" s="26" t="s">
        <v>769</v>
      </c>
      <c r="Q1001" s="28"/>
      <c r="R1001" s="28"/>
      <c r="S1001" s="54"/>
      <c r="T1001" s="26" t="s">
        <v>152</v>
      </c>
      <c r="U1001" s="26" t="s">
        <v>769</v>
      </c>
      <c r="V1001" s="28" t="s">
        <v>1981</v>
      </c>
      <c r="W1001" s="28" t="s">
        <v>2314</v>
      </c>
      <c r="X1001" s="29">
        <v>6</v>
      </c>
      <c r="Y1001" s="29">
        <v>10</v>
      </c>
      <c r="Z1001" s="29">
        <f t="shared" si="265"/>
        <v>60</v>
      </c>
      <c r="AA1001" s="30">
        <v>4</v>
      </c>
      <c r="AB1001" s="30">
        <v>4</v>
      </c>
      <c r="AC1001" s="30">
        <v>7</v>
      </c>
      <c r="AD1001" s="30">
        <v>5</v>
      </c>
      <c r="AE1001" s="30">
        <f>SUM(AA1001:AD1001)</f>
        <v>20</v>
      </c>
      <c r="AF1001" s="30">
        <v>20</v>
      </c>
      <c r="AG1001" s="31">
        <f>AVERAGE(AA1001:AD1001)</f>
        <v>5</v>
      </c>
      <c r="AH1001" s="32" t="s">
        <v>4820</v>
      </c>
      <c r="AI1001" s="32">
        <v>1000</v>
      </c>
      <c r="AJ1001" s="27">
        <v>1000</v>
      </c>
    </row>
    <row r="1002" spans="1:36" ht="11.25" customHeight="1" x14ac:dyDescent="0.2">
      <c r="A1002" s="27">
        <v>1001</v>
      </c>
      <c r="C1002" s="33" t="str">
        <f t="shared" si="268"/>
        <v>Martian Manhunter - Alien Physique - JLA - OPD - VR</v>
      </c>
      <c r="D1002" s="33" t="s">
        <v>6153</v>
      </c>
      <c r="E1002" s="33">
        <f t="shared" si="264"/>
        <v>1</v>
      </c>
      <c r="F1002" s="33" t="str">
        <f>CONCATENATE(P1002," - ",G1002)</f>
        <v>Alien Physique - JLA</v>
      </c>
      <c r="G1002" s="34" t="s">
        <v>3386</v>
      </c>
      <c r="H1002" s="34" t="s">
        <v>2590</v>
      </c>
      <c r="L1002" s="33" t="s">
        <v>152</v>
      </c>
      <c r="M1002" s="33" t="s">
        <v>152</v>
      </c>
      <c r="N1002" s="34" t="s">
        <v>4946</v>
      </c>
      <c r="O1002" s="34" t="s">
        <v>4946</v>
      </c>
      <c r="P1002" s="33" t="s">
        <v>3172</v>
      </c>
      <c r="R1002" s="34" t="s">
        <v>2584</v>
      </c>
      <c r="S1002" s="50" t="s">
        <v>3682</v>
      </c>
      <c r="T1002" s="33" t="s">
        <v>152</v>
      </c>
      <c r="U1002" s="33" t="s">
        <v>1773</v>
      </c>
      <c r="W1002" s="34" t="s">
        <v>2361</v>
      </c>
      <c r="X1002" s="34">
        <v>6</v>
      </c>
      <c r="Y1002" s="34">
        <v>20</v>
      </c>
      <c r="Z1002" s="34">
        <f t="shared" si="265"/>
        <v>120</v>
      </c>
      <c r="AI1002" s="25">
        <v>1001</v>
      </c>
      <c r="AJ1002" s="27">
        <v>1001</v>
      </c>
    </row>
    <row r="1003" spans="1:36" ht="11.25" customHeight="1" x14ac:dyDescent="0.2">
      <c r="A1003" s="27">
        <v>1002</v>
      </c>
      <c r="C1003" s="33" t="str">
        <f t="shared" si="268"/>
        <v>Martian Manhunter - Malleable Form - JLA - U</v>
      </c>
      <c r="D1003" s="33" t="s">
        <v>6154</v>
      </c>
      <c r="E1003" s="33">
        <f t="shared" si="264"/>
        <v>1</v>
      </c>
      <c r="F1003" s="33" t="str">
        <f>CONCATENATE(P1003," - ",G1003)</f>
        <v>Malleable Form - JLA</v>
      </c>
      <c r="G1003" s="34" t="s">
        <v>3386</v>
      </c>
      <c r="H1003" s="34" t="s">
        <v>2590</v>
      </c>
      <c r="L1003" s="33" t="s">
        <v>152</v>
      </c>
      <c r="M1003" s="33" t="s">
        <v>152</v>
      </c>
      <c r="N1003" s="34" t="s">
        <v>5108</v>
      </c>
      <c r="O1003" s="34" t="s">
        <v>5108</v>
      </c>
      <c r="P1003" s="33" t="s">
        <v>1034</v>
      </c>
      <c r="S1003" s="50" t="s">
        <v>4193</v>
      </c>
      <c r="T1003" s="33" t="s">
        <v>152</v>
      </c>
      <c r="U1003" s="33" t="s">
        <v>1034</v>
      </c>
      <c r="W1003" s="34" t="s">
        <v>2314</v>
      </c>
      <c r="X1003" s="34">
        <v>6</v>
      </c>
      <c r="Y1003" s="34">
        <v>10</v>
      </c>
      <c r="Z1003" s="34">
        <f t="shared" si="265"/>
        <v>60</v>
      </c>
      <c r="AI1003" s="25">
        <v>1002</v>
      </c>
      <c r="AJ1003" s="27">
        <v>1002</v>
      </c>
    </row>
    <row r="1004" spans="1:36" ht="11.25" customHeight="1" x14ac:dyDescent="0.2">
      <c r="A1004" s="27">
        <v>1003</v>
      </c>
      <c r="C1004" s="33" t="str">
        <f t="shared" si="268"/>
        <v>Martian Manhunter - Martian Strength - JLA - R</v>
      </c>
      <c r="D1004" s="33" t="s">
        <v>6155</v>
      </c>
      <c r="E1004" s="33">
        <f t="shared" si="264"/>
        <v>1</v>
      </c>
      <c r="F1004" s="33" t="str">
        <f>CONCATENATE(P1004," - ",G1004)</f>
        <v>Martian Strength - JLA</v>
      </c>
      <c r="G1004" s="34" t="s">
        <v>3386</v>
      </c>
      <c r="H1004" s="34" t="s">
        <v>2590</v>
      </c>
      <c r="L1004" s="33" t="s">
        <v>152</v>
      </c>
      <c r="M1004" s="33" t="s">
        <v>152</v>
      </c>
      <c r="N1004" s="34" t="s">
        <v>4872</v>
      </c>
      <c r="O1004" s="34" t="s">
        <v>4872</v>
      </c>
      <c r="P1004" s="33" t="s">
        <v>1484</v>
      </c>
      <c r="S1004" s="50" t="s">
        <v>3580</v>
      </c>
      <c r="T1004" s="33" t="s">
        <v>152</v>
      </c>
      <c r="U1004" s="33" t="s">
        <v>1484</v>
      </c>
      <c r="W1004" s="34" t="s">
        <v>2313</v>
      </c>
      <c r="X1004" s="34">
        <v>6</v>
      </c>
      <c r="Y1004" s="34">
        <v>15</v>
      </c>
      <c r="Z1004" s="34">
        <f t="shared" si="265"/>
        <v>90</v>
      </c>
      <c r="AI1004" s="25">
        <v>1003</v>
      </c>
      <c r="AJ1004" s="27">
        <v>1003</v>
      </c>
    </row>
    <row r="1005" spans="1:36" ht="11.25" customHeight="1" x14ac:dyDescent="0.2">
      <c r="A1005" s="27">
        <v>1004</v>
      </c>
      <c r="C1005" s="33" t="str">
        <f t="shared" si="268"/>
        <v>Martian Manhunter - Martian Vision - JLA - OPD - VR</v>
      </c>
      <c r="D1005" s="33" t="s">
        <v>6156</v>
      </c>
      <c r="E1005" s="33">
        <f t="shared" si="264"/>
        <v>1</v>
      </c>
      <c r="F1005" s="33" t="str">
        <f>CONCATENATE(P1005," - ",G1005)</f>
        <v>Martian Vision - JLA</v>
      </c>
      <c r="G1005" s="34" t="s">
        <v>3386</v>
      </c>
      <c r="H1005" s="34" t="s">
        <v>2590</v>
      </c>
      <c r="L1005" s="33" t="s">
        <v>152</v>
      </c>
      <c r="M1005" s="33" t="s">
        <v>152</v>
      </c>
      <c r="N1005" s="34" t="s">
        <v>4875</v>
      </c>
      <c r="O1005" s="34" t="s">
        <v>4875</v>
      </c>
      <c r="P1005" s="33" t="s">
        <v>3173</v>
      </c>
      <c r="R1005" s="34" t="s">
        <v>2584</v>
      </c>
      <c r="S1005" s="50" t="s">
        <v>4194</v>
      </c>
      <c r="T1005" s="33" t="s">
        <v>152</v>
      </c>
      <c r="U1005" s="33" t="s">
        <v>1774</v>
      </c>
      <c r="W1005" s="34" t="s">
        <v>2361</v>
      </c>
      <c r="X1005" s="34">
        <v>6</v>
      </c>
      <c r="Y1005" s="34">
        <v>20</v>
      </c>
      <c r="Z1005" s="34">
        <f t="shared" si="265"/>
        <v>120</v>
      </c>
      <c r="AI1005" s="25">
        <v>1004</v>
      </c>
      <c r="AJ1005" s="27">
        <v>1004</v>
      </c>
    </row>
    <row r="1006" spans="1:36" ht="11.25" customHeight="1" x14ac:dyDescent="0.2">
      <c r="A1006" s="27">
        <v>1005</v>
      </c>
      <c r="C1006" s="33" t="str">
        <f t="shared" si="268"/>
        <v>Martian Manhunter - Telepathic Probe - JLA - U</v>
      </c>
      <c r="D1006" s="33" t="s">
        <v>6157</v>
      </c>
      <c r="E1006" s="33">
        <f t="shared" si="264"/>
        <v>1</v>
      </c>
      <c r="F1006" s="33" t="str">
        <f>CONCATENATE(P1006," - ",G1006)</f>
        <v>Telepathic Probe - JLA</v>
      </c>
      <c r="G1006" s="34" t="s">
        <v>3386</v>
      </c>
      <c r="H1006" s="34" t="s">
        <v>2590</v>
      </c>
      <c r="L1006" s="33" t="s">
        <v>152</v>
      </c>
      <c r="M1006" s="33" t="s">
        <v>152</v>
      </c>
      <c r="N1006" s="34" t="s">
        <v>5004</v>
      </c>
      <c r="O1006" s="34" t="s">
        <v>5004</v>
      </c>
      <c r="P1006" s="33" t="s">
        <v>1485</v>
      </c>
      <c r="S1006" s="50" t="s">
        <v>4195</v>
      </c>
      <c r="T1006" s="33" t="s">
        <v>152</v>
      </c>
      <c r="U1006" s="33" t="s">
        <v>1485</v>
      </c>
      <c r="W1006" s="34" t="s">
        <v>2314</v>
      </c>
      <c r="X1006" s="34">
        <v>6</v>
      </c>
      <c r="Y1006" s="34">
        <v>10</v>
      </c>
      <c r="Z1006" s="34">
        <f t="shared" si="265"/>
        <v>60</v>
      </c>
      <c r="AI1006" s="25">
        <v>1005</v>
      </c>
      <c r="AJ1006" s="27">
        <v>1005</v>
      </c>
    </row>
    <row r="1007" spans="1:36" ht="11.25" customHeight="1" x14ac:dyDescent="0.2">
      <c r="A1007" s="27">
        <v>1006</v>
      </c>
      <c r="B1007" s="28"/>
      <c r="C1007" s="26" t="str">
        <f t="shared" si="268"/>
        <v>Maverick - 4-Grid Character Card - XM - R</v>
      </c>
      <c r="D1007" s="26" t="str">
        <f>CONCATENATE(M1007," ",G1007," HERO - ",W1007)</f>
        <v>Maverick XM HERO - R</v>
      </c>
      <c r="E1007" s="26">
        <f t="shared" si="264"/>
        <v>1</v>
      </c>
      <c r="F1007" s="26" t="str">
        <f>CONCATENATE(M1007,IF(V1007&lt;&gt;"",CONCATENATE(" (",V1007,")",),"")," &lt;",G1007,"&gt;")</f>
        <v>Maverick &lt;XM&gt;</v>
      </c>
      <c r="G1007" s="28" t="s">
        <v>3387</v>
      </c>
      <c r="H1007" s="28" t="s">
        <v>2582</v>
      </c>
      <c r="I1007" s="28"/>
      <c r="J1007" s="28"/>
      <c r="K1007" s="28"/>
      <c r="L1007" s="26" t="s">
        <v>1656</v>
      </c>
      <c r="M1007" s="26" t="s">
        <v>1656</v>
      </c>
      <c r="N1007" s="28"/>
      <c r="O1007" s="28"/>
      <c r="P1007" s="26" t="s">
        <v>769</v>
      </c>
      <c r="Q1007" s="28"/>
      <c r="R1007" s="28"/>
      <c r="S1007" s="54"/>
      <c r="T1007" s="26" t="s">
        <v>1656</v>
      </c>
      <c r="U1007" s="26" t="s">
        <v>769</v>
      </c>
      <c r="V1007" s="28"/>
      <c r="W1007" s="28" t="s">
        <v>2313</v>
      </c>
      <c r="X1007" s="29">
        <v>5</v>
      </c>
      <c r="Y1007" s="29">
        <v>15</v>
      </c>
      <c r="Z1007" s="29">
        <f t="shared" si="265"/>
        <v>75</v>
      </c>
      <c r="AA1007" s="30">
        <v>5</v>
      </c>
      <c r="AB1007" s="30">
        <v>8</v>
      </c>
      <c r="AC1007" s="30">
        <v>3</v>
      </c>
      <c r="AD1007" s="30">
        <v>3</v>
      </c>
      <c r="AE1007" s="30">
        <f>SUM(AA1007:AD1007)</f>
        <v>19</v>
      </c>
      <c r="AF1007" s="30">
        <v>19</v>
      </c>
      <c r="AG1007" s="31">
        <f>AVERAGE(AA1007:AD1007)</f>
        <v>4.75</v>
      </c>
      <c r="AH1007" s="32"/>
      <c r="AI1007" s="32">
        <v>1006</v>
      </c>
      <c r="AJ1007" s="27">
        <v>1006</v>
      </c>
    </row>
    <row r="1008" spans="1:36" ht="11.25" customHeight="1" x14ac:dyDescent="0.2">
      <c r="A1008" s="27">
        <v>1007</v>
      </c>
      <c r="C1008" s="33" t="str">
        <f t="shared" ref="C1008:C1032" si="274">CONCATENATE(M1008," - ",P1008," - ",G1008," - ",IF(R1008="","",CONCATENATE(R1008," - ")),W1008)</f>
        <v>Maverick - Combat Armor - XM - C</v>
      </c>
      <c r="D1008" s="33" t="str">
        <f>CONCATENATE(M1008," - ",P1008," - ",G1008," - ",IF(R1008="","",CONCATENATE(R1008," - ")),W1008)</f>
        <v>Maverick - Combat Armor - XM - C</v>
      </c>
      <c r="E1008" s="33">
        <f t="shared" si="264"/>
        <v>1</v>
      </c>
      <c r="F1008" s="33" t="str">
        <f>CONCATENATE(P1008," - ",G1008)</f>
        <v>Combat Armor - XM</v>
      </c>
      <c r="G1008" s="34" t="s">
        <v>3387</v>
      </c>
      <c r="H1008" s="34" t="s">
        <v>2590</v>
      </c>
      <c r="L1008" s="33" t="s">
        <v>1656</v>
      </c>
      <c r="M1008" s="33" t="s">
        <v>1656</v>
      </c>
      <c r="N1008" s="34" t="s">
        <v>4887</v>
      </c>
      <c r="O1008" s="34" t="s">
        <v>4887</v>
      </c>
      <c r="P1008" s="33" t="s">
        <v>1657</v>
      </c>
      <c r="S1008" s="50" t="s">
        <v>4196</v>
      </c>
      <c r="T1008" s="33" t="s">
        <v>1656</v>
      </c>
      <c r="U1008" s="33" t="s">
        <v>1657</v>
      </c>
      <c r="W1008" s="34" t="s">
        <v>2103</v>
      </c>
      <c r="X1008" s="34">
        <v>5</v>
      </c>
      <c r="Y1008" s="34">
        <v>5</v>
      </c>
      <c r="Z1008" s="34">
        <f t="shared" si="265"/>
        <v>25</v>
      </c>
      <c r="AI1008" s="25">
        <v>1007</v>
      </c>
      <c r="AJ1008" s="27">
        <v>1007</v>
      </c>
    </row>
    <row r="1009" spans="1:36" ht="11.25" customHeight="1" x14ac:dyDescent="0.2">
      <c r="A1009" s="27">
        <v>1008</v>
      </c>
      <c r="C1009" s="33" t="str">
        <f t="shared" si="274"/>
        <v>Maverick - Freelance Spy - XM - OPD - R</v>
      </c>
      <c r="D1009" s="33" t="str">
        <f>CONCATENATE(M1009," - ",P1009," - ",G1009," - ",IF(R1009="","",CONCATENATE(R1009," - ")),W1009)</f>
        <v>Maverick - Freelance Spy - XM - OPD - R</v>
      </c>
      <c r="E1009" s="33">
        <f t="shared" si="264"/>
        <v>1</v>
      </c>
      <c r="F1009" s="33" t="str">
        <f>CONCATENATE(P1009," - ",G1009)</f>
        <v>Freelance Spy - XM</v>
      </c>
      <c r="G1009" s="34" t="s">
        <v>3387</v>
      </c>
      <c r="H1009" s="34" t="s">
        <v>2590</v>
      </c>
      <c r="L1009" s="33" t="s">
        <v>1656</v>
      </c>
      <c r="M1009" s="33" t="s">
        <v>1656</v>
      </c>
      <c r="N1009" s="34" t="s">
        <v>5109</v>
      </c>
      <c r="O1009" s="34" t="s">
        <v>5109</v>
      </c>
      <c r="P1009" s="33" t="s">
        <v>3174</v>
      </c>
      <c r="R1009" s="34" t="s">
        <v>2584</v>
      </c>
      <c r="S1009" s="50" t="s">
        <v>4197</v>
      </c>
      <c r="T1009" s="33" t="s">
        <v>1656</v>
      </c>
      <c r="U1009" s="33" t="s">
        <v>1775</v>
      </c>
      <c r="W1009" s="34" t="s">
        <v>2313</v>
      </c>
      <c r="X1009" s="34">
        <v>5</v>
      </c>
      <c r="Y1009" s="34">
        <v>15</v>
      </c>
      <c r="Z1009" s="34">
        <f t="shared" si="265"/>
        <v>75</v>
      </c>
      <c r="AI1009" s="25">
        <v>1008</v>
      </c>
      <c r="AJ1009" s="27">
        <v>1008</v>
      </c>
    </row>
    <row r="1010" spans="1:36" ht="11.25" customHeight="1" x14ac:dyDescent="0.2">
      <c r="A1010" s="27">
        <v>1009</v>
      </c>
      <c r="C1010" s="33" t="str">
        <f t="shared" si="274"/>
        <v>Maverick - Kinetic Absorption - XM - C</v>
      </c>
      <c r="D1010" s="33" t="str">
        <f>CONCATENATE(M1010," - ",P1010," - ",G1010," - ",IF(R1010="","",CONCATENATE(R1010," - ")),W1010)</f>
        <v>Maverick - Kinetic Absorption - XM - C</v>
      </c>
      <c r="E1010" s="33">
        <f t="shared" si="264"/>
        <v>1</v>
      </c>
      <c r="F1010" s="33" t="str">
        <f>CONCATENATE(P1010," - ",G1010)</f>
        <v>Kinetic Absorption - XM</v>
      </c>
      <c r="G1010" s="34" t="s">
        <v>3387</v>
      </c>
      <c r="H1010" s="34" t="s">
        <v>2590</v>
      </c>
      <c r="L1010" s="33" t="s">
        <v>1656</v>
      </c>
      <c r="M1010" s="33" t="s">
        <v>1656</v>
      </c>
      <c r="N1010" s="34" t="s">
        <v>5042</v>
      </c>
      <c r="O1010" s="34" t="s">
        <v>5042</v>
      </c>
      <c r="P1010" s="33" t="s">
        <v>3529</v>
      </c>
      <c r="S1010" s="50" t="s">
        <v>4198</v>
      </c>
      <c r="T1010" s="33" t="s">
        <v>1656</v>
      </c>
      <c r="U1010" s="33" t="s">
        <v>3529</v>
      </c>
      <c r="W1010" s="34" t="s">
        <v>2103</v>
      </c>
      <c r="X1010" s="34">
        <v>5</v>
      </c>
      <c r="Y1010" s="34">
        <v>5</v>
      </c>
      <c r="Z1010" s="34">
        <f t="shared" si="265"/>
        <v>25</v>
      </c>
      <c r="AI1010" s="25">
        <v>1009</v>
      </c>
      <c r="AJ1010" s="27">
        <v>1009</v>
      </c>
    </row>
    <row r="1011" spans="1:36" ht="11.25" customHeight="1" x14ac:dyDescent="0.2">
      <c r="A1011" s="27">
        <v>1010</v>
      </c>
      <c r="C1011" s="33" t="str">
        <f t="shared" si="274"/>
        <v>Maverick - Legacy Regression - XM - C</v>
      </c>
      <c r="D1011" s="33" t="str">
        <f>CONCATENATE(M1011," - ",P1011," - ",G1011," - ",IF(R1011="","",CONCATENATE(R1011," - ")),W1011)</f>
        <v>Maverick - Legacy Regression - XM - C</v>
      </c>
      <c r="E1011" s="33">
        <f t="shared" si="264"/>
        <v>1</v>
      </c>
      <c r="F1011" s="33" t="str">
        <f>CONCATENATE(P1011," - ",G1011)</f>
        <v>Legacy Regression - XM</v>
      </c>
      <c r="G1011" s="34" t="s">
        <v>3387</v>
      </c>
      <c r="H1011" s="34" t="s">
        <v>2590</v>
      </c>
      <c r="L1011" s="33" t="s">
        <v>1656</v>
      </c>
      <c r="M1011" s="33" t="s">
        <v>1656</v>
      </c>
      <c r="N1011" s="34" t="s">
        <v>5110</v>
      </c>
      <c r="O1011" s="34" t="s">
        <v>5110</v>
      </c>
      <c r="P1011" s="33" t="s">
        <v>1658</v>
      </c>
      <c r="S1011" s="50" t="s">
        <v>4199</v>
      </c>
      <c r="T1011" s="33" t="s">
        <v>1656</v>
      </c>
      <c r="U1011" s="33" t="s">
        <v>1658</v>
      </c>
      <c r="W1011" s="34" t="s">
        <v>2103</v>
      </c>
      <c r="X1011" s="34">
        <v>5</v>
      </c>
      <c r="Y1011" s="34">
        <v>5</v>
      </c>
      <c r="Z1011" s="34">
        <f t="shared" si="265"/>
        <v>25</v>
      </c>
      <c r="AI1011" s="25">
        <v>1010</v>
      </c>
      <c r="AJ1011" s="27">
        <v>1010</v>
      </c>
    </row>
    <row r="1012" spans="1:36" ht="11.25" customHeight="1" x14ac:dyDescent="0.2">
      <c r="A1012" s="27">
        <v>1011</v>
      </c>
      <c r="C1012" s="33" t="str">
        <f t="shared" si="274"/>
        <v>Maverick - Power Channel - XM - U</v>
      </c>
      <c r="D1012" s="33" t="str">
        <f>CONCATENATE(M1012," - ",P1012," - ",G1012," - ",IF(R1012="","",CONCATENATE(R1012," - ")),W1012)</f>
        <v>Maverick - Power Channel - XM - U</v>
      </c>
      <c r="E1012" s="33">
        <f t="shared" si="264"/>
        <v>1</v>
      </c>
      <c r="F1012" s="33" t="str">
        <f>CONCATENATE(P1012," - ",G1012)</f>
        <v>Power Channel - XM</v>
      </c>
      <c r="G1012" s="34" t="s">
        <v>3387</v>
      </c>
      <c r="H1012" s="34" t="s">
        <v>2590</v>
      </c>
      <c r="L1012" s="33" t="s">
        <v>1656</v>
      </c>
      <c r="M1012" s="33" t="s">
        <v>1656</v>
      </c>
      <c r="N1012" s="34" t="s">
        <v>5111</v>
      </c>
      <c r="O1012" s="34" t="s">
        <v>5111</v>
      </c>
      <c r="P1012" s="33" t="s">
        <v>1659</v>
      </c>
      <c r="S1012" s="50" t="s">
        <v>4200</v>
      </c>
      <c r="T1012" s="33" t="s">
        <v>1656</v>
      </c>
      <c r="U1012" s="33" t="s">
        <v>1659</v>
      </c>
      <c r="W1012" s="34" t="s">
        <v>2314</v>
      </c>
      <c r="X1012" s="34">
        <v>5</v>
      </c>
      <c r="Y1012" s="34">
        <v>10</v>
      </c>
      <c r="Z1012" s="34">
        <f t="shared" si="265"/>
        <v>50</v>
      </c>
      <c r="AI1012" s="25">
        <v>1011</v>
      </c>
      <c r="AJ1012" s="27">
        <v>1011</v>
      </c>
    </row>
    <row r="1013" spans="1:36" ht="11.25" customHeight="1" x14ac:dyDescent="0.2">
      <c r="A1013" s="27">
        <v>1012</v>
      </c>
      <c r="B1013" s="28"/>
      <c r="C1013" s="26" t="str">
        <f t="shared" si="274"/>
        <v>Mercury - 4-Grid Character Card - XM - U</v>
      </c>
      <c r="D1013" s="26" t="str">
        <f>CONCATENATE(M1013," ",G1013," HERO - ",W1013)</f>
        <v>Mercury XM HERO - U</v>
      </c>
      <c r="E1013" s="26">
        <f t="shared" si="264"/>
        <v>1</v>
      </c>
      <c r="F1013" s="26" t="str">
        <f>CONCATENATE(M1013,IF(V1013&lt;&gt;"",CONCATENATE(" (",V1013,")",),"")," &lt;",G1013,"&gt;")</f>
        <v>Mercury &lt;XM&gt;</v>
      </c>
      <c r="G1013" s="28" t="s">
        <v>3387</v>
      </c>
      <c r="H1013" s="28" t="s">
        <v>2582</v>
      </c>
      <c r="I1013" s="28"/>
      <c r="J1013" s="28"/>
      <c r="K1013" s="28"/>
      <c r="L1013" s="26" t="s">
        <v>1660</v>
      </c>
      <c r="M1013" s="26" t="s">
        <v>1660</v>
      </c>
      <c r="N1013" s="28"/>
      <c r="O1013" s="28"/>
      <c r="P1013" s="26" t="s">
        <v>769</v>
      </c>
      <c r="Q1013" s="28"/>
      <c r="R1013" s="28"/>
      <c r="S1013" s="54"/>
      <c r="T1013" s="26" t="s">
        <v>1660</v>
      </c>
      <c r="U1013" s="26" t="s">
        <v>769</v>
      </c>
      <c r="V1013" s="28"/>
      <c r="W1013" s="28" t="s">
        <v>2314</v>
      </c>
      <c r="X1013" s="29">
        <v>5</v>
      </c>
      <c r="Y1013" s="29">
        <v>10</v>
      </c>
      <c r="Z1013" s="29">
        <f t="shared" si="265"/>
        <v>50</v>
      </c>
      <c r="AA1013" s="30">
        <v>6</v>
      </c>
      <c r="AB1013" s="30">
        <v>7</v>
      </c>
      <c r="AC1013" s="30">
        <v>5</v>
      </c>
      <c r="AD1013" s="30">
        <v>4</v>
      </c>
      <c r="AE1013" s="30">
        <f>SUM(AA1013:AD1013)</f>
        <v>22</v>
      </c>
      <c r="AF1013" s="30">
        <v>22</v>
      </c>
      <c r="AG1013" s="31">
        <f>AVERAGE(AA1013:AD1013)</f>
        <v>5.5</v>
      </c>
      <c r="AH1013" s="32"/>
      <c r="AI1013" s="32">
        <v>1012</v>
      </c>
      <c r="AJ1013" s="27">
        <v>1012</v>
      </c>
    </row>
    <row r="1014" spans="1:36" ht="11.25" customHeight="1" x14ac:dyDescent="0.2">
      <c r="A1014" s="27">
        <v>1013</v>
      </c>
      <c r="C1014" s="33" t="str">
        <f t="shared" si="274"/>
        <v>Mercury - Combat Experience - XM - U</v>
      </c>
      <c r="D1014" s="33" t="str">
        <f>CONCATENATE(M1014," - ",P1014," - ",G1014," - ",IF(R1014="","",CONCATENATE(R1014," - ")),W1014)</f>
        <v>Mercury - Combat Experience - XM - U</v>
      </c>
      <c r="E1014" s="33">
        <f t="shared" si="264"/>
        <v>1</v>
      </c>
      <c r="F1014" s="33" t="str">
        <f>CONCATENATE(P1014," - ",G1014)</f>
        <v>Combat Experience - XM</v>
      </c>
      <c r="G1014" s="34" t="s">
        <v>3387</v>
      </c>
      <c r="H1014" s="34" t="s">
        <v>2590</v>
      </c>
      <c r="L1014" s="33" t="s">
        <v>1660</v>
      </c>
      <c r="M1014" s="33" t="s">
        <v>1660</v>
      </c>
      <c r="N1014" s="34" t="s">
        <v>4969</v>
      </c>
      <c r="O1014" s="34" t="s">
        <v>4969</v>
      </c>
      <c r="P1014" s="33" t="s">
        <v>1661</v>
      </c>
      <c r="S1014" s="50" t="s">
        <v>4201</v>
      </c>
      <c r="T1014" s="33" t="s">
        <v>1660</v>
      </c>
      <c r="U1014" s="33" t="s">
        <v>1661</v>
      </c>
      <c r="W1014" s="34" t="s">
        <v>2314</v>
      </c>
      <c r="X1014" s="34">
        <v>5</v>
      </c>
      <c r="Y1014" s="34">
        <v>10</v>
      </c>
      <c r="Z1014" s="34">
        <f t="shared" si="265"/>
        <v>50</v>
      </c>
      <c r="AI1014" s="25">
        <v>1013</v>
      </c>
      <c r="AJ1014" s="27">
        <v>1013</v>
      </c>
    </row>
    <row r="1015" spans="1:36" ht="11.25" customHeight="1" x14ac:dyDescent="0.2">
      <c r="A1015" s="27">
        <v>1014</v>
      </c>
      <c r="C1015" s="33" t="str">
        <f t="shared" si="274"/>
        <v>Mercury - Mercenary Code - XM - C</v>
      </c>
      <c r="D1015" s="33" t="str">
        <f>CONCATENATE(M1015," - ",P1015," - ",G1015," - ",IF(R1015="","",CONCATENATE(R1015," - ")),W1015)</f>
        <v>Mercury - Mercenary Code - XM - C</v>
      </c>
      <c r="E1015" s="33">
        <f t="shared" si="264"/>
        <v>1</v>
      </c>
      <c r="F1015" s="33" t="str">
        <f>CONCATENATE(P1015," - ",G1015)</f>
        <v>Mercenary Code - XM</v>
      </c>
      <c r="G1015" s="34" t="s">
        <v>3387</v>
      </c>
      <c r="H1015" s="34" t="s">
        <v>2590</v>
      </c>
      <c r="L1015" s="33" t="s">
        <v>1660</v>
      </c>
      <c r="M1015" s="33" t="s">
        <v>1660</v>
      </c>
      <c r="N1015" s="34" t="s">
        <v>5112</v>
      </c>
      <c r="O1015" s="34" t="s">
        <v>5112</v>
      </c>
      <c r="P1015" s="33" t="s">
        <v>1662</v>
      </c>
      <c r="S1015" s="50" t="s">
        <v>4202</v>
      </c>
      <c r="T1015" s="33" t="s">
        <v>1660</v>
      </c>
      <c r="U1015" s="33" t="s">
        <v>1662</v>
      </c>
      <c r="W1015" s="34" t="s">
        <v>2103</v>
      </c>
      <c r="X1015" s="34">
        <v>5</v>
      </c>
      <c r="Y1015" s="34">
        <v>5</v>
      </c>
      <c r="Z1015" s="34">
        <f t="shared" si="265"/>
        <v>25</v>
      </c>
      <c r="AI1015" s="25">
        <v>1014</v>
      </c>
      <c r="AJ1015" s="27">
        <v>1014</v>
      </c>
    </row>
    <row r="1016" spans="1:36" ht="11.25" customHeight="1" x14ac:dyDescent="0.2">
      <c r="A1016" s="27">
        <v>1015</v>
      </c>
      <c r="C1016" s="33" t="str">
        <f t="shared" si="274"/>
        <v>Mercury - Mercuric Blades - XM - C</v>
      </c>
      <c r="D1016" s="33" t="str">
        <f>CONCATENATE(M1016," - ",P1016," - ",G1016," - ",IF(R1016="","",CONCATENATE(R1016," - ")),W1016)</f>
        <v>Mercury - Mercuric Blades - XM - C</v>
      </c>
      <c r="E1016" s="33">
        <f t="shared" si="264"/>
        <v>1</v>
      </c>
      <c r="F1016" s="33" t="str">
        <f>CONCATENATE(P1016," - ",G1016)</f>
        <v>Mercuric Blades - XM</v>
      </c>
      <c r="G1016" s="34" t="s">
        <v>3387</v>
      </c>
      <c r="H1016" s="34" t="s">
        <v>2590</v>
      </c>
      <c r="L1016" s="33" t="s">
        <v>1660</v>
      </c>
      <c r="M1016" s="33" t="s">
        <v>1660</v>
      </c>
      <c r="N1016" s="34" t="s">
        <v>4928</v>
      </c>
      <c r="O1016" s="34" t="s">
        <v>4928</v>
      </c>
      <c r="P1016" s="33" t="s">
        <v>1663</v>
      </c>
      <c r="S1016" s="50" t="s">
        <v>4095</v>
      </c>
      <c r="T1016" s="33" t="s">
        <v>1660</v>
      </c>
      <c r="U1016" s="33" t="s">
        <v>1663</v>
      </c>
      <c r="W1016" s="34" t="s">
        <v>2103</v>
      </c>
      <c r="X1016" s="34">
        <v>5</v>
      </c>
      <c r="Y1016" s="34">
        <v>5</v>
      </c>
      <c r="Z1016" s="34">
        <f t="shared" si="265"/>
        <v>25</v>
      </c>
      <c r="AI1016" s="25">
        <v>1015</v>
      </c>
      <c r="AJ1016" s="27">
        <v>1015</v>
      </c>
    </row>
    <row r="1017" spans="1:36" ht="11.25" customHeight="1" x14ac:dyDescent="0.2">
      <c r="A1017" s="27">
        <v>1016</v>
      </c>
      <c r="C1017" s="33" t="str">
        <f t="shared" si="274"/>
        <v>Mercury - Metallic Control - XM - C</v>
      </c>
      <c r="D1017" s="33" t="str">
        <f>CONCATENATE(M1017," - ",P1017," - ",G1017," - ",IF(R1017="","",CONCATENATE(R1017," - ")),W1017)</f>
        <v>Mercury - Metallic Control - XM - C</v>
      </c>
      <c r="E1017" s="33">
        <f t="shared" si="264"/>
        <v>1</v>
      </c>
      <c r="F1017" s="33" t="str">
        <f>CONCATENATE(P1017," - ",G1017)</f>
        <v>Metallic Control - XM</v>
      </c>
      <c r="G1017" s="34" t="s">
        <v>3387</v>
      </c>
      <c r="H1017" s="34" t="s">
        <v>2590</v>
      </c>
      <c r="L1017" s="33" t="s">
        <v>1660</v>
      </c>
      <c r="M1017" s="33" t="s">
        <v>1660</v>
      </c>
      <c r="N1017" s="34" t="s">
        <v>4876</v>
      </c>
      <c r="O1017" s="34" t="s">
        <v>4876</v>
      </c>
      <c r="P1017" s="33" t="s">
        <v>1664</v>
      </c>
      <c r="S1017" s="50" t="s">
        <v>4203</v>
      </c>
      <c r="T1017" s="33" t="s">
        <v>1660</v>
      </c>
      <c r="U1017" s="33" t="s">
        <v>1664</v>
      </c>
      <c r="W1017" s="34" t="s">
        <v>2103</v>
      </c>
      <c r="X1017" s="34">
        <v>5</v>
      </c>
      <c r="Y1017" s="34">
        <v>5</v>
      </c>
      <c r="Z1017" s="34">
        <f t="shared" si="265"/>
        <v>25</v>
      </c>
      <c r="AI1017" s="25">
        <v>1016</v>
      </c>
      <c r="AJ1017" s="27">
        <v>1016</v>
      </c>
    </row>
    <row r="1018" spans="1:36" ht="11.25" customHeight="1" x14ac:dyDescent="0.2">
      <c r="A1018" s="27">
        <v>1017</v>
      </c>
      <c r="C1018" s="33" t="str">
        <f t="shared" si="274"/>
        <v>Mercury - Soldier-of-Fortune - XM - OPD - R</v>
      </c>
      <c r="D1018" s="33" t="str">
        <f>CONCATENATE(M1018," - ",P1018," - ",G1018," - ",IF(R1018="","",CONCATENATE(R1018," - ")),W1018)</f>
        <v>Mercury - Soldier-of-Fortune - XM - OPD - R</v>
      </c>
      <c r="E1018" s="33">
        <f t="shared" si="264"/>
        <v>1</v>
      </c>
      <c r="F1018" s="33" t="str">
        <f>CONCATENATE(P1018," - ",G1018)</f>
        <v>Soldier-of-Fortune - XM</v>
      </c>
      <c r="G1018" s="34" t="s">
        <v>3387</v>
      </c>
      <c r="H1018" s="34" t="s">
        <v>2590</v>
      </c>
      <c r="L1018" s="33" t="s">
        <v>1660</v>
      </c>
      <c r="M1018" s="33" t="s">
        <v>1660</v>
      </c>
      <c r="N1018" s="34" t="s">
        <v>5113</v>
      </c>
      <c r="O1018" s="34" t="s">
        <v>5113</v>
      </c>
      <c r="P1018" s="33" t="s">
        <v>3548</v>
      </c>
      <c r="R1018" s="34" t="s">
        <v>2584</v>
      </c>
      <c r="S1018" s="50" t="s">
        <v>4204</v>
      </c>
      <c r="T1018" s="33" t="s">
        <v>1660</v>
      </c>
      <c r="U1018" s="33" t="s">
        <v>1776</v>
      </c>
      <c r="W1018" s="34" t="s">
        <v>2313</v>
      </c>
      <c r="X1018" s="34">
        <v>5</v>
      </c>
      <c r="Y1018" s="34">
        <v>15</v>
      </c>
      <c r="Z1018" s="34">
        <f t="shared" si="265"/>
        <v>75</v>
      </c>
      <c r="AI1018" s="25">
        <v>1017</v>
      </c>
      <c r="AJ1018" s="27">
        <v>1017</v>
      </c>
    </row>
    <row r="1019" spans="1:36" ht="11.25" customHeight="1" x14ac:dyDescent="0.2">
      <c r="A1019" s="27">
        <v>1018</v>
      </c>
      <c r="B1019" s="28"/>
      <c r="C1019" s="26" t="str">
        <f t="shared" si="274"/>
        <v>Metallo - 4-Grid Character Card - DC - U</v>
      </c>
      <c r="D1019" s="26" t="str">
        <f>CONCATENATE(M1019," ",G1019," HERO - ",W1019)</f>
        <v>Metallo DC HERO - U</v>
      </c>
      <c r="E1019" s="26">
        <f t="shared" si="264"/>
        <v>1</v>
      </c>
      <c r="F1019" s="26" t="str">
        <f>CONCATENATE(M1019,IF(V1019&lt;&gt;"",CONCATENATE(" (",V1019,")",),"")," &lt;",G1019,"&gt;")</f>
        <v>Metallo (V) &lt;DC&gt;</v>
      </c>
      <c r="G1019" s="28" t="s">
        <v>3385</v>
      </c>
      <c r="H1019" s="28" t="s">
        <v>2582</v>
      </c>
      <c r="I1019" s="28"/>
      <c r="J1019" s="28"/>
      <c r="K1019" s="28"/>
      <c r="L1019" s="26" t="s">
        <v>153</v>
      </c>
      <c r="M1019" s="26" t="s">
        <v>153</v>
      </c>
      <c r="N1019" s="28"/>
      <c r="O1019" s="28"/>
      <c r="P1019" s="26" t="s">
        <v>769</v>
      </c>
      <c r="Q1019" s="28"/>
      <c r="R1019" s="28"/>
      <c r="S1019" s="54"/>
      <c r="T1019" s="26" t="s">
        <v>153</v>
      </c>
      <c r="U1019" s="26" t="s">
        <v>769</v>
      </c>
      <c r="V1019" s="28" t="s">
        <v>1982</v>
      </c>
      <c r="W1019" s="28" t="s">
        <v>2314</v>
      </c>
      <c r="X1019" s="29">
        <v>3</v>
      </c>
      <c r="Y1019" s="29">
        <v>10</v>
      </c>
      <c r="Z1019" s="29">
        <f t="shared" si="265"/>
        <v>30</v>
      </c>
      <c r="AA1019" s="30">
        <v>6</v>
      </c>
      <c r="AB1019" s="30">
        <v>2</v>
      </c>
      <c r="AC1019" s="30">
        <v>7</v>
      </c>
      <c r="AD1019" s="30">
        <v>2</v>
      </c>
      <c r="AE1019" s="30">
        <f>SUM(AA1019:AD1019)</f>
        <v>17</v>
      </c>
      <c r="AF1019" s="30">
        <v>17</v>
      </c>
      <c r="AG1019" s="31">
        <f>AVERAGE(AA1019:AD1019)</f>
        <v>4.25</v>
      </c>
      <c r="AH1019" s="32"/>
      <c r="AI1019" s="32">
        <v>1018</v>
      </c>
      <c r="AJ1019" s="27">
        <v>1018</v>
      </c>
    </row>
    <row r="1020" spans="1:36" ht="11.25" customHeight="1" x14ac:dyDescent="0.2">
      <c r="A1020" s="27">
        <v>1019</v>
      </c>
      <c r="C1020" s="33" t="str">
        <f t="shared" si="274"/>
        <v>Metallo - Damage Control - DC - R</v>
      </c>
      <c r="D1020" s="33" t="str">
        <f t="shared" ref="D1020:D1025" si="275">CONCATENATE(M1020," - ",P1020," - ",G1020," - ",IF(R1020="","",CONCATENATE(R1020," - ")),W1020)</f>
        <v>Metallo - Damage Control - DC - R</v>
      </c>
      <c r="E1020" s="33">
        <f t="shared" si="264"/>
        <v>1</v>
      </c>
      <c r="F1020" s="33" t="str">
        <f t="shared" ref="F1020:F1025" si="276">CONCATENATE(P1020," - ",G1020)</f>
        <v>Damage Control - DC</v>
      </c>
      <c r="G1020" s="34" t="s">
        <v>3385</v>
      </c>
      <c r="H1020" s="34" t="s">
        <v>2590</v>
      </c>
      <c r="L1020" s="33" t="s">
        <v>153</v>
      </c>
      <c r="M1020" s="33" t="s">
        <v>153</v>
      </c>
      <c r="N1020" s="34" t="s">
        <v>4900</v>
      </c>
      <c r="O1020" s="34" t="s">
        <v>4900</v>
      </c>
      <c r="P1020" s="33" t="s">
        <v>316</v>
      </c>
      <c r="S1020" s="50" t="s">
        <v>4205</v>
      </c>
      <c r="T1020" s="33" t="s">
        <v>153</v>
      </c>
      <c r="U1020" s="33" t="s">
        <v>316</v>
      </c>
      <c r="W1020" s="34" t="s">
        <v>2313</v>
      </c>
      <c r="X1020" s="34">
        <v>3</v>
      </c>
      <c r="Y1020" s="34">
        <v>15</v>
      </c>
      <c r="Z1020" s="34">
        <f t="shared" si="265"/>
        <v>45</v>
      </c>
      <c r="AI1020" s="25">
        <v>1019</v>
      </c>
      <c r="AJ1020" s="27">
        <v>1019</v>
      </c>
    </row>
    <row r="1021" spans="1:36" ht="11.25" customHeight="1" x14ac:dyDescent="0.2">
      <c r="A1021" s="27">
        <v>1020</v>
      </c>
      <c r="C1021" s="33" t="str">
        <f t="shared" si="274"/>
        <v>Metallo - Eye Beams - DC - OPD - VR</v>
      </c>
      <c r="D1021" s="33" t="str">
        <f t="shared" si="275"/>
        <v>Metallo - Eye Beams - DC - OPD - VR</v>
      </c>
      <c r="E1021" s="33">
        <f t="shared" si="264"/>
        <v>1</v>
      </c>
      <c r="F1021" s="33" t="str">
        <f t="shared" si="276"/>
        <v>Eye Beams - DC</v>
      </c>
      <c r="G1021" s="34" t="s">
        <v>3385</v>
      </c>
      <c r="H1021" s="34" t="s">
        <v>2590</v>
      </c>
      <c r="L1021" s="33" t="s">
        <v>153</v>
      </c>
      <c r="M1021" s="33" t="s">
        <v>153</v>
      </c>
      <c r="N1021" s="34" t="s">
        <v>5114</v>
      </c>
      <c r="O1021" s="34" t="s">
        <v>5114</v>
      </c>
      <c r="P1021" s="33" t="s">
        <v>3175</v>
      </c>
      <c r="R1021" s="34" t="s">
        <v>2584</v>
      </c>
      <c r="S1021" s="50" t="s">
        <v>4206</v>
      </c>
      <c r="T1021" s="33" t="s">
        <v>153</v>
      </c>
      <c r="U1021" s="33" t="s">
        <v>1777</v>
      </c>
      <c r="W1021" s="34" t="s">
        <v>2361</v>
      </c>
      <c r="X1021" s="34">
        <v>3</v>
      </c>
      <c r="Y1021" s="34">
        <v>20</v>
      </c>
      <c r="Z1021" s="34">
        <f t="shared" si="265"/>
        <v>60</v>
      </c>
      <c r="AI1021" s="25">
        <v>1020</v>
      </c>
      <c r="AJ1021" s="27">
        <v>1020</v>
      </c>
    </row>
    <row r="1022" spans="1:36" ht="11.25" customHeight="1" x14ac:dyDescent="0.2">
      <c r="A1022" s="27">
        <v>1021</v>
      </c>
      <c r="C1022" s="33" t="str">
        <f t="shared" si="274"/>
        <v>Metallo - I'll Be Back! - JLA - OPD - R</v>
      </c>
      <c r="D1022" s="33" t="s">
        <v>6165</v>
      </c>
      <c r="E1022" s="33">
        <f t="shared" si="264"/>
        <v>1</v>
      </c>
      <c r="F1022" s="33" t="str">
        <f t="shared" si="276"/>
        <v>I'll Be Back! - JLA</v>
      </c>
      <c r="G1022" s="34" t="s">
        <v>3386</v>
      </c>
      <c r="H1022" s="34" t="s">
        <v>2590</v>
      </c>
      <c r="L1022" s="33" t="s">
        <v>153</v>
      </c>
      <c r="M1022" s="33" t="s">
        <v>153</v>
      </c>
      <c r="N1022" s="34" t="s">
        <v>4951</v>
      </c>
      <c r="O1022" s="34" t="s">
        <v>4951</v>
      </c>
      <c r="P1022" s="33" t="s">
        <v>3176</v>
      </c>
      <c r="R1022" s="34" t="s">
        <v>2584</v>
      </c>
      <c r="S1022" s="50" t="s">
        <v>4207</v>
      </c>
      <c r="T1022" s="33" t="s">
        <v>153</v>
      </c>
      <c r="U1022" s="33" t="s">
        <v>1778</v>
      </c>
      <c r="W1022" s="34" t="s">
        <v>2313</v>
      </c>
      <c r="X1022" s="34">
        <v>6</v>
      </c>
      <c r="Y1022" s="34">
        <v>15</v>
      </c>
      <c r="Z1022" s="34">
        <f t="shared" si="265"/>
        <v>90</v>
      </c>
      <c r="AI1022" s="25">
        <v>1021</v>
      </c>
      <c r="AJ1022" s="27">
        <v>1021</v>
      </c>
    </row>
    <row r="1023" spans="1:36" ht="11.25" customHeight="1" x14ac:dyDescent="0.2">
      <c r="A1023" s="27">
        <v>1022</v>
      </c>
      <c r="C1023" s="33" t="str">
        <f t="shared" si="274"/>
        <v>Metallo - Mechanical Juggernaut - DC - OPD - VR</v>
      </c>
      <c r="D1023" s="33" t="s">
        <v>6166</v>
      </c>
      <c r="E1023" s="33">
        <f t="shared" si="264"/>
        <v>1</v>
      </c>
      <c r="F1023" s="33" t="str">
        <f t="shared" si="276"/>
        <v>Mechanical Juggernaut - DC</v>
      </c>
      <c r="G1023" s="34" t="s">
        <v>3385</v>
      </c>
      <c r="H1023" s="34" t="s">
        <v>2590</v>
      </c>
      <c r="L1023" s="33" t="s">
        <v>153</v>
      </c>
      <c r="M1023" s="33" t="s">
        <v>153</v>
      </c>
      <c r="N1023" s="34" t="s">
        <v>4893</v>
      </c>
      <c r="O1023" s="34" t="s">
        <v>4893</v>
      </c>
      <c r="P1023" s="33" t="s">
        <v>3177</v>
      </c>
      <c r="R1023" s="34" t="s">
        <v>2584</v>
      </c>
      <c r="S1023" s="50" t="s">
        <v>3762</v>
      </c>
      <c r="T1023" s="33" t="s">
        <v>153</v>
      </c>
      <c r="U1023" s="33" t="s">
        <v>1779</v>
      </c>
      <c r="W1023" s="34" t="s">
        <v>2361</v>
      </c>
      <c r="X1023" s="34">
        <v>3</v>
      </c>
      <c r="Y1023" s="34">
        <v>20</v>
      </c>
      <c r="Z1023" s="34">
        <f t="shared" si="265"/>
        <v>60</v>
      </c>
      <c r="AI1023" s="25">
        <v>1022</v>
      </c>
      <c r="AJ1023" s="27">
        <v>1022</v>
      </c>
    </row>
    <row r="1024" spans="1:36" ht="11.25" customHeight="1" x14ac:dyDescent="0.2">
      <c r="A1024" s="27">
        <v>1023</v>
      </c>
      <c r="C1024" s="33" t="str">
        <f t="shared" si="274"/>
        <v>Metallo - Servo-Assisted Strength - DC - C</v>
      </c>
      <c r="D1024" s="33" t="str">
        <f t="shared" si="275"/>
        <v>Metallo - Servo-Assisted Strength - DC - C</v>
      </c>
      <c r="E1024" s="33">
        <f t="shared" si="264"/>
        <v>1</v>
      </c>
      <c r="F1024" s="33" t="str">
        <f t="shared" si="276"/>
        <v>Servo-Assisted Strength - DC</v>
      </c>
      <c r="G1024" s="34" t="s">
        <v>3385</v>
      </c>
      <c r="H1024" s="34" t="s">
        <v>2590</v>
      </c>
      <c r="L1024" s="33" t="s">
        <v>153</v>
      </c>
      <c r="M1024" s="33" t="s">
        <v>153</v>
      </c>
      <c r="N1024" s="34" t="s">
        <v>4937</v>
      </c>
      <c r="O1024" s="34" t="s">
        <v>4937</v>
      </c>
      <c r="P1024" s="33" t="s">
        <v>320</v>
      </c>
      <c r="S1024" s="50" t="s">
        <v>4208</v>
      </c>
      <c r="T1024" s="33" t="s">
        <v>153</v>
      </c>
      <c r="U1024" s="33" t="s">
        <v>320</v>
      </c>
      <c r="W1024" s="34" t="s">
        <v>2103</v>
      </c>
      <c r="X1024" s="34">
        <v>3</v>
      </c>
      <c r="Y1024" s="34">
        <v>5</v>
      </c>
      <c r="Z1024" s="34">
        <f t="shared" si="265"/>
        <v>15</v>
      </c>
      <c r="AI1024" s="25">
        <v>1023</v>
      </c>
      <c r="AJ1024" s="27">
        <v>1023</v>
      </c>
    </row>
    <row r="1025" spans="1:36" ht="11.25" customHeight="1" x14ac:dyDescent="0.2">
      <c r="A1025" s="27">
        <v>1024</v>
      </c>
      <c r="C1025" s="33" t="str">
        <f t="shared" si="274"/>
        <v>Metallo - Walking Arsenal - DC - U</v>
      </c>
      <c r="D1025" s="33" t="str">
        <f t="shared" si="275"/>
        <v>Metallo - Walking Arsenal - DC - U</v>
      </c>
      <c r="E1025" s="33">
        <f t="shared" si="264"/>
        <v>1</v>
      </c>
      <c r="F1025" s="33" t="str">
        <f t="shared" si="276"/>
        <v>Walking Arsenal - DC</v>
      </c>
      <c r="G1025" s="34" t="s">
        <v>3385</v>
      </c>
      <c r="H1025" s="34" t="s">
        <v>2590</v>
      </c>
      <c r="L1025" s="33" t="s">
        <v>153</v>
      </c>
      <c r="M1025" s="33" t="s">
        <v>153</v>
      </c>
      <c r="N1025" s="34" t="s">
        <v>4928</v>
      </c>
      <c r="O1025" s="34" t="s">
        <v>4928</v>
      </c>
      <c r="P1025" s="33" t="s">
        <v>317</v>
      </c>
      <c r="S1025" s="50" t="s">
        <v>4209</v>
      </c>
      <c r="T1025" s="33" t="s">
        <v>153</v>
      </c>
      <c r="U1025" s="33" t="s">
        <v>317</v>
      </c>
      <c r="W1025" s="34" t="s">
        <v>2314</v>
      </c>
      <c r="X1025" s="34">
        <v>3</v>
      </c>
      <c r="Y1025" s="34">
        <v>10</v>
      </c>
      <c r="Z1025" s="34">
        <f t="shared" si="265"/>
        <v>30</v>
      </c>
      <c r="AI1025" s="25">
        <v>1024</v>
      </c>
      <c r="AJ1025" s="27">
        <v>1024</v>
      </c>
    </row>
    <row r="1026" spans="1:36" ht="11.25" customHeight="1" x14ac:dyDescent="0.2">
      <c r="A1026" s="27">
        <v>1025</v>
      </c>
      <c r="B1026" s="28"/>
      <c r="C1026" s="26" t="str">
        <f t="shared" si="274"/>
        <v>Metropolis S.C.U. - 4-Grid Character Card - DC - U</v>
      </c>
      <c r="D1026" s="26" t="str">
        <f>CONCATENATE(M1026," ",G1026," HERO - ",W1026)</f>
        <v>Metropolis S.C.U. DC HERO - U</v>
      </c>
      <c r="E1026" s="26">
        <f t="shared" ref="E1026:E1089" si="277">COUNTIF(F:F,F1026)</f>
        <v>1</v>
      </c>
      <c r="F1026" s="26" t="str">
        <f>CONCATENATE(M1026,IF(V1026&lt;&gt;"",CONCATENATE(" (",V1026,")",),"")," &lt;",G1026,"&gt;")</f>
        <v>Metropolis S.C.U. (H) &lt;DC&gt;</v>
      </c>
      <c r="G1026" s="28" t="s">
        <v>3385</v>
      </c>
      <c r="H1026" s="28" t="s">
        <v>2582</v>
      </c>
      <c r="I1026" s="28"/>
      <c r="J1026" s="28"/>
      <c r="K1026" s="28"/>
      <c r="L1026" s="26" t="s">
        <v>154</v>
      </c>
      <c r="M1026" s="26" t="s">
        <v>154</v>
      </c>
      <c r="N1026" s="28"/>
      <c r="O1026" s="28"/>
      <c r="P1026" s="26" t="s">
        <v>769</v>
      </c>
      <c r="Q1026" s="28"/>
      <c r="R1026" s="28"/>
      <c r="S1026" s="54"/>
      <c r="T1026" s="26" t="s">
        <v>154</v>
      </c>
      <c r="U1026" s="26" t="s">
        <v>769</v>
      </c>
      <c r="V1026" s="28" t="s">
        <v>1981</v>
      </c>
      <c r="W1026" s="28" t="s">
        <v>2314</v>
      </c>
      <c r="X1026" s="29">
        <v>3</v>
      </c>
      <c r="Y1026" s="29">
        <v>10</v>
      </c>
      <c r="Z1026" s="29">
        <f t="shared" ref="Z1026:Z1089" si="278">SUMPRODUCT(X1026,Y1026)</f>
        <v>30</v>
      </c>
      <c r="AA1026" s="30">
        <v>7</v>
      </c>
      <c r="AB1026" s="30">
        <v>4</v>
      </c>
      <c r="AC1026" s="30">
        <v>5</v>
      </c>
      <c r="AD1026" s="30">
        <v>3</v>
      </c>
      <c r="AE1026" s="30">
        <f>SUM(AA1026:AD1026)</f>
        <v>19</v>
      </c>
      <c r="AF1026" s="30">
        <v>19</v>
      </c>
      <c r="AG1026" s="31">
        <f>AVERAGE(AA1026:AD1026)</f>
        <v>4.75</v>
      </c>
      <c r="AH1026" s="32"/>
      <c r="AI1026" s="32">
        <v>1025</v>
      </c>
      <c r="AJ1026" s="27">
        <v>1025</v>
      </c>
    </row>
    <row r="1027" spans="1:36" ht="11.25" customHeight="1" x14ac:dyDescent="0.2">
      <c r="A1027" s="27">
        <v>1026</v>
      </c>
      <c r="C1027" s="33" t="str">
        <f t="shared" si="274"/>
        <v>Metropolis S.C.U. - Battlesuit Brigade - DC - R</v>
      </c>
      <c r="D1027" s="33" t="str">
        <f t="shared" ref="D1027:D1032" si="279">CONCATENATE(M1027," - ",P1027," - ",G1027," - ",IF(R1027="","",CONCATENATE(R1027," - ")),W1027)</f>
        <v>Metropolis S.C.U. - Battlesuit Brigade - DC - R</v>
      </c>
      <c r="E1027" s="33">
        <f t="shared" si="277"/>
        <v>1</v>
      </c>
      <c r="F1027" s="33" t="str">
        <f t="shared" ref="F1027:F1090" si="280">CONCATENATE(P1027," - ",G1027)</f>
        <v>Battlesuit Brigade - DC</v>
      </c>
      <c r="G1027" s="34" t="s">
        <v>3385</v>
      </c>
      <c r="H1027" s="34" t="s">
        <v>2590</v>
      </c>
      <c r="L1027" s="33" t="s">
        <v>154</v>
      </c>
      <c r="M1027" s="33" t="s">
        <v>154</v>
      </c>
      <c r="N1027" s="34" t="s">
        <v>5012</v>
      </c>
      <c r="O1027" s="34" t="s">
        <v>5012</v>
      </c>
      <c r="P1027" s="33" t="s">
        <v>318</v>
      </c>
      <c r="S1027" s="50" t="s">
        <v>4210</v>
      </c>
      <c r="T1027" s="33" t="s">
        <v>154</v>
      </c>
      <c r="U1027" s="33" t="s">
        <v>318</v>
      </c>
      <c r="W1027" s="34" t="s">
        <v>2313</v>
      </c>
      <c r="X1027" s="34">
        <v>3</v>
      </c>
      <c r="Y1027" s="34">
        <v>15</v>
      </c>
      <c r="Z1027" s="34">
        <f t="shared" si="278"/>
        <v>45</v>
      </c>
      <c r="AI1027" s="25">
        <v>1026</v>
      </c>
      <c r="AJ1027" s="27">
        <v>1026</v>
      </c>
    </row>
    <row r="1028" spans="1:36" ht="11.25" customHeight="1" x14ac:dyDescent="0.2">
      <c r="A1028" s="27">
        <v>1027</v>
      </c>
      <c r="C1028" s="33" t="str">
        <f t="shared" si="274"/>
        <v>Metropolis S.C.U. - Courage Under Fire - JLA - R</v>
      </c>
      <c r="D1028" s="33" t="str">
        <f t="shared" si="279"/>
        <v>Metropolis S.C.U. - Courage Under Fire - JLA - R</v>
      </c>
      <c r="E1028" s="33">
        <f t="shared" si="277"/>
        <v>1</v>
      </c>
      <c r="F1028" s="33" t="str">
        <f t="shared" si="280"/>
        <v>Courage Under Fire - JLA</v>
      </c>
      <c r="G1028" s="34" t="s">
        <v>3386</v>
      </c>
      <c r="H1028" s="34" t="s">
        <v>2590</v>
      </c>
      <c r="L1028" s="33" t="s">
        <v>154</v>
      </c>
      <c r="M1028" s="33" t="s">
        <v>154</v>
      </c>
      <c r="N1028" s="34" t="s">
        <v>4881</v>
      </c>
      <c r="O1028" s="34" t="s">
        <v>4881</v>
      </c>
      <c r="P1028" s="33" t="s">
        <v>336</v>
      </c>
      <c r="S1028" s="50" t="s">
        <v>3610</v>
      </c>
      <c r="T1028" s="33" t="s">
        <v>154</v>
      </c>
      <c r="U1028" s="33" t="s">
        <v>336</v>
      </c>
      <c r="W1028" s="34" t="s">
        <v>2313</v>
      </c>
      <c r="X1028" s="34">
        <v>6</v>
      </c>
      <c r="Y1028" s="34">
        <v>15</v>
      </c>
      <c r="Z1028" s="34">
        <f t="shared" si="278"/>
        <v>90</v>
      </c>
      <c r="AI1028" s="25">
        <v>1027</v>
      </c>
      <c r="AJ1028" s="27">
        <v>1027</v>
      </c>
    </row>
    <row r="1029" spans="1:36" ht="11.25" customHeight="1" x14ac:dyDescent="0.2">
      <c r="A1029" s="27">
        <v>1028</v>
      </c>
      <c r="C1029" s="33" t="str">
        <f t="shared" si="274"/>
        <v>Metropolis S.C.U. - Heavy Artillery - DC - OPD - VR</v>
      </c>
      <c r="D1029" s="33" t="str">
        <f t="shared" si="279"/>
        <v>Metropolis S.C.U. - Heavy Artillery - DC - OPD - VR</v>
      </c>
      <c r="E1029" s="33">
        <f t="shared" si="277"/>
        <v>1</v>
      </c>
      <c r="F1029" s="33" t="str">
        <f t="shared" si="280"/>
        <v>Heavy Artillery - DC</v>
      </c>
      <c r="G1029" s="34" t="s">
        <v>3385</v>
      </c>
      <c r="H1029" s="34" t="s">
        <v>2590</v>
      </c>
      <c r="L1029" s="33" t="s">
        <v>154</v>
      </c>
      <c r="M1029" s="33" t="s">
        <v>154</v>
      </c>
      <c r="N1029" s="34" t="s">
        <v>4907</v>
      </c>
      <c r="O1029" s="34" t="s">
        <v>4907</v>
      </c>
      <c r="P1029" s="33" t="s">
        <v>3178</v>
      </c>
      <c r="R1029" s="34" t="s">
        <v>2584</v>
      </c>
      <c r="S1029" s="50" t="s">
        <v>4211</v>
      </c>
      <c r="T1029" s="33" t="s">
        <v>154</v>
      </c>
      <c r="U1029" s="33" t="s">
        <v>1780</v>
      </c>
      <c r="W1029" s="34" t="s">
        <v>2361</v>
      </c>
      <c r="X1029" s="34">
        <v>3</v>
      </c>
      <c r="Y1029" s="34">
        <v>20</v>
      </c>
      <c r="Z1029" s="34">
        <f t="shared" si="278"/>
        <v>60</v>
      </c>
      <c r="AI1029" s="25">
        <v>1028</v>
      </c>
      <c r="AJ1029" s="27">
        <v>1028</v>
      </c>
    </row>
    <row r="1030" spans="1:36" ht="11.25" customHeight="1" x14ac:dyDescent="0.2">
      <c r="A1030" s="27">
        <v>1029</v>
      </c>
      <c r="C1030" s="33" t="str">
        <f t="shared" si="274"/>
        <v>Metropolis S.C.U. - Paramilitary Training - DC - C</v>
      </c>
      <c r="D1030" s="33" t="str">
        <f t="shared" si="279"/>
        <v>Metropolis S.C.U. - Paramilitary Training - DC - C</v>
      </c>
      <c r="E1030" s="33">
        <f t="shared" si="277"/>
        <v>1</v>
      </c>
      <c r="F1030" s="33" t="str">
        <f t="shared" si="280"/>
        <v>Paramilitary Training - DC</v>
      </c>
      <c r="G1030" s="34" t="s">
        <v>3385</v>
      </c>
      <c r="H1030" s="34" t="s">
        <v>2590</v>
      </c>
      <c r="L1030" s="33" t="s">
        <v>154</v>
      </c>
      <c r="M1030" s="33" t="s">
        <v>154</v>
      </c>
      <c r="N1030" s="34" t="s">
        <v>4904</v>
      </c>
      <c r="O1030" s="34" t="s">
        <v>4904</v>
      </c>
      <c r="P1030" s="33" t="s">
        <v>319</v>
      </c>
      <c r="S1030" s="50" t="s">
        <v>4212</v>
      </c>
      <c r="T1030" s="33" t="s">
        <v>154</v>
      </c>
      <c r="U1030" s="33" t="s">
        <v>319</v>
      </c>
      <c r="W1030" s="34" t="s">
        <v>2103</v>
      </c>
      <c r="X1030" s="34">
        <v>3</v>
      </c>
      <c r="Y1030" s="34">
        <v>5</v>
      </c>
      <c r="Z1030" s="34">
        <f t="shared" si="278"/>
        <v>15</v>
      </c>
      <c r="AI1030" s="25">
        <v>1029</v>
      </c>
      <c r="AJ1030" s="27">
        <v>1029</v>
      </c>
    </row>
    <row r="1031" spans="1:36" ht="11.25" customHeight="1" x14ac:dyDescent="0.2">
      <c r="A1031" s="27">
        <v>1030</v>
      </c>
      <c r="C1031" s="33" t="str">
        <f t="shared" si="274"/>
        <v>Metropolis S.C.U. - Sniper Fire - DC - R</v>
      </c>
      <c r="D1031" s="33" t="str">
        <f t="shared" si="279"/>
        <v>Metropolis S.C.U. - Sniper Fire - DC - R</v>
      </c>
      <c r="E1031" s="33">
        <f t="shared" si="277"/>
        <v>1</v>
      </c>
      <c r="F1031" s="33" t="str">
        <f t="shared" si="280"/>
        <v>Sniper Fire - DC</v>
      </c>
      <c r="G1031" s="34" t="s">
        <v>3385</v>
      </c>
      <c r="H1031" s="34" t="s">
        <v>2590</v>
      </c>
      <c r="L1031" s="33" t="s">
        <v>154</v>
      </c>
      <c r="M1031" s="33" t="s">
        <v>154</v>
      </c>
      <c r="N1031" s="34" t="s">
        <v>4945</v>
      </c>
      <c r="O1031" s="34" t="s">
        <v>4945</v>
      </c>
      <c r="P1031" s="33" t="s">
        <v>315</v>
      </c>
      <c r="S1031" s="50" t="s">
        <v>4213</v>
      </c>
      <c r="T1031" s="33" t="s">
        <v>154</v>
      </c>
      <c r="U1031" s="33" t="s">
        <v>315</v>
      </c>
      <c r="W1031" s="34" t="s">
        <v>2313</v>
      </c>
      <c r="X1031" s="34">
        <v>3</v>
      </c>
      <c r="Y1031" s="34">
        <v>15</v>
      </c>
      <c r="Z1031" s="34">
        <f t="shared" si="278"/>
        <v>45</v>
      </c>
      <c r="AI1031" s="25">
        <v>1030</v>
      </c>
      <c r="AJ1031" s="27">
        <v>1030</v>
      </c>
    </row>
    <row r="1032" spans="1:36" ht="11.25" customHeight="1" x14ac:dyDescent="0.2">
      <c r="A1032" s="27">
        <v>1031</v>
      </c>
      <c r="C1032" s="33" t="str">
        <f t="shared" si="274"/>
        <v>Metropolis S.C.U. - Stun Guns - DC - U</v>
      </c>
      <c r="D1032" s="33" t="str">
        <f t="shared" si="279"/>
        <v>Metropolis S.C.U. - Stun Guns - DC - U</v>
      </c>
      <c r="E1032" s="33">
        <f t="shared" si="277"/>
        <v>1</v>
      </c>
      <c r="F1032" s="33" t="str">
        <f t="shared" si="280"/>
        <v>Stun Guns - DC</v>
      </c>
      <c r="G1032" s="34" t="s">
        <v>3385</v>
      </c>
      <c r="H1032" s="34" t="s">
        <v>2590</v>
      </c>
      <c r="L1032" s="33" t="s">
        <v>154</v>
      </c>
      <c r="M1032" s="33" t="s">
        <v>154</v>
      </c>
      <c r="N1032" s="34" t="s">
        <v>4928</v>
      </c>
      <c r="O1032" s="34" t="s">
        <v>4928</v>
      </c>
      <c r="P1032" s="33" t="s">
        <v>314</v>
      </c>
      <c r="S1032" s="50" t="s">
        <v>4209</v>
      </c>
      <c r="T1032" s="33" t="s">
        <v>154</v>
      </c>
      <c r="U1032" s="33" t="s">
        <v>314</v>
      </c>
      <c r="W1032" s="34" t="s">
        <v>2314</v>
      </c>
      <c r="X1032" s="34">
        <v>3</v>
      </c>
      <c r="Y1032" s="34">
        <v>10</v>
      </c>
      <c r="Z1032" s="34">
        <f t="shared" si="278"/>
        <v>30</v>
      </c>
      <c r="AI1032" s="25">
        <v>1031</v>
      </c>
      <c r="AJ1032" s="27">
        <v>1031</v>
      </c>
    </row>
    <row r="1033" spans="1:36" ht="11.25" customHeight="1" x14ac:dyDescent="0.2">
      <c r="A1033" s="27">
        <v>1032</v>
      </c>
      <c r="C1033" s="33" t="str">
        <f>CONCATENATE(H1033," - ",I1033," #",J1033," - ",G1033," - ",W1033,IF(L1033="","",CONCATENATE(" - ",L1033,)))</f>
        <v>Mission - Age of Apocalypse #1 - OP - U - Bishop</v>
      </c>
      <c r="D1033" s="33" t="str">
        <f>CONCATENATE(I1033," ",H1033," #",J1033," - ",G1033," - ",W1033,IF(L1033="","",CONCATENATE(" ",L1033)))</f>
        <v>Age of Apocalypse Mission #1 - OP - U Bishop</v>
      </c>
      <c r="E1033" s="33">
        <f t="shared" si="277"/>
        <v>1</v>
      </c>
      <c r="F1033" s="33" t="str">
        <f t="shared" si="280"/>
        <v>The Truth Revealed - OP</v>
      </c>
      <c r="G1033" s="34" t="s">
        <v>123</v>
      </c>
      <c r="H1033" s="33" t="s">
        <v>1262</v>
      </c>
      <c r="I1033" s="33" t="s">
        <v>706</v>
      </c>
      <c r="J1033" s="34">
        <v>1</v>
      </c>
      <c r="L1033" s="52" t="s">
        <v>134</v>
      </c>
      <c r="P1033" s="50" t="s">
        <v>5340</v>
      </c>
      <c r="S1033" s="50"/>
      <c r="T1033" s="33" t="s">
        <v>1262</v>
      </c>
      <c r="U1033" s="33" t="s">
        <v>292</v>
      </c>
      <c r="W1033" s="34" t="s">
        <v>2314</v>
      </c>
      <c r="X1033" s="34">
        <v>2</v>
      </c>
      <c r="Y1033" s="34">
        <v>10</v>
      </c>
      <c r="Z1033" s="34">
        <f t="shared" si="278"/>
        <v>20</v>
      </c>
      <c r="AI1033" s="25">
        <v>1032</v>
      </c>
      <c r="AJ1033" s="27">
        <v>1032</v>
      </c>
    </row>
    <row r="1034" spans="1:36" ht="11.25" customHeight="1" x14ac:dyDescent="0.2">
      <c r="A1034" s="27">
        <v>1033</v>
      </c>
      <c r="C1034" s="33" t="str">
        <f t="shared" ref="C1034:C1097" si="281">CONCATENATE(H1034," - ",I1034," #",J1034," - ",G1034," - ",W1034,IF(L1034="","",CONCATENATE(" - ",L1034,)))</f>
        <v>Mission - Age of Apocalypse #2 - OP - U - Weapon X, Jean Grey</v>
      </c>
      <c r="D1034" s="33" t="str">
        <f t="shared" ref="D1034:D1039" si="282">CONCATENATE(I1034," ",H1034," #",J1034," - ",G1034," - ",W1034,IF(L1034="","",CONCATENATE(" ",L1034)))</f>
        <v>Age of Apocalypse Mission #2 - OP - U Weapon X, Jean Grey</v>
      </c>
      <c r="E1034" s="33">
        <f t="shared" si="277"/>
        <v>1</v>
      </c>
      <c r="F1034" s="33" t="str">
        <f t="shared" si="280"/>
        <v>Siege the Sea Wall - OP</v>
      </c>
      <c r="G1034" s="34" t="s">
        <v>123</v>
      </c>
      <c r="H1034" s="33" t="s">
        <v>1262</v>
      </c>
      <c r="I1034" s="33" t="s">
        <v>706</v>
      </c>
      <c r="J1034" s="34">
        <v>2</v>
      </c>
      <c r="L1034" s="52" t="s">
        <v>3473</v>
      </c>
      <c r="P1034" s="50" t="s">
        <v>5341</v>
      </c>
      <c r="S1034" s="50"/>
      <c r="T1034" s="33" t="s">
        <v>1262</v>
      </c>
      <c r="U1034" s="33" t="s">
        <v>293</v>
      </c>
      <c r="W1034" s="34" t="s">
        <v>2314</v>
      </c>
      <c r="X1034" s="34">
        <v>2</v>
      </c>
      <c r="Y1034" s="34">
        <v>10</v>
      </c>
      <c r="Z1034" s="34">
        <f t="shared" si="278"/>
        <v>20</v>
      </c>
      <c r="AI1034" s="25">
        <v>1033</v>
      </c>
      <c r="AJ1034" s="27">
        <v>1033</v>
      </c>
    </row>
    <row r="1035" spans="1:36" ht="11.25" customHeight="1" x14ac:dyDescent="0.2">
      <c r="A1035" s="27">
        <v>1034</v>
      </c>
      <c r="C1035" s="33" t="str">
        <f t="shared" si="281"/>
        <v>Mission - Age of Apocalypse #3 - OP - U - Sue Storm</v>
      </c>
      <c r="D1035" s="33" t="str">
        <f t="shared" si="282"/>
        <v>Age of Apocalypse Mission #3 - OP - U Sue Storm</v>
      </c>
      <c r="E1035" s="33">
        <f t="shared" si="277"/>
        <v>1</v>
      </c>
      <c r="F1035" s="33" t="str">
        <f t="shared" si="280"/>
        <v>The Human High Council - OP</v>
      </c>
      <c r="G1035" s="34" t="s">
        <v>123</v>
      </c>
      <c r="H1035" s="33" t="s">
        <v>1262</v>
      </c>
      <c r="I1035" s="33" t="s">
        <v>706</v>
      </c>
      <c r="J1035" s="34">
        <v>3</v>
      </c>
      <c r="L1035" s="52" t="s">
        <v>3474</v>
      </c>
      <c r="P1035" s="50" t="s">
        <v>5342</v>
      </c>
      <c r="S1035" s="50"/>
      <c r="T1035" s="33" t="s">
        <v>1262</v>
      </c>
      <c r="U1035" s="33" t="s">
        <v>294</v>
      </c>
      <c r="W1035" s="34" t="s">
        <v>2314</v>
      </c>
      <c r="X1035" s="34">
        <v>2</v>
      </c>
      <c r="Y1035" s="34">
        <v>10</v>
      </c>
      <c r="Z1035" s="34">
        <f t="shared" si="278"/>
        <v>20</v>
      </c>
      <c r="AI1035" s="25">
        <v>1034</v>
      </c>
      <c r="AJ1035" s="27">
        <v>1034</v>
      </c>
    </row>
    <row r="1036" spans="1:36" ht="11.25" customHeight="1" x14ac:dyDescent="0.2">
      <c r="A1036" s="27">
        <v>1035</v>
      </c>
      <c r="C1036" s="33" t="str">
        <f t="shared" si="281"/>
        <v>Mission - Age of Apocalypse #4 - OP - U - Beast</v>
      </c>
      <c r="D1036" s="33" t="str">
        <f t="shared" si="282"/>
        <v>Age of Apocalypse Mission #4 - OP - U Beast</v>
      </c>
      <c r="E1036" s="33">
        <f t="shared" si="277"/>
        <v>1</v>
      </c>
      <c r="F1036" s="33" t="str">
        <f t="shared" si="280"/>
        <v>The Sinister Lair - OP</v>
      </c>
      <c r="G1036" s="34" t="s">
        <v>123</v>
      </c>
      <c r="H1036" s="33" t="s">
        <v>1262</v>
      </c>
      <c r="I1036" s="33" t="s">
        <v>706</v>
      </c>
      <c r="J1036" s="34">
        <v>4</v>
      </c>
      <c r="L1036" s="52" t="s">
        <v>131</v>
      </c>
      <c r="P1036" s="50" t="s">
        <v>5343</v>
      </c>
      <c r="S1036" s="50"/>
      <c r="T1036" s="33" t="s">
        <v>1262</v>
      </c>
      <c r="U1036" s="33" t="s">
        <v>295</v>
      </c>
      <c r="W1036" s="34" t="s">
        <v>2314</v>
      </c>
      <c r="X1036" s="34">
        <v>2</v>
      </c>
      <c r="Y1036" s="34">
        <v>10</v>
      </c>
      <c r="Z1036" s="34">
        <f t="shared" si="278"/>
        <v>20</v>
      </c>
      <c r="AI1036" s="25">
        <v>1035</v>
      </c>
      <c r="AJ1036" s="27">
        <v>1035</v>
      </c>
    </row>
    <row r="1037" spans="1:36" ht="11.25" customHeight="1" x14ac:dyDescent="0.2">
      <c r="A1037" s="27">
        <v>1036</v>
      </c>
      <c r="C1037" s="33" t="str">
        <f t="shared" si="281"/>
        <v>Mission - Age of Apocalypse #5 - OP - U - Colossus</v>
      </c>
      <c r="D1037" s="33" t="str">
        <f t="shared" si="282"/>
        <v>Age of Apocalypse Mission #5 - OP - U Colossus</v>
      </c>
      <c r="E1037" s="33">
        <f t="shared" si="277"/>
        <v>1</v>
      </c>
      <c r="F1037" s="33" t="str">
        <f t="shared" si="280"/>
        <v>The Life of a Child - OP</v>
      </c>
      <c r="G1037" s="34" t="s">
        <v>123</v>
      </c>
      <c r="H1037" s="33" t="s">
        <v>1262</v>
      </c>
      <c r="I1037" s="33" t="s">
        <v>706</v>
      </c>
      <c r="J1037" s="34">
        <v>5</v>
      </c>
      <c r="L1037" s="52" t="s">
        <v>2545</v>
      </c>
      <c r="P1037" s="50" t="s">
        <v>5344</v>
      </c>
      <c r="S1037" s="50"/>
      <c r="T1037" s="33" t="s">
        <v>1262</v>
      </c>
      <c r="U1037" s="33" t="s">
        <v>296</v>
      </c>
      <c r="W1037" s="34" t="s">
        <v>2314</v>
      </c>
      <c r="X1037" s="34">
        <v>2</v>
      </c>
      <c r="Y1037" s="34">
        <v>10</v>
      </c>
      <c r="Z1037" s="34">
        <f t="shared" si="278"/>
        <v>20</v>
      </c>
      <c r="AI1037" s="25">
        <v>1036</v>
      </c>
      <c r="AJ1037" s="27">
        <v>1036</v>
      </c>
    </row>
    <row r="1038" spans="1:36" ht="11.25" customHeight="1" x14ac:dyDescent="0.2">
      <c r="A1038" s="27">
        <v>1037</v>
      </c>
      <c r="C1038" s="33" t="str">
        <f t="shared" si="281"/>
        <v>Mission - Age of Apocalypse #6 - OP - U - Holocaust</v>
      </c>
      <c r="D1038" s="33" t="str">
        <f t="shared" si="282"/>
        <v>Age of Apocalypse Mission #6 - OP - U Holocaust</v>
      </c>
      <c r="E1038" s="33">
        <f t="shared" si="277"/>
        <v>1</v>
      </c>
      <c r="F1038" s="33" t="str">
        <f t="shared" si="280"/>
        <v>Headlong into the Holocaust - OP</v>
      </c>
      <c r="G1038" s="34" t="s">
        <v>123</v>
      </c>
      <c r="H1038" s="33" t="s">
        <v>1262</v>
      </c>
      <c r="I1038" s="33" t="s">
        <v>706</v>
      </c>
      <c r="J1038" s="34">
        <v>6</v>
      </c>
      <c r="L1038" s="52" t="s">
        <v>1055</v>
      </c>
      <c r="P1038" s="50" t="s">
        <v>5345</v>
      </c>
      <c r="S1038" s="50"/>
      <c r="T1038" s="33" t="s">
        <v>1262</v>
      </c>
      <c r="U1038" s="33" t="s">
        <v>297</v>
      </c>
      <c r="W1038" s="34" t="s">
        <v>2314</v>
      </c>
      <c r="X1038" s="34">
        <v>2</v>
      </c>
      <c r="Y1038" s="34">
        <v>10</v>
      </c>
      <c r="Z1038" s="34">
        <f t="shared" si="278"/>
        <v>20</v>
      </c>
      <c r="AI1038" s="25">
        <v>1037</v>
      </c>
      <c r="AJ1038" s="27">
        <v>1037</v>
      </c>
    </row>
    <row r="1039" spans="1:36" ht="11.25" customHeight="1" x14ac:dyDescent="0.2">
      <c r="A1039" s="27">
        <v>1038</v>
      </c>
      <c r="C1039" s="33" t="str">
        <f t="shared" si="281"/>
        <v>Mission - Age of Apocalypse #7 - OP - U - Apocalypse</v>
      </c>
      <c r="D1039" s="33" t="str">
        <f t="shared" si="282"/>
        <v>Age of Apocalypse Mission #7 - OP - U Apocalypse</v>
      </c>
      <c r="E1039" s="33">
        <f t="shared" si="277"/>
        <v>1</v>
      </c>
      <c r="F1039" s="33" t="str">
        <f t="shared" si="280"/>
        <v>The Heart of Apocalypse - OP</v>
      </c>
      <c r="G1039" s="34" t="s">
        <v>123</v>
      </c>
      <c r="H1039" s="33" t="s">
        <v>1262</v>
      </c>
      <c r="I1039" s="33" t="s">
        <v>706</v>
      </c>
      <c r="J1039" s="34">
        <v>7</v>
      </c>
      <c r="L1039" s="52" t="s">
        <v>122</v>
      </c>
      <c r="P1039" s="50" t="s">
        <v>5346</v>
      </c>
      <c r="S1039" s="50"/>
      <c r="T1039" s="33" t="s">
        <v>1262</v>
      </c>
      <c r="U1039" s="33" t="s">
        <v>298</v>
      </c>
      <c r="W1039" s="34" t="s">
        <v>2314</v>
      </c>
      <c r="X1039" s="34">
        <v>2</v>
      </c>
      <c r="Y1039" s="34">
        <v>10</v>
      </c>
      <c r="Z1039" s="34">
        <f t="shared" si="278"/>
        <v>20</v>
      </c>
      <c r="AI1039" s="25">
        <v>1038</v>
      </c>
      <c r="AJ1039" s="27">
        <v>1038</v>
      </c>
    </row>
    <row r="1040" spans="1:36" ht="11.25" customHeight="1" x14ac:dyDescent="0.2">
      <c r="A1040" s="27">
        <v>1039</v>
      </c>
      <c r="C1040" s="33" t="str">
        <f t="shared" si="281"/>
        <v>Mission - Annihilation Affair #1 - OP - U - Deadpool</v>
      </c>
      <c r="D1040" s="33" t="s">
        <v>5682</v>
      </c>
      <c r="E1040" s="33">
        <f t="shared" si="277"/>
        <v>1</v>
      </c>
      <c r="F1040" s="33" t="str">
        <f t="shared" si="280"/>
        <v>A Gun in the Night - OP</v>
      </c>
      <c r="G1040" s="34" t="s">
        <v>123</v>
      </c>
      <c r="H1040" s="33" t="s">
        <v>1262</v>
      </c>
      <c r="I1040" s="33" t="s">
        <v>2810</v>
      </c>
      <c r="J1040" s="34">
        <v>1</v>
      </c>
      <c r="L1040" s="52" t="s">
        <v>2118</v>
      </c>
      <c r="P1040" s="50" t="s">
        <v>5347</v>
      </c>
      <c r="S1040" s="50"/>
      <c r="T1040" s="33" t="s">
        <v>1262</v>
      </c>
      <c r="U1040" s="33" t="s">
        <v>299</v>
      </c>
      <c r="W1040" s="34" t="s">
        <v>2314</v>
      </c>
      <c r="X1040" s="34">
        <v>2</v>
      </c>
      <c r="Y1040" s="34">
        <v>10</v>
      </c>
      <c r="Z1040" s="34">
        <f t="shared" si="278"/>
        <v>20</v>
      </c>
      <c r="AI1040" s="25">
        <v>1039</v>
      </c>
      <c r="AJ1040" s="27">
        <v>1039</v>
      </c>
    </row>
    <row r="1041" spans="1:36" ht="11.25" customHeight="1" x14ac:dyDescent="0.2">
      <c r="A1041" s="27">
        <v>1040</v>
      </c>
      <c r="C1041" s="33" t="str">
        <f t="shared" si="281"/>
        <v>Mission - Annihilation Affair #2 - OP - U - Thunderbolt Ross</v>
      </c>
      <c r="D1041" s="33" t="s">
        <v>5683</v>
      </c>
      <c r="E1041" s="33">
        <f t="shared" si="277"/>
        <v>1</v>
      </c>
      <c r="F1041" s="33" t="str">
        <f t="shared" si="280"/>
        <v>Blood &amp; Thunder - OP</v>
      </c>
      <c r="G1041" s="34" t="s">
        <v>123</v>
      </c>
      <c r="H1041" s="33" t="s">
        <v>1262</v>
      </c>
      <c r="I1041" s="33" t="s">
        <v>2810</v>
      </c>
      <c r="J1041" s="34">
        <v>2</v>
      </c>
      <c r="L1041" s="52" t="s">
        <v>3475</v>
      </c>
      <c r="P1041" s="50" t="s">
        <v>5348</v>
      </c>
      <c r="S1041" s="50"/>
      <c r="T1041" s="33" t="s">
        <v>1262</v>
      </c>
      <c r="U1041" s="33" t="s">
        <v>300</v>
      </c>
      <c r="W1041" s="34" t="s">
        <v>2314</v>
      </c>
      <c r="X1041" s="34">
        <v>2</v>
      </c>
      <c r="Y1041" s="34">
        <v>10</v>
      </c>
      <c r="Z1041" s="34">
        <f t="shared" si="278"/>
        <v>20</v>
      </c>
      <c r="AI1041" s="25">
        <v>1040</v>
      </c>
      <c r="AJ1041" s="27">
        <v>1040</v>
      </c>
    </row>
    <row r="1042" spans="1:36" ht="11.25" customHeight="1" x14ac:dyDescent="0.2">
      <c r="A1042" s="27">
        <v>1041</v>
      </c>
      <c r="C1042" s="33" t="str">
        <f t="shared" si="281"/>
        <v>Mission - Annihilation Affair #3 - OP - U - Capt. America</v>
      </c>
      <c r="D1042" s="33" t="s">
        <v>5684</v>
      </c>
      <c r="E1042" s="33">
        <f t="shared" si="277"/>
        <v>1</v>
      </c>
      <c r="F1042" s="33" t="str">
        <f t="shared" si="280"/>
        <v>How the Mighty Fall - OP</v>
      </c>
      <c r="G1042" s="34" t="s">
        <v>123</v>
      </c>
      <c r="H1042" s="33" t="s">
        <v>1262</v>
      </c>
      <c r="I1042" s="33" t="s">
        <v>2810</v>
      </c>
      <c r="J1042" s="34">
        <v>3</v>
      </c>
      <c r="L1042" s="52" t="s">
        <v>3476</v>
      </c>
      <c r="P1042" s="50" t="s">
        <v>5349</v>
      </c>
      <c r="S1042" s="50"/>
      <c r="T1042" s="33" t="s">
        <v>1262</v>
      </c>
      <c r="U1042" s="33" t="s">
        <v>301</v>
      </c>
      <c r="W1042" s="34" t="s">
        <v>2314</v>
      </c>
      <c r="X1042" s="34">
        <v>2</v>
      </c>
      <c r="Y1042" s="34">
        <v>10</v>
      </c>
      <c r="Z1042" s="34">
        <f t="shared" si="278"/>
        <v>20</v>
      </c>
      <c r="AI1042" s="25">
        <v>1041</v>
      </c>
      <c r="AJ1042" s="27">
        <v>1041</v>
      </c>
    </row>
    <row r="1043" spans="1:36" ht="11.25" customHeight="1" x14ac:dyDescent="0.2">
      <c r="A1043" s="27">
        <v>1042</v>
      </c>
      <c r="C1043" s="33" t="str">
        <f t="shared" si="281"/>
        <v>Mission - Annihilation Affair #4 - OP - U - Dr. Octopus</v>
      </c>
      <c r="D1043" s="33" t="s">
        <v>5685</v>
      </c>
      <c r="E1043" s="33">
        <f t="shared" si="277"/>
        <v>1</v>
      </c>
      <c r="F1043" s="33" t="str">
        <f t="shared" si="280"/>
        <v>Treachery and Triumph - OP</v>
      </c>
      <c r="G1043" s="34" t="s">
        <v>123</v>
      </c>
      <c r="H1043" s="33" t="s">
        <v>1262</v>
      </c>
      <c r="I1043" s="33" t="s">
        <v>2810</v>
      </c>
      <c r="J1043" s="34">
        <v>4</v>
      </c>
      <c r="L1043" s="52" t="s">
        <v>3477</v>
      </c>
      <c r="P1043" s="50" t="s">
        <v>5350</v>
      </c>
      <c r="S1043" s="50"/>
      <c r="T1043" s="33" t="s">
        <v>1262</v>
      </c>
      <c r="U1043" s="33" t="s">
        <v>302</v>
      </c>
      <c r="W1043" s="34" t="s">
        <v>2314</v>
      </c>
      <c r="X1043" s="34">
        <v>2</v>
      </c>
      <c r="Y1043" s="34">
        <v>10</v>
      </c>
      <c r="Z1043" s="34">
        <f t="shared" si="278"/>
        <v>20</v>
      </c>
      <c r="AI1043" s="25">
        <v>1042</v>
      </c>
      <c r="AJ1043" s="27">
        <v>1042</v>
      </c>
    </row>
    <row r="1044" spans="1:36" ht="11.25" customHeight="1" x14ac:dyDescent="0.2">
      <c r="A1044" s="27">
        <v>1043</v>
      </c>
      <c r="C1044" s="33" t="str">
        <f t="shared" si="281"/>
        <v>Mission - Annihilation Affair #5 - OP - U - Doc Samson</v>
      </c>
      <c r="D1044" s="33" t="s">
        <v>5686</v>
      </c>
      <c r="E1044" s="33">
        <f t="shared" si="277"/>
        <v>1</v>
      </c>
      <c r="F1044" s="33" t="str">
        <f t="shared" si="280"/>
        <v>None Shall Be Spared - OP</v>
      </c>
      <c r="G1044" s="34" t="s">
        <v>123</v>
      </c>
      <c r="H1044" s="33" t="s">
        <v>1262</v>
      </c>
      <c r="I1044" s="33" t="s">
        <v>2810</v>
      </c>
      <c r="J1044" s="34">
        <v>5</v>
      </c>
      <c r="L1044" s="52" t="s">
        <v>2120</v>
      </c>
      <c r="P1044" s="50" t="s">
        <v>5351</v>
      </c>
      <c r="S1044" s="50"/>
      <c r="T1044" s="33" t="s">
        <v>1262</v>
      </c>
      <c r="U1044" s="33" t="s">
        <v>303</v>
      </c>
      <c r="W1044" s="34" t="s">
        <v>2314</v>
      </c>
      <c r="X1044" s="34">
        <v>2</v>
      </c>
      <c r="Y1044" s="34">
        <v>10</v>
      </c>
      <c r="Z1044" s="34">
        <f t="shared" si="278"/>
        <v>20</v>
      </c>
      <c r="AI1044" s="25">
        <v>1043</v>
      </c>
      <c r="AJ1044" s="27">
        <v>1043</v>
      </c>
    </row>
    <row r="1045" spans="1:36" ht="11.25" customHeight="1" x14ac:dyDescent="0.2">
      <c r="A1045" s="27">
        <v>1044</v>
      </c>
      <c r="C1045" s="33" t="str">
        <f t="shared" si="281"/>
        <v>Mission - Annihilation Affair #6 - OP - U - Omega Red</v>
      </c>
      <c r="D1045" s="33" t="s">
        <v>5687</v>
      </c>
      <c r="E1045" s="33">
        <f t="shared" si="277"/>
        <v>1</v>
      </c>
      <c r="F1045" s="33" t="str">
        <f t="shared" si="280"/>
        <v>Make Room for the Hostage - OP</v>
      </c>
      <c r="G1045" s="34" t="s">
        <v>123</v>
      </c>
      <c r="H1045" s="33" t="s">
        <v>1262</v>
      </c>
      <c r="I1045" s="33" t="s">
        <v>2810</v>
      </c>
      <c r="J1045" s="34">
        <v>6</v>
      </c>
      <c r="L1045" s="52" t="s">
        <v>476</v>
      </c>
      <c r="P1045" s="50" t="s">
        <v>5352</v>
      </c>
      <c r="S1045" s="50"/>
      <c r="T1045" s="33" t="s">
        <v>1262</v>
      </c>
      <c r="U1045" s="33" t="s">
        <v>304</v>
      </c>
      <c r="W1045" s="34" t="s">
        <v>2314</v>
      </c>
      <c r="X1045" s="34">
        <v>2</v>
      </c>
      <c r="Y1045" s="34">
        <v>10</v>
      </c>
      <c r="Z1045" s="34">
        <f t="shared" si="278"/>
        <v>20</v>
      </c>
      <c r="AI1045" s="25">
        <v>1044</v>
      </c>
      <c r="AJ1045" s="27">
        <v>1044</v>
      </c>
    </row>
    <row r="1046" spans="1:36" ht="11.25" customHeight="1" x14ac:dyDescent="0.2">
      <c r="A1046" s="27">
        <v>1045</v>
      </c>
      <c r="C1046" s="33" t="str">
        <f t="shared" si="281"/>
        <v>Mission - Annihilation Affair #7 - OP - U - Hulk</v>
      </c>
      <c r="D1046" s="33" t="s">
        <v>5688</v>
      </c>
      <c r="E1046" s="33">
        <f t="shared" si="277"/>
        <v>1</v>
      </c>
      <c r="F1046" s="33" t="str">
        <f t="shared" si="280"/>
        <v>Ground Zero - OP</v>
      </c>
      <c r="G1046" s="34" t="s">
        <v>123</v>
      </c>
      <c r="H1046" s="33" t="s">
        <v>1262</v>
      </c>
      <c r="I1046" s="33" t="s">
        <v>2810</v>
      </c>
      <c r="J1046" s="34">
        <v>7</v>
      </c>
      <c r="L1046" s="52" t="s">
        <v>1057</v>
      </c>
      <c r="P1046" s="50" t="s">
        <v>5353</v>
      </c>
      <c r="S1046" s="50"/>
      <c r="T1046" s="33" t="s">
        <v>1262</v>
      </c>
      <c r="U1046" s="33" t="s">
        <v>305</v>
      </c>
      <c r="W1046" s="34" t="s">
        <v>2314</v>
      </c>
      <c r="X1046" s="34">
        <v>2</v>
      </c>
      <c r="Y1046" s="34">
        <v>10</v>
      </c>
      <c r="Z1046" s="34">
        <f t="shared" si="278"/>
        <v>20</v>
      </c>
      <c r="AI1046" s="25">
        <v>1045</v>
      </c>
      <c r="AJ1046" s="27">
        <v>1045</v>
      </c>
    </row>
    <row r="1047" spans="1:36" ht="11.25" customHeight="1" x14ac:dyDescent="0.2">
      <c r="A1047" s="27">
        <v>1046</v>
      </c>
      <c r="C1047" s="33" t="str">
        <f t="shared" si="281"/>
        <v>Mission - Assault on Onslaught #1 - OS - VR - Professor X</v>
      </c>
      <c r="D1047" s="33" t="str">
        <f>CONCATENATE(I1047," ",H1047," #",J1047," - ","Chromium Promo"," - ",W1047,IF(L1047="","",CONCATENATE(" - ",L1047)))</f>
        <v>Assault on Onslaught Mission #1 - Chromium Promo - VR - Professor X</v>
      </c>
      <c r="E1047" s="33">
        <f t="shared" si="277"/>
        <v>1</v>
      </c>
      <c r="F1047" s="33" t="str">
        <f t="shared" si="280"/>
        <v>Unity in Chaos - OS</v>
      </c>
      <c r="G1047" s="34" t="s">
        <v>1056</v>
      </c>
      <c r="H1047" s="33" t="s">
        <v>1262</v>
      </c>
      <c r="I1047" s="33" t="s">
        <v>2812</v>
      </c>
      <c r="J1047" s="34">
        <v>1</v>
      </c>
      <c r="L1047" s="52" t="s">
        <v>2235</v>
      </c>
      <c r="P1047" s="50" t="s">
        <v>5354</v>
      </c>
      <c r="S1047" s="50"/>
      <c r="T1047" s="33" t="s">
        <v>1262</v>
      </c>
      <c r="U1047" s="33" t="s">
        <v>2569</v>
      </c>
      <c r="W1047" s="34" t="s">
        <v>2361</v>
      </c>
      <c r="X1047" s="34">
        <v>18</v>
      </c>
      <c r="Y1047" s="34">
        <v>15</v>
      </c>
      <c r="Z1047" s="34">
        <f t="shared" si="278"/>
        <v>270</v>
      </c>
      <c r="AI1047" s="25">
        <v>1046</v>
      </c>
      <c r="AJ1047" s="27">
        <v>1046</v>
      </c>
    </row>
    <row r="1048" spans="1:36" ht="11.25" customHeight="1" x14ac:dyDescent="0.2">
      <c r="A1048" s="27">
        <v>1047</v>
      </c>
      <c r="C1048" s="33" t="str">
        <f t="shared" si="281"/>
        <v>Mission - Assault on Onslaught #2 - OS - VR - The Hulk</v>
      </c>
      <c r="D1048" s="33" t="str">
        <f t="shared" ref="D1048:D1051" si="283">CONCATENATE(I1048," ",H1048," #",J1048," - ","Chromium Promo"," - ",W1048,IF(L1048="","",CONCATENATE(" - ",L1048)))</f>
        <v>Assault on Onslaught Mission #2 - Chromium Promo - VR - The Hulk</v>
      </c>
      <c r="E1048" s="33">
        <f t="shared" si="277"/>
        <v>1</v>
      </c>
      <c r="F1048" s="33" t="str">
        <f t="shared" si="280"/>
        <v>Incredible Forces - OS</v>
      </c>
      <c r="G1048" s="34" t="s">
        <v>1056</v>
      </c>
      <c r="H1048" s="33" t="s">
        <v>1262</v>
      </c>
      <c r="I1048" s="33" t="s">
        <v>2812</v>
      </c>
      <c r="J1048" s="34">
        <v>2</v>
      </c>
      <c r="L1048" s="52" t="s">
        <v>3478</v>
      </c>
      <c r="P1048" s="50" t="s">
        <v>5355</v>
      </c>
      <c r="S1048" s="50"/>
      <c r="T1048" s="33" t="s">
        <v>1262</v>
      </c>
      <c r="U1048" s="33" t="s">
        <v>2570</v>
      </c>
      <c r="W1048" s="34" t="s">
        <v>2361</v>
      </c>
      <c r="X1048" s="34">
        <v>18</v>
      </c>
      <c r="Y1048" s="34">
        <v>15</v>
      </c>
      <c r="Z1048" s="34">
        <f t="shared" si="278"/>
        <v>270</v>
      </c>
      <c r="AI1048" s="25">
        <v>1047</v>
      </c>
      <c r="AJ1048" s="27">
        <v>1047</v>
      </c>
    </row>
    <row r="1049" spans="1:36" ht="11.25" customHeight="1" x14ac:dyDescent="0.2">
      <c r="A1049" s="27">
        <v>1048</v>
      </c>
      <c r="C1049" s="33" t="str">
        <f t="shared" si="281"/>
        <v>Mission - Assault on Onslaught #3 - OS - VR - Franklin Richards</v>
      </c>
      <c r="D1049" s="33" t="str">
        <f t="shared" si="283"/>
        <v>Assault on Onslaught Mission #3 - Chromium Promo - VR - Franklin Richards</v>
      </c>
      <c r="E1049" s="33">
        <f t="shared" si="277"/>
        <v>1</v>
      </c>
      <c r="F1049" s="33" t="str">
        <f t="shared" si="280"/>
        <v>Child of the Future - OS</v>
      </c>
      <c r="G1049" s="34" t="s">
        <v>1056</v>
      </c>
      <c r="H1049" s="33" t="s">
        <v>1262</v>
      </c>
      <c r="I1049" s="33" t="s">
        <v>2812</v>
      </c>
      <c r="J1049" s="34">
        <v>3</v>
      </c>
      <c r="L1049" s="52" t="s">
        <v>3479</v>
      </c>
      <c r="P1049" s="50" t="s">
        <v>3223</v>
      </c>
      <c r="S1049" s="50"/>
      <c r="T1049" s="33" t="s">
        <v>1262</v>
      </c>
      <c r="U1049" s="33" t="s">
        <v>2571</v>
      </c>
      <c r="W1049" s="34" t="s">
        <v>2361</v>
      </c>
      <c r="X1049" s="34">
        <v>18</v>
      </c>
      <c r="Y1049" s="34">
        <v>15</v>
      </c>
      <c r="Z1049" s="34">
        <f t="shared" si="278"/>
        <v>270</v>
      </c>
      <c r="AI1049" s="25">
        <v>1048</v>
      </c>
      <c r="AJ1049" s="27">
        <v>1048</v>
      </c>
    </row>
    <row r="1050" spans="1:36" ht="11.25" customHeight="1" x14ac:dyDescent="0.2">
      <c r="A1050" s="27">
        <v>1049</v>
      </c>
      <c r="C1050" s="33" t="str">
        <f t="shared" si="281"/>
        <v>Mission - Assault on Onslaught #4 - OS - VR - Apocalypse &amp; Cable</v>
      </c>
      <c r="D1050" s="33" t="str">
        <f t="shared" si="283"/>
        <v>Assault on Onslaught Mission #4 - Chromium Promo - VR - Apocalypse &amp; Cable</v>
      </c>
      <c r="E1050" s="33">
        <f t="shared" si="277"/>
        <v>1</v>
      </c>
      <c r="F1050" s="33" t="str">
        <f t="shared" si="280"/>
        <v>Display of Power - OS</v>
      </c>
      <c r="G1050" s="34" t="s">
        <v>1056</v>
      </c>
      <c r="H1050" s="33" t="s">
        <v>1262</v>
      </c>
      <c r="I1050" s="33" t="s">
        <v>2812</v>
      </c>
      <c r="J1050" s="34">
        <v>4</v>
      </c>
      <c r="L1050" s="52" t="s">
        <v>3480</v>
      </c>
      <c r="P1050" s="50" t="s">
        <v>5356</v>
      </c>
      <c r="S1050" s="50"/>
      <c r="T1050" s="33" t="s">
        <v>1262</v>
      </c>
      <c r="U1050" s="33" t="s">
        <v>2572</v>
      </c>
      <c r="W1050" s="34" t="s">
        <v>2361</v>
      </c>
      <c r="X1050" s="34">
        <v>18</v>
      </c>
      <c r="Y1050" s="34">
        <v>15</v>
      </c>
      <c r="Z1050" s="34">
        <f t="shared" si="278"/>
        <v>270</v>
      </c>
      <c r="AI1050" s="25">
        <v>1049</v>
      </c>
      <c r="AJ1050" s="27">
        <v>1049</v>
      </c>
    </row>
    <row r="1051" spans="1:36" ht="11.25" customHeight="1" x14ac:dyDescent="0.2">
      <c r="A1051" s="27">
        <v>1050</v>
      </c>
      <c r="C1051" s="33" t="str">
        <f t="shared" si="281"/>
        <v>Mission - Assault on Onslaught #5 - OS - VR - Bastion</v>
      </c>
      <c r="D1051" s="33" t="str">
        <f t="shared" si="283"/>
        <v>Assault on Onslaught Mission #5 - Chromium Promo - VR - Bastion</v>
      </c>
      <c r="E1051" s="33">
        <f t="shared" si="277"/>
        <v>1</v>
      </c>
      <c r="F1051" s="33" t="str">
        <f t="shared" si="280"/>
        <v>Sphere of Influence - OS</v>
      </c>
      <c r="G1051" s="34" t="s">
        <v>1056</v>
      </c>
      <c r="H1051" s="33" t="s">
        <v>1262</v>
      </c>
      <c r="I1051" s="33" t="s">
        <v>2812</v>
      </c>
      <c r="J1051" s="34">
        <v>5</v>
      </c>
      <c r="L1051" s="52" t="s">
        <v>1420</v>
      </c>
      <c r="P1051" s="50" t="s">
        <v>5357</v>
      </c>
      <c r="S1051" s="50"/>
      <c r="T1051" s="33" t="s">
        <v>1262</v>
      </c>
      <c r="U1051" s="33" t="s">
        <v>2573</v>
      </c>
      <c r="W1051" s="34" t="s">
        <v>2361</v>
      </c>
      <c r="X1051" s="34">
        <v>18</v>
      </c>
      <c r="Y1051" s="34">
        <v>15</v>
      </c>
      <c r="Z1051" s="34">
        <f t="shared" si="278"/>
        <v>270</v>
      </c>
      <c r="AI1051" s="25">
        <v>1050</v>
      </c>
      <c r="AJ1051" s="27">
        <v>1050</v>
      </c>
    </row>
    <row r="1052" spans="1:36" ht="11.25" customHeight="1" x14ac:dyDescent="0.2">
      <c r="A1052" s="27">
        <v>1051</v>
      </c>
      <c r="C1052" s="33" t="str">
        <f t="shared" si="281"/>
        <v>Mission - Assault on Onslaught #6 - OS - VR - Rogue &amp; Magneto</v>
      </c>
      <c r="D1052" s="33" t="s">
        <v>5829</v>
      </c>
      <c r="E1052" s="33">
        <f t="shared" si="277"/>
        <v>1</v>
      </c>
      <c r="F1052" s="33" t="str">
        <f t="shared" si="280"/>
        <v>Desperate Union - OS</v>
      </c>
      <c r="G1052" s="34" t="s">
        <v>1056</v>
      </c>
      <c r="H1052" s="33" t="s">
        <v>1262</v>
      </c>
      <c r="I1052" s="33" t="s">
        <v>2812</v>
      </c>
      <c r="J1052" s="34">
        <v>6</v>
      </c>
      <c r="L1052" s="52" t="s">
        <v>5408</v>
      </c>
      <c r="P1052" s="50" t="s">
        <v>5358</v>
      </c>
      <c r="S1052" s="50"/>
      <c r="T1052" s="33" t="s">
        <v>1262</v>
      </c>
      <c r="U1052" s="33" t="s">
        <v>2574</v>
      </c>
      <c r="W1052" s="34" t="s">
        <v>2361</v>
      </c>
      <c r="X1052" s="34">
        <v>18</v>
      </c>
      <c r="Y1052" s="34">
        <v>15</v>
      </c>
      <c r="Z1052" s="34">
        <f t="shared" si="278"/>
        <v>270</v>
      </c>
      <c r="AI1052" s="25">
        <v>1051</v>
      </c>
      <c r="AJ1052" s="27">
        <v>1051</v>
      </c>
    </row>
    <row r="1053" spans="1:36" ht="11.25" customHeight="1" x14ac:dyDescent="0.2">
      <c r="A1053" s="27">
        <v>1052</v>
      </c>
      <c r="C1053" s="33" t="str">
        <f t="shared" si="281"/>
        <v>Mission - Assault on Onslaught #7 - OS - VR - Onslaught</v>
      </c>
      <c r="D1053" s="33" t="s">
        <v>5830</v>
      </c>
      <c r="E1053" s="33">
        <f t="shared" si="277"/>
        <v>1</v>
      </c>
      <c r="F1053" s="33" t="str">
        <f t="shared" si="280"/>
        <v>Ground Zero - OS</v>
      </c>
      <c r="G1053" s="34" t="s">
        <v>1056</v>
      </c>
      <c r="H1053" s="33" t="s">
        <v>1262</v>
      </c>
      <c r="I1053" s="33" t="s">
        <v>2812</v>
      </c>
      <c r="J1053" s="34">
        <v>7</v>
      </c>
      <c r="L1053" s="52" t="s">
        <v>477</v>
      </c>
      <c r="P1053" s="50" t="s">
        <v>5353</v>
      </c>
      <c r="S1053" s="50"/>
      <c r="T1053" s="33" t="s">
        <v>1262</v>
      </c>
      <c r="U1053" s="33" t="s">
        <v>0</v>
      </c>
      <c r="W1053" s="34" t="s">
        <v>2361</v>
      </c>
      <c r="X1053" s="34">
        <v>18</v>
      </c>
      <c r="Y1053" s="34">
        <v>15</v>
      </c>
      <c r="Z1053" s="34">
        <f t="shared" si="278"/>
        <v>270</v>
      </c>
      <c r="AI1053" s="25">
        <v>1052</v>
      </c>
      <c r="AJ1053" s="27">
        <v>1052</v>
      </c>
    </row>
    <row r="1054" spans="1:36" ht="11.25" customHeight="1" x14ac:dyDescent="0.2">
      <c r="A1054" s="27">
        <v>1053</v>
      </c>
      <c r="C1054" s="33" t="str">
        <f t="shared" si="281"/>
        <v>Mission - Dark Phoenix Saga #1 - MC - U - Mastermind</v>
      </c>
      <c r="D1054" s="33" t="s">
        <v>5758</v>
      </c>
      <c r="E1054" s="33">
        <f t="shared" si="277"/>
        <v>1</v>
      </c>
      <c r="F1054" s="33" t="str">
        <f t="shared" si="280"/>
        <v>Troubling Thoughts - MC</v>
      </c>
      <c r="G1054" s="34" t="s">
        <v>1045</v>
      </c>
      <c r="H1054" s="33" t="s">
        <v>1262</v>
      </c>
      <c r="I1054" s="33" t="s">
        <v>2813</v>
      </c>
      <c r="J1054" s="34">
        <v>1</v>
      </c>
      <c r="L1054" s="57" t="s">
        <v>3166</v>
      </c>
      <c r="P1054" s="58" t="s">
        <v>5373</v>
      </c>
      <c r="S1054" s="50"/>
      <c r="T1054" s="33" t="s">
        <v>1262</v>
      </c>
      <c r="U1054" s="33" t="s">
        <v>7</v>
      </c>
      <c r="W1054" s="34" t="s">
        <v>2314</v>
      </c>
      <c r="X1054" s="34">
        <v>1</v>
      </c>
      <c r="Y1054" s="34">
        <v>10</v>
      </c>
      <c r="Z1054" s="34">
        <f t="shared" si="278"/>
        <v>10</v>
      </c>
      <c r="AI1054" s="25">
        <v>1053</v>
      </c>
      <c r="AJ1054" s="27">
        <v>1053</v>
      </c>
    </row>
    <row r="1055" spans="1:36" ht="11.25" customHeight="1" x14ac:dyDescent="0.2">
      <c r="A1055" s="27">
        <v>1054</v>
      </c>
      <c r="C1055" s="33" t="str">
        <f t="shared" si="281"/>
        <v>Mission - Dark Phoenix Saga #2 - MC - U - Jean Grey</v>
      </c>
      <c r="D1055" s="33" t="s">
        <v>5759</v>
      </c>
      <c r="E1055" s="33">
        <f t="shared" si="277"/>
        <v>1</v>
      </c>
      <c r="F1055" s="33" t="str">
        <f t="shared" si="280"/>
        <v>Inner Circles - MC</v>
      </c>
      <c r="G1055" s="34" t="s">
        <v>1045</v>
      </c>
      <c r="H1055" s="33" t="s">
        <v>1262</v>
      </c>
      <c r="I1055" s="33" t="s">
        <v>2813</v>
      </c>
      <c r="J1055" s="34">
        <v>2</v>
      </c>
      <c r="L1055" s="57" t="s">
        <v>2556</v>
      </c>
      <c r="P1055" s="58" t="s">
        <v>5374</v>
      </c>
      <c r="S1055" s="50"/>
      <c r="T1055" s="33" t="s">
        <v>1262</v>
      </c>
      <c r="U1055" s="33" t="s">
        <v>8</v>
      </c>
      <c r="W1055" s="34" t="s">
        <v>2314</v>
      </c>
      <c r="X1055" s="34">
        <v>1</v>
      </c>
      <c r="Y1055" s="34">
        <v>10</v>
      </c>
      <c r="Z1055" s="34">
        <f t="shared" si="278"/>
        <v>10</v>
      </c>
      <c r="AI1055" s="25">
        <v>1054</v>
      </c>
      <c r="AJ1055" s="27">
        <v>1054</v>
      </c>
    </row>
    <row r="1056" spans="1:36" ht="11.25" customHeight="1" x14ac:dyDescent="0.2">
      <c r="A1056" s="27">
        <v>1055</v>
      </c>
      <c r="C1056" s="33" t="str">
        <f t="shared" si="281"/>
        <v>Mission - Dark Phoenix Saga #3 - MC - U - Black Queen</v>
      </c>
      <c r="D1056" s="33" t="s">
        <v>5760</v>
      </c>
      <c r="E1056" s="33">
        <f t="shared" si="277"/>
        <v>1</v>
      </c>
      <c r="F1056" s="33" t="str">
        <f t="shared" si="280"/>
        <v>Kings and Queens - MC</v>
      </c>
      <c r="G1056" s="34" t="s">
        <v>1045</v>
      </c>
      <c r="H1056" s="33" t="s">
        <v>1262</v>
      </c>
      <c r="I1056" s="33" t="s">
        <v>2813</v>
      </c>
      <c r="J1056" s="34">
        <v>3</v>
      </c>
      <c r="L1056" s="57" t="s">
        <v>3489</v>
      </c>
      <c r="P1056" s="58" t="s">
        <v>5375</v>
      </c>
      <c r="S1056" s="50"/>
      <c r="T1056" s="33" t="s">
        <v>1262</v>
      </c>
      <c r="U1056" s="33" t="s">
        <v>9</v>
      </c>
      <c r="W1056" s="34" t="s">
        <v>2314</v>
      </c>
      <c r="X1056" s="34">
        <v>1</v>
      </c>
      <c r="Y1056" s="34">
        <v>10</v>
      </c>
      <c r="Z1056" s="34">
        <f t="shared" si="278"/>
        <v>10</v>
      </c>
      <c r="AI1056" s="25">
        <v>1055</v>
      </c>
      <c r="AJ1056" s="27">
        <v>1055</v>
      </c>
    </row>
    <row r="1057" spans="1:36" ht="11.25" customHeight="1" x14ac:dyDescent="0.2">
      <c r="A1057" s="27">
        <v>1056</v>
      </c>
      <c r="C1057" s="33" t="str">
        <f t="shared" si="281"/>
        <v>Mission - Dark Phoenix Saga #4 - MC - U - Nightcrawler</v>
      </c>
      <c r="D1057" s="33" t="s">
        <v>5761</v>
      </c>
      <c r="E1057" s="33">
        <f t="shared" si="277"/>
        <v>1</v>
      </c>
      <c r="F1057" s="33" t="str">
        <f t="shared" si="280"/>
        <v>Knowledge is Power - MC</v>
      </c>
      <c r="G1057" s="34" t="s">
        <v>1045</v>
      </c>
      <c r="H1057" s="33" t="s">
        <v>1262</v>
      </c>
      <c r="I1057" s="33" t="s">
        <v>2813</v>
      </c>
      <c r="J1057" s="34">
        <v>4</v>
      </c>
      <c r="L1057" s="57" t="s">
        <v>1178</v>
      </c>
      <c r="P1057" s="58" t="s">
        <v>5376</v>
      </c>
      <c r="S1057" s="50"/>
      <c r="T1057" s="33" t="s">
        <v>1262</v>
      </c>
      <c r="U1057" s="33" t="s">
        <v>10</v>
      </c>
      <c r="W1057" s="34" t="s">
        <v>2314</v>
      </c>
      <c r="X1057" s="34">
        <v>1</v>
      </c>
      <c r="Y1057" s="34">
        <v>10</v>
      </c>
      <c r="Z1057" s="34">
        <f t="shared" si="278"/>
        <v>10</v>
      </c>
      <c r="AI1057" s="25">
        <v>1056</v>
      </c>
      <c r="AJ1057" s="27">
        <v>1056</v>
      </c>
    </row>
    <row r="1058" spans="1:36" ht="11.25" customHeight="1" x14ac:dyDescent="0.2">
      <c r="A1058" s="27">
        <v>1057</v>
      </c>
      <c r="C1058" s="33" t="str">
        <f t="shared" si="281"/>
        <v>Mission - Dark Phoenix Saga #5 - MC - U - Lilandra</v>
      </c>
      <c r="D1058" s="33" t="s">
        <v>5762</v>
      </c>
      <c r="E1058" s="33">
        <f t="shared" si="277"/>
        <v>1</v>
      </c>
      <c r="F1058" s="33" t="str">
        <f t="shared" si="280"/>
        <v>Imperial Abduction - MC</v>
      </c>
      <c r="G1058" s="34" t="s">
        <v>1045</v>
      </c>
      <c r="H1058" s="33" t="s">
        <v>1262</v>
      </c>
      <c r="I1058" s="33" t="s">
        <v>2813</v>
      </c>
      <c r="J1058" s="34">
        <v>5</v>
      </c>
      <c r="L1058" s="57" t="s">
        <v>3490</v>
      </c>
      <c r="P1058" s="58" t="s">
        <v>5377</v>
      </c>
      <c r="S1058" s="50"/>
      <c r="T1058" s="33" t="s">
        <v>1262</v>
      </c>
      <c r="U1058" s="33" t="s">
        <v>11</v>
      </c>
      <c r="W1058" s="34" t="s">
        <v>2314</v>
      </c>
      <c r="X1058" s="34">
        <v>1</v>
      </c>
      <c r="Y1058" s="34">
        <v>10</v>
      </c>
      <c r="Z1058" s="34">
        <f t="shared" si="278"/>
        <v>10</v>
      </c>
      <c r="AI1058" s="25">
        <v>1057</v>
      </c>
      <c r="AJ1058" s="27">
        <v>1057</v>
      </c>
    </row>
    <row r="1059" spans="1:36" ht="11.25" customHeight="1" x14ac:dyDescent="0.2">
      <c r="A1059" s="27">
        <v>1058</v>
      </c>
      <c r="C1059" s="33" t="str">
        <f t="shared" si="281"/>
        <v>Mission - Dark Phoenix Saga #6 - MC - U - Dark Phoenix</v>
      </c>
      <c r="D1059" s="33" t="s">
        <v>5763</v>
      </c>
      <c r="E1059" s="33">
        <f t="shared" si="277"/>
        <v>1</v>
      </c>
      <c r="F1059" s="33" t="str">
        <f t="shared" si="280"/>
        <v>Deadly Rebirth - MC</v>
      </c>
      <c r="G1059" s="34" t="s">
        <v>1045</v>
      </c>
      <c r="H1059" s="33" t="s">
        <v>1262</v>
      </c>
      <c r="I1059" s="33" t="s">
        <v>2813</v>
      </c>
      <c r="J1059" s="34">
        <v>6</v>
      </c>
      <c r="L1059" s="57" t="s">
        <v>2056</v>
      </c>
      <c r="P1059" s="58" t="s">
        <v>5378</v>
      </c>
      <c r="S1059" s="50"/>
      <c r="T1059" s="33" t="s">
        <v>1262</v>
      </c>
      <c r="U1059" s="33" t="s">
        <v>12</v>
      </c>
      <c r="W1059" s="34" t="s">
        <v>2314</v>
      </c>
      <c r="X1059" s="34">
        <v>1</v>
      </c>
      <c r="Y1059" s="34">
        <v>10</v>
      </c>
      <c r="Z1059" s="34">
        <f t="shared" si="278"/>
        <v>10</v>
      </c>
      <c r="AI1059" s="25">
        <v>1058</v>
      </c>
      <c r="AJ1059" s="27">
        <v>1058</v>
      </c>
    </row>
    <row r="1060" spans="1:36" ht="11.25" customHeight="1" x14ac:dyDescent="0.2">
      <c r="A1060" s="27">
        <v>1059</v>
      </c>
      <c r="C1060" s="33" t="str">
        <f t="shared" si="281"/>
        <v>Mission - Dark Phoenix Saga #7 - MC - U - Cyclops &amp; Phoenix</v>
      </c>
      <c r="D1060" s="33" t="s">
        <v>5764</v>
      </c>
      <c r="E1060" s="33">
        <f t="shared" si="277"/>
        <v>1</v>
      </c>
      <c r="F1060" s="33" t="str">
        <f t="shared" si="280"/>
        <v>The Cost of Life - MC</v>
      </c>
      <c r="G1060" s="34" t="s">
        <v>1045</v>
      </c>
      <c r="H1060" s="33" t="s">
        <v>1262</v>
      </c>
      <c r="I1060" s="33" t="s">
        <v>2813</v>
      </c>
      <c r="J1060" s="34">
        <v>7</v>
      </c>
      <c r="L1060" s="57" t="s">
        <v>3491</v>
      </c>
      <c r="P1060" s="58" t="s">
        <v>5379</v>
      </c>
      <c r="S1060" s="50"/>
      <c r="T1060" s="33" t="s">
        <v>1262</v>
      </c>
      <c r="U1060" s="33" t="s">
        <v>13</v>
      </c>
      <c r="W1060" s="34" t="s">
        <v>2314</v>
      </c>
      <c r="X1060" s="34">
        <v>1</v>
      </c>
      <c r="Y1060" s="34">
        <v>10</v>
      </c>
      <c r="Z1060" s="34">
        <f t="shared" si="278"/>
        <v>10</v>
      </c>
      <c r="AI1060" s="25">
        <v>1059</v>
      </c>
      <c r="AJ1060" s="27">
        <v>1059</v>
      </c>
    </row>
    <row r="1061" spans="1:36" ht="11.25" customHeight="1" x14ac:dyDescent="0.2">
      <c r="A1061" s="27">
        <v>1060</v>
      </c>
      <c r="C1061" s="33" t="str">
        <f t="shared" si="281"/>
        <v>Mission - Eye of the Storm #1 - DC - C - Superman, Green Lantern, The Parasite</v>
      </c>
      <c r="D1061" s="33" t="s">
        <v>5800</v>
      </c>
      <c r="E1061" s="33">
        <f t="shared" si="277"/>
        <v>1</v>
      </c>
      <c r="F1061" s="33" t="str">
        <f t="shared" si="280"/>
        <v>Power Breakfast! - DC</v>
      </c>
      <c r="G1061" s="34" t="s">
        <v>3385</v>
      </c>
      <c r="H1061" s="33" t="s">
        <v>1262</v>
      </c>
      <c r="I1061" s="33" t="s">
        <v>2814</v>
      </c>
      <c r="J1061" s="34">
        <v>1</v>
      </c>
      <c r="L1061" s="50" t="s">
        <v>5420</v>
      </c>
      <c r="P1061" s="50" t="s">
        <v>5312</v>
      </c>
      <c r="S1061" s="50"/>
      <c r="T1061" s="33" t="s">
        <v>1262</v>
      </c>
      <c r="U1061" s="33" t="s">
        <v>178</v>
      </c>
      <c r="W1061" s="34" t="s">
        <v>2103</v>
      </c>
      <c r="X1061" s="34">
        <v>3</v>
      </c>
      <c r="Y1061" s="34">
        <v>5</v>
      </c>
      <c r="Z1061" s="34">
        <f t="shared" si="278"/>
        <v>15</v>
      </c>
      <c r="AI1061" s="25">
        <v>1060</v>
      </c>
      <c r="AJ1061" s="27">
        <v>1060</v>
      </c>
    </row>
    <row r="1062" spans="1:36" ht="11.25" customHeight="1" x14ac:dyDescent="0.2">
      <c r="A1062" s="27">
        <v>1061</v>
      </c>
      <c r="C1062" s="33" t="str">
        <f t="shared" si="281"/>
        <v>Mission - Eye of the Storm #2 - DC - C - Superman, Green Lantern, The Parasite</v>
      </c>
      <c r="D1062" s="33" t="s">
        <v>5801</v>
      </c>
      <c r="E1062" s="33">
        <f t="shared" si="277"/>
        <v>1</v>
      </c>
      <c r="F1062" s="33" t="str">
        <f t="shared" si="280"/>
        <v>Pig Out! - DC</v>
      </c>
      <c r="G1062" s="34" t="s">
        <v>3385</v>
      </c>
      <c r="H1062" s="33" t="s">
        <v>1262</v>
      </c>
      <c r="I1062" s="33" t="s">
        <v>2814</v>
      </c>
      <c r="J1062" s="34">
        <v>2</v>
      </c>
      <c r="L1062" s="50" t="s">
        <v>5420</v>
      </c>
      <c r="P1062" s="50" t="s">
        <v>5313</v>
      </c>
      <c r="S1062" s="50"/>
      <c r="T1062" s="33" t="s">
        <v>1262</v>
      </c>
      <c r="U1062" s="33" t="s">
        <v>179</v>
      </c>
      <c r="W1062" s="34" t="s">
        <v>2103</v>
      </c>
      <c r="X1062" s="34">
        <v>3</v>
      </c>
      <c r="Y1062" s="34">
        <v>5</v>
      </c>
      <c r="Z1062" s="34">
        <f t="shared" si="278"/>
        <v>15</v>
      </c>
      <c r="AI1062" s="25">
        <v>1061</v>
      </c>
      <c r="AJ1062" s="27">
        <v>1061</v>
      </c>
    </row>
    <row r="1063" spans="1:36" ht="11.25" customHeight="1" x14ac:dyDescent="0.2">
      <c r="A1063" s="27">
        <v>1062</v>
      </c>
      <c r="C1063" s="33" t="str">
        <f t="shared" si="281"/>
        <v>Mission - Eye of the Storm #3 - DC - C - Superman, Green Lantern, The Parasite</v>
      </c>
      <c r="D1063" s="33" t="s">
        <v>5802</v>
      </c>
      <c r="E1063" s="33">
        <f t="shared" si="277"/>
        <v>1</v>
      </c>
      <c r="F1063" s="33" t="str">
        <f t="shared" si="280"/>
        <v>Self Service! - DC</v>
      </c>
      <c r="G1063" s="34" t="s">
        <v>3385</v>
      </c>
      <c r="H1063" s="33" t="s">
        <v>1262</v>
      </c>
      <c r="I1063" s="33" t="s">
        <v>2814</v>
      </c>
      <c r="J1063" s="34">
        <v>3</v>
      </c>
      <c r="L1063" s="50" t="s">
        <v>5420</v>
      </c>
      <c r="P1063" s="50" t="s">
        <v>5314</v>
      </c>
      <c r="S1063" s="50"/>
      <c r="T1063" s="33" t="s">
        <v>1262</v>
      </c>
      <c r="U1063" s="33" t="s">
        <v>180</v>
      </c>
      <c r="W1063" s="34" t="s">
        <v>2103</v>
      </c>
      <c r="X1063" s="34">
        <v>3</v>
      </c>
      <c r="Y1063" s="34">
        <v>5</v>
      </c>
      <c r="Z1063" s="34">
        <f t="shared" si="278"/>
        <v>15</v>
      </c>
      <c r="AI1063" s="25">
        <v>1062</v>
      </c>
      <c r="AJ1063" s="27">
        <v>1062</v>
      </c>
    </row>
    <row r="1064" spans="1:36" ht="11.25" customHeight="1" x14ac:dyDescent="0.2">
      <c r="A1064" s="27">
        <v>1063</v>
      </c>
      <c r="C1064" s="33" t="str">
        <f t="shared" si="281"/>
        <v>Mission - Eye of the Storm #4 - DC - C - Superman, Green Lantern, The Parasite</v>
      </c>
      <c r="D1064" s="33" t="s">
        <v>5803</v>
      </c>
      <c r="E1064" s="33">
        <f t="shared" si="277"/>
        <v>1</v>
      </c>
      <c r="F1064" s="33" t="str">
        <f t="shared" si="280"/>
        <v>Stewing! - DC</v>
      </c>
      <c r="G1064" s="34" t="s">
        <v>3385</v>
      </c>
      <c r="H1064" s="33" t="s">
        <v>1262</v>
      </c>
      <c r="I1064" s="33" t="s">
        <v>2814</v>
      </c>
      <c r="J1064" s="34">
        <v>4</v>
      </c>
      <c r="L1064" s="50" t="s">
        <v>5420</v>
      </c>
      <c r="P1064" s="50" t="s">
        <v>5315</v>
      </c>
      <c r="S1064" s="50"/>
      <c r="T1064" s="33" t="s">
        <v>1262</v>
      </c>
      <c r="U1064" s="33" t="s">
        <v>181</v>
      </c>
      <c r="W1064" s="34" t="s">
        <v>2103</v>
      </c>
      <c r="X1064" s="34">
        <v>3</v>
      </c>
      <c r="Y1064" s="34">
        <v>5</v>
      </c>
      <c r="Z1064" s="34">
        <f t="shared" si="278"/>
        <v>15</v>
      </c>
      <c r="AI1064" s="25">
        <v>1063</v>
      </c>
      <c r="AJ1064" s="27">
        <v>1063</v>
      </c>
    </row>
    <row r="1065" spans="1:36" ht="11.25" customHeight="1" x14ac:dyDescent="0.2">
      <c r="A1065" s="27">
        <v>1064</v>
      </c>
      <c r="C1065" s="33" t="str">
        <f t="shared" si="281"/>
        <v>Mission - Eye of the Storm #5 - DC - C - Superman, Green Lantern, The Parasite</v>
      </c>
      <c r="D1065" s="33" t="s">
        <v>5804</v>
      </c>
      <c r="E1065" s="33">
        <f t="shared" si="277"/>
        <v>1</v>
      </c>
      <c r="F1065" s="33" t="str">
        <f t="shared" si="280"/>
        <v>Leftovers! - DC</v>
      </c>
      <c r="G1065" s="34" t="s">
        <v>3385</v>
      </c>
      <c r="H1065" s="33" t="s">
        <v>1262</v>
      </c>
      <c r="I1065" s="33" t="s">
        <v>2814</v>
      </c>
      <c r="J1065" s="34">
        <v>5</v>
      </c>
      <c r="L1065" s="50" t="s">
        <v>5420</v>
      </c>
      <c r="P1065" s="50" t="s">
        <v>5288</v>
      </c>
      <c r="S1065" s="50"/>
      <c r="T1065" s="33" t="s">
        <v>1262</v>
      </c>
      <c r="U1065" s="33" t="s">
        <v>182</v>
      </c>
      <c r="W1065" s="34" t="s">
        <v>2103</v>
      </c>
      <c r="X1065" s="34">
        <v>3</v>
      </c>
      <c r="Y1065" s="34">
        <v>5</v>
      </c>
      <c r="Z1065" s="34">
        <f t="shared" si="278"/>
        <v>15</v>
      </c>
      <c r="AI1065" s="25">
        <v>1064</v>
      </c>
      <c r="AJ1065" s="27">
        <v>1064</v>
      </c>
    </row>
    <row r="1066" spans="1:36" ht="11.25" customHeight="1" x14ac:dyDescent="0.2">
      <c r="A1066" s="27">
        <v>1065</v>
      </c>
      <c r="C1066" s="33" t="str">
        <f t="shared" si="281"/>
        <v>Mission - Eye of the Storm #6 - DC - C - Superman, Green Lantern, The Parasite</v>
      </c>
      <c r="D1066" s="33" t="s">
        <v>5805</v>
      </c>
      <c r="E1066" s="33">
        <f t="shared" si="277"/>
        <v>1</v>
      </c>
      <c r="F1066" s="33" t="str">
        <f t="shared" si="280"/>
        <v>Take Out! - DC</v>
      </c>
      <c r="G1066" s="34" t="s">
        <v>3385</v>
      </c>
      <c r="H1066" s="33" t="s">
        <v>1262</v>
      </c>
      <c r="I1066" s="33" t="s">
        <v>2814</v>
      </c>
      <c r="J1066" s="34">
        <v>6</v>
      </c>
      <c r="L1066" s="50" t="s">
        <v>5420</v>
      </c>
      <c r="P1066" s="50" t="s">
        <v>5316</v>
      </c>
      <c r="S1066" s="50"/>
      <c r="T1066" s="33" t="s">
        <v>1262</v>
      </c>
      <c r="U1066" s="33" t="s">
        <v>183</v>
      </c>
      <c r="W1066" s="34" t="s">
        <v>2103</v>
      </c>
      <c r="X1066" s="34">
        <v>3</v>
      </c>
      <c r="Y1066" s="34">
        <v>5</v>
      </c>
      <c r="Z1066" s="34">
        <f t="shared" si="278"/>
        <v>15</v>
      </c>
      <c r="AI1066" s="25">
        <v>1065</v>
      </c>
      <c r="AJ1066" s="27">
        <v>1065</v>
      </c>
    </row>
    <row r="1067" spans="1:36" ht="11.25" customHeight="1" x14ac:dyDescent="0.2">
      <c r="A1067" s="27">
        <v>1066</v>
      </c>
      <c r="C1067" s="33" t="str">
        <f t="shared" si="281"/>
        <v>Mission - Eye of the Storm #7 - DC - C - Superman, Green Lantern, The Parasite</v>
      </c>
      <c r="D1067" s="33" t="s">
        <v>5806</v>
      </c>
      <c r="E1067" s="33">
        <f t="shared" si="277"/>
        <v>1</v>
      </c>
      <c r="F1067" s="33" t="str">
        <f t="shared" si="280"/>
        <v>Over Easy! - DC</v>
      </c>
      <c r="G1067" s="34" t="s">
        <v>3385</v>
      </c>
      <c r="H1067" s="33" t="s">
        <v>1262</v>
      </c>
      <c r="I1067" s="33" t="s">
        <v>2814</v>
      </c>
      <c r="J1067" s="34">
        <v>7</v>
      </c>
      <c r="L1067" s="50" t="s">
        <v>5420</v>
      </c>
      <c r="P1067" s="50" t="s">
        <v>5289</v>
      </c>
      <c r="S1067" s="50"/>
      <c r="T1067" s="33" t="s">
        <v>1262</v>
      </c>
      <c r="U1067" s="33" t="s">
        <v>184</v>
      </c>
      <c r="W1067" s="34" t="s">
        <v>2103</v>
      </c>
      <c r="X1067" s="34">
        <v>3</v>
      </c>
      <c r="Y1067" s="34">
        <v>5</v>
      </c>
      <c r="Z1067" s="34">
        <f t="shared" si="278"/>
        <v>15</v>
      </c>
      <c r="AI1067" s="25">
        <v>1066</v>
      </c>
      <c r="AJ1067" s="27">
        <v>1066</v>
      </c>
    </row>
    <row r="1068" spans="1:36" ht="11.25" customHeight="1" x14ac:dyDescent="0.2">
      <c r="A1068" s="27">
        <v>1067</v>
      </c>
      <c r="C1068" s="33" t="str">
        <f t="shared" si="281"/>
        <v>Mission - Fatal Attractions #1 - OP - C - Exodus</v>
      </c>
      <c r="D1068" s="33" t="str">
        <f t="shared" ref="D1068:D1081" si="284">CONCATENATE(I1068," ",H1068," #",J1068," - ",P1068," - ",L1068," - ",G1068," - ",W1068)</f>
        <v>Fatal Attractions Mission #1 - To Cleanse a Nation - Exodus - OP - C</v>
      </c>
      <c r="E1068" s="33">
        <f t="shared" si="277"/>
        <v>1</v>
      </c>
      <c r="F1068" s="33" t="str">
        <f t="shared" si="280"/>
        <v>To Cleanse a Nation - OP</v>
      </c>
      <c r="G1068" s="34" t="s">
        <v>123</v>
      </c>
      <c r="H1068" s="33" t="s">
        <v>1262</v>
      </c>
      <c r="I1068" s="33" t="s">
        <v>2815</v>
      </c>
      <c r="J1068" s="34">
        <v>1</v>
      </c>
      <c r="L1068" s="57" t="s">
        <v>2524</v>
      </c>
      <c r="P1068" s="58" t="s">
        <v>5257</v>
      </c>
      <c r="S1068" s="50"/>
      <c r="T1068" s="33" t="s">
        <v>1262</v>
      </c>
      <c r="U1068" s="33" t="s">
        <v>306</v>
      </c>
      <c r="W1068" s="34" t="s">
        <v>2103</v>
      </c>
      <c r="X1068" s="34">
        <v>2</v>
      </c>
      <c r="Y1068" s="34">
        <v>5</v>
      </c>
      <c r="Z1068" s="34">
        <f t="shared" si="278"/>
        <v>10</v>
      </c>
      <c r="AI1068" s="25">
        <v>1067</v>
      </c>
      <c r="AJ1068" s="27">
        <v>1067</v>
      </c>
    </row>
    <row r="1069" spans="1:36" ht="11.25" customHeight="1" x14ac:dyDescent="0.2">
      <c r="A1069" s="27">
        <v>1068</v>
      </c>
      <c r="C1069" s="33" t="str">
        <f t="shared" si="281"/>
        <v>Mission - Fatal Attractions #2 - OP - C - Cable</v>
      </c>
      <c r="D1069" s="33" t="str">
        <f t="shared" si="284"/>
        <v>Fatal Attractions Mission #2 - In the Nick of Time - Cable - OP - C</v>
      </c>
      <c r="E1069" s="33">
        <f t="shared" si="277"/>
        <v>1</v>
      </c>
      <c r="F1069" s="33" t="str">
        <f t="shared" si="280"/>
        <v>In the Nick of Time - OP</v>
      </c>
      <c r="G1069" s="34" t="s">
        <v>123</v>
      </c>
      <c r="H1069" s="33" t="s">
        <v>1262</v>
      </c>
      <c r="I1069" s="33" t="s">
        <v>2815</v>
      </c>
      <c r="J1069" s="34">
        <v>2</v>
      </c>
      <c r="L1069" s="57" t="s">
        <v>906</v>
      </c>
      <c r="P1069" s="58" t="s">
        <v>5258</v>
      </c>
      <c r="S1069" s="50"/>
      <c r="T1069" s="33" t="s">
        <v>1262</v>
      </c>
      <c r="U1069" s="33" t="s">
        <v>307</v>
      </c>
      <c r="W1069" s="34" t="s">
        <v>2103</v>
      </c>
      <c r="X1069" s="34">
        <v>2</v>
      </c>
      <c r="Y1069" s="34">
        <v>5</v>
      </c>
      <c r="Z1069" s="34">
        <f t="shared" si="278"/>
        <v>10</v>
      </c>
      <c r="AI1069" s="25">
        <v>1068</v>
      </c>
      <c r="AJ1069" s="27">
        <v>1068</v>
      </c>
    </row>
    <row r="1070" spans="1:36" ht="11.25" customHeight="1" x14ac:dyDescent="0.2">
      <c r="A1070" s="27">
        <v>1069</v>
      </c>
      <c r="C1070" s="33" t="str">
        <f t="shared" si="281"/>
        <v>Mission - Fatal Attractions #3 - OP - C - Storm</v>
      </c>
      <c r="D1070" s="33" t="str">
        <f t="shared" si="284"/>
        <v>Fatal Attractions Mission #3 - Unholy Crusade - Storm - OP - C</v>
      </c>
      <c r="E1070" s="33">
        <f t="shared" si="277"/>
        <v>1</v>
      </c>
      <c r="F1070" s="33" t="str">
        <f t="shared" si="280"/>
        <v>Unholy Crusade - OP</v>
      </c>
      <c r="G1070" s="34" t="s">
        <v>123</v>
      </c>
      <c r="H1070" s="33" t="s">
        <v>1262</v>
      </c>
      <c r="I1070" s="33" t="s">
        <v>2815</v>
      </c>
      <c r="J1070" s="34">
        <v>3</v>
      </c>
      <c r="L1070" s="57" t="s">
        <v>1147</v>
      </c>
      <c r="P1070" s="58" t="s">
        <v>5259</v>
      </c>
      <c r="S1070" s="50"/>
      <c r="T1070" s="33" t="s">
        <v>1262</v>
      </c>
      <c r="U1070" s="33" t="s">
        <v>308</v>
      </c>
      <c r="W1070" s="34" t="s">
        <v>2103</v>
      </c>
      <c r="X1070" s="34">
        <v>2</v>
      </c>
      <c r="Y1070" s="34">
        <v>5</v>
      </c>
      <c r="Z1070" s="34">
        <f t="shared" si="278"/>
        <v>10</v>
      </c>
      <c r="AI1070" s="25">
        <v>1069</v>
      </c>
      <c r="AJ1070" s="27">
        <v>1069</v>
      </c>
    </row>
    <row r="1071" spans="1:36" ht="11.25" customHeight="1" x14ac:dyDescent="0.2">
      <c r="A1071" s="27">
        <v>1070</v>
      </c>
      <c r="C1071" s="33" t="str">
        <f t="shared" si="281"/>
        <v>Mission - Fatal Attractions #4 - OP - C - Magneto</v>
      </c>
      <c r="D1071" s="33" t="str">
        <f t="shared" si="284"/>
        <v>Fatal Attractions Mission #4 - Shock Felt 'Round the World - Magneto - OP - C</v>
      </c>
      <c r="E1071" s="33">
        <f t="shared" si="277"/>
        <v>1</v>
      </c>
      <c r="F1071" s="33" t="str">
        <f t="shared" si="280"/>
        <v>Shock Felt 'Round the World - OP</v>
      </c>
      <c r="G1071" s="34" t="s">
        <v>123</v>
      </c>
      <c r="H1071" s="33" t="s">
        <v>1262</v>
      </c>
      <c r="I1071" s="33" t="s">
        <v>2815</v>
      </c>
      <c r="J1071" s="34">
        <v>4</v>
      </c>
      <c r="L1071" s="57" t="s">
        <v>148</v>
      </c>
      <c r="P1071" s="58" t="s">
        <v>5260</v>
      </c>
      <c r="S1071" s="50"/>
      <c r="T1071" s="33" t="s">
        <v>1262</v>
      </c>
      <c r="U1071" s="33" t="s">
        <v>309</v>
      </c>
      <c r="W1071" s="34" t="s">
        <v>2103</v>
      </c>
      <c r="X1071" s="34">
        <v>2</v>
      </c>
      <c r="Y1071" s="34">
        <v>5</v>
      </c>
      <c r="Z1071" s="34">
        <f t="shared" si="278"/>
        <v>10</v>
      </c>
      <c r="AI1071" s="25">
        <v>1070</v>
      </c>
      <c r="AJ1071" s="27">
        <v>1070</v>
      </c>
    </row>
    <row r="1072" spans="1:36" ht="11.25" customHeight="1" x14ac:dyDescent="0.2">
      <c r="A1072" s="27">
        <v>1071</v>
      </c>
      <c r="C1072" s="33" t="str">
        <f t="shared" si="281"/>
        <v>Mission - Fatal Attractions #5 - OP - C - Wolverine</v>
      </c>
      <c r="D1072" s="33" t="str">
        <f t="shared" si="284"/>
        <v>Fatal Attractions Mission #5 - For the Life of a Friend - Wolverine - OP - C</v>
      </c>
      <c r="E1072" s="33">
        <f t="shared" si="277"/>
        <v>1</v>
      </c>
      <c r="F1072" s="33" t="str">
        <f t="shared" si="280"/>
        <v>For the Life of a Friend - OP</v>
      </c>
      <c r="G1072" s="34" t="s">
        <v>123</v>
      </c>
      <c r="H1072" s="33" t="s">
        <v>1262</v>
      </c>
      <c r="I1072" s="33" t="s">
        <v>2815</v>
      </c>
      <c r="J1072" s="34">
        <v>5</v>
      </c>
      <c r="L1072" s="57" t="s">
        <v>1165</v>
      </c>
      <c r="P1072" s="58" t="s">
        <v>5261</v>
      </c>
      <c r="S1072" s="50"/>
      <c r="T1072" s="33" t="s">
        <v>1262</v>
      </c>
      <c r="U1072" s="33" t="s">
        <v>310</v>
      </c>
      <c r="W1072" s="34" t="s">
        <v>2103</v>
      </c>
      <c r="X1072" s="34">
        <v>2</v>
      </c>
      <c r="Y1072" s="34">
        <v>5</v>
      </c>
      <c r="Z1072" s="34">
        <f t="shared" si="278"/>
        <v>10</v>
      </c>
      <c r="AI1072" s="25">
        <v>1071</v>
      </c>
      <c r="AJ1072" s="27">
        <v>1071</v>
      </c>
    </row>
    <row r="1073" spans="1:36" ht="11.25" customHeight="1" x14ac:dyDescent="0.2">
      <c r="A1073" s="27">
        <v>1072</v>
      </c>
      <c r="C1073" s="33" t="str">
        <f t="shared" si="281"/>
        <v>Mission - Fatal Attractions #6 - OP - C - Colossus</v>
      </c>
      <c r="D1073" s="33" t="str">
        <f t="shared" si="284"/>
        <v>Fatal Attractions Mission #6 - Brother Against Brother - Colossus - OP - C</v>
      </c>
      <c r="E1073" s="33">
        <f t="shared" si="277"/>
        <v>1</v>
      </c>
      <c r="F1073" s="33" t="str">
        <f t="shared" si="280"/>
        <v>Brother Against Brother - OP</v>
      </c>
      <c r="G1073" s="34" t="s">
        <v>123</v>
      </c>
      <c r="H1073" s="33" t="s">
        <v>1262</v>
      </c>
      <c r="I1073" s="33" t="s">
        <v>2815</v>
      </c>
      <c r="J1073" s="34">
        <v>6</v>
      </c>
      <c r="L1073" s="57" t="s">
        <v>2545</v>
      </c>
      <c r="P1073" s="58" t="s">
        <v>5262</v>
      </c>
      <c r="S1073" s="50"/>
      <c r="T1073" s="33" t="s">
        <v>1262</v>
      </c>
      <c r="U1073" s="33" t="s">
        <v>311</v>
      </c>
      <c r="W1073" s="34" t="s">
        <v>2103</v>
      </c>
      <c r="X1073" s="34">
        <v>2</v>
      </c>
      <c r="Y1073" s="34">
        <v>5</v>
      </c>
      <c r="Z1073" s="34">
        <f t="shared" si="278"/>
        <v>10</v>
      </c>
      <c r="AI1073" s="25">
        <v>1072</v>
      </c>
      <c r="AJ1073" s="27">
        <v>1072</v>
      </c>
    </row>
    <row r="1074" spans="1:36" ht="11.25" customHeight="1" x14ac:dyDescent="0.2">
      <c r="A1074" s="27">
        <v>1073</v>
      </c>
      <c r="C1074" s="33" t="str">
        <f t="shared" si="281"/>
        <v>Mission - Fatal Attractions #7 - OP - C - Professor X</v>
      </c>
      <c r="D1074" s="33" t="str">
        <f t="shared" si="284"/>
        <v>Fatal Attractions Mission #7 - Dreams of Light and Dark - Professor X - OP - C</v>
      </c>
      <c r="E1074" s="33">
        <f t="shared" si="277"/>
        <v>1</v>
      </c>
      <c r="F1074" s="33" t="str">
        <f t="shared" si="280"/>
        <v>Dreams of Light and Dark - OP</v>
      </c>
      <c r="G1074" s="34" t="s">
        <v>123</v>
      </c>
      <c r="H1074" s="33" t="s">
        <v>1262</v>
      </c>
      <c r="I1074" s="33" t="s">
        <v>2815</v>
      </c>
      <c r="J1074" s="34">
        <v>7</v>
      </c>
      <c r="L1074" s="57" t="s">
        <v>2235</v>
      </c>
      <c r="P1074" s="58" t="s">
        <v>5263</v>
      </c>
      <c r="S1074" s="50"/>
      <c r="T1074" s="33" t="s">
        <v>1262</v>
      </c>
      <c r="U1074" s="33" t="s">
        <v>312</v>
      </c>
      <c r="W1074" s="34" t="s">
        <v>2103</v>
      </c>
      <c r="X1074" s="34">
        <v>2</v>
      </c>
      <c r="Y1074" s="34">
        <v>5</v>
      </c>
      <c r="Z1074" s="34">
        <f t="shared" si="278"/>
        <v>10</v>
      </c>
      <c r="AI1074" s="25">
        <v>1073</v>
      </c>
      <c r="AJ1074" s="27">
        <v>1073</v>
      </c>
    </row>
    <row r="1075" spans="1:36" ht="11.25" customHeight="1" x14ac:dyDescent="0.2">
      <c r="A1075" s="27">
        <v>1074</v>
      </c>
      <c r="C1075" s="33" t="str">
        <f t="shared" si="281"/>
        <v>Mission - Infestation Incident #1 - OP - U - Brood Swarm</v>
      </c>
      <c r="D1075" s="33" t="str">
        <f t="shared" si="284"/>
        <v>Infestation Incident Mission #1 - A Parasite's Hunger - Brood Swarm - OP - U</v>
      </c>
      <c r="E1075" s="33">
        <f t="shared" si="277"/>
        <v>1</v>
      </c>
      <c r="F1075" s="33" t="str">
        <f t="shared" si="280"/>
        <v>A Parasite's Hunger - OP</v>
      </c>
      <c r="G1075" s="34" t="s">
        <v>123</v>
      </c>
      <c r="H1075" s="33" t="s">
        <v>1262</v>
      </c>
      <c r="I1075" s="33" t="s">
        <v>2816</v>
      </c>
      <c r="J1075" s="34">
        <v>1</v>
      </c>
      <c r="L1075" s="57" t="s">
        <v>3492</v>
      </c>
      <c r="P1075" s="58" t="s">
        <v>5264</v>
      </c>
      <c r="S1075" s="50"/>
      <c r="T1075" s="33" t="s">
        <v>1262</v>
      </c>
      <c r="U1075" s="33" t="s">
        <v>313</v>
      </c>
      <c r="W1075" s="34" t="s">
        <v>2314</v>
      </c>
      <c r="X1075" s="34">
        <v>2</v>
      </c>
      <c r="Y1075" s="34">
        <v>10</v>
      </c>
      <c r="Z1075" s="34">
        <f t="shared" si="278"/>
        <v>20</v>
      </c>
      <c r="AI1075" s="25">
        <v>1074</v>
      </c>
      <c r="AJ1075" s="27">
        <v>1074</v>
      </c>
    </row>
    <row r="1076" spans="1:36" ht="11.25" customHeight="1" x14ac:dyDescent="0.2">
      <c r="A1076" s="27">
        <v>1075</v>
      </c>
      <c r="C1076" s="33" t="str">
        <f t="shared" si="281"/>
        <v>Mission - Infestation Incident #2 - OP - U - Punisher</v>
      </c>
      <c r="D1076" s="33" t="str">
        <f t="shared" si="284"/>
        <v>Infestation Incident Mission #2 - Swarm of the Insidious - Punisher - OP - U</v>
      </c>
      <c r="E1076" s="33">
        <f t="shared" si="277"/>
        <v>1</v>
      </c>
      <c r="F1076" s="33" t="str">
        <f t="shared" si="280"/>
        <v>Swarm of the Insidious - OP</v>
      </c>
      <c r="G1076" s="34" t="s">
        <v>123</v>
      </c>
      <c r="H1076" s="33" t="s">
        <v>1262</v>
      </c>
      <c r="I1076" s="33" t="s">
        <v>2816</v>
      </c>
      <c r="J1076" s="34">
        <v>2</v>
      </c>
      <c r="L1076" s="57" t="s">
        <v>2238</v>
      </c>
      <c r="P1076" s="58" t="s">
        <v>5265</v>
      </c>
      <c r="S1076" s="50"/>
      <c r="T1076" s="33" t="s">
        <v>1262</v>
      </c>
      <c r="U1076" s="33" t="s">
        <v>95</v>
      </c>
      <c r="W1076" s="34" t="s">
        <v>2314</v>
      </c>
      <c r="X1076" s="34">
        <v>2</v>
      </c>
      <c r="Y1076" s="34">
        <v>10</v>
      </c>
      <c r="Z1076" s="34">
        <f t="shared" si="278"/>
        <v>20</v>
      </c>
      <c r="AI1076" s="25">
        <v>1075</v>
      </c>
      <c r="AJ1076" s="27">
        <v>1075</v>
      </c>
    </row>
    <row r="1077" spans="1:36" ht="11.25" customHeight="1" x14ac:dyDescent="0.2">
      <c r="A1077" s="27">
        <v>1076</v>
      </c>
      <c r="C1077" s="33" t="str">
        <f t="shared" si="281"/>
        <v>Mission - Infestation Incident #3 - OP - U - Capt. America</v>
      </c>
      <c r="D1077" s="33" t="str">
        <f t="shared" si="284"/>
        <v>Infestation Incident Mission #3 - Children of the Damned - Capt. America - OP - U</v>
      </c>
      <c r="E1077" s="33">
        <f t="shared" si="277"/>
        <v>1</v>
      </c>
      <c r="F1077" s="33" t="str">
        <f t="shared" si="280"/>
        <v>Children of the Damned - OP</v>
      </c>
      <c r="G1077" s="34" t="s">
        <v>123</v>
      </c>
      <c r="H1077" s="33" t="s">
        <v>1262</v>
      </c>
      <c r="I1077" s="33" t="s">
        <v>2816</v>
      </c>
      <c r="J1077" s="34">
        <v>3</v>
      </c>
      <c r="L1077" s="57" t="s">
        <v>3476</v>
      </c>
      <c r="P1077" s="58" t="s">
        <v>5266</v>
      </c>
      <c r="S1077" s="50"/>
      <c r="T1077" s="33" t="s">
        <v>1262</v>
      </c>
      <c r="U1077" s="33" t="s">
        <v>96</v>
      </c>
      <c r="W1077" s="34" t="s">
        <v>2314</v>
      </c>
      <c r="X1077" s="34">
        <v>2</v>
      </c>
      <c r="Y1077" s="34">
        <v>10</v>
      </c>
      <c r="Z1077" s="34">
        <f t="shared" si="278"/>
        <v>20</v>
      </c>
      <c r="AI1077" s="25">
        <v>1076</v>
      </c>
      <c r="AJ1077" s="27">
        <v>1076</v>
      </c>
    </row>
    <row r="1078" spans="1:36" ht="11.25" customHeight="1" x14ac:dyDescent="0.2">
      <c r="A1078" s="27">
        <v>1077</v>
      </c>
      <c r="C1078" s="33" t="str">
        <f t="shared" si="281"/>
        <v>Mission - Infestation Incident #4 - OP - U - Nick Fury</v>
      </c>
      <c r="D1078" s="33" t="str">
        <f t="shared" si="284"/>
        <v>Infestation Incident Mission #4 - A Line in the Sand - Nick Fury - OP - U</v>
      </c>
      <c r="E1078" s="33">
        <f t="shared" si="277"/>
        <v>1</v>
      </c>
      <c r="F1078" s="33" t="str">
        <f t="shared" si="280"/>
        <v>A Line in the Sand - OP</v>
      </c>
      <c r="G1078" s="34" t="s">
        <v>123</v>
      </c>
      <c r="H1078" s="33" t="s">
        <v>1262</v>
      </c>
      <c r="I1078" s="33" t="s">
        <v>2816</v>
      </c>
      <c r="J1078" s="34">
        <v>4</v>
      </c>
      <c r="L1078" s="57" t="s">
        <v>1177</v>
      </c>
      <c r="P1078" s="58" t="s">
        <v>5267</v>
      </c>
      <c r="S1078" s="50"/>
      <c r="T1078" s="33" t="s">
        <v>1262</v>
      </c>
      <c r="U1078" s="33" t="s">
        <v>97</v>
      </c>
      <c r="W1078" s="34" t="s">
        <v>2314</v>
      </c>
      <c r="X1078" s="34">
        <v>2</v>
      </c>
      <c r="Y1078" s="34">
        <v>10</v>
      </c>
      <c r="Z1078" s="34">
        <f t="shared" si="278"/>
        <v>20</v>
      </c>
      <c r="AI1078" s="25">
        <v>1077</v>
      </c>
      <c r="AJ1078" s="27">
        <v>1077</v>
      </c>
    </row>
    <row r="1079" spans="1:36" ht="11.25" customHeight="1" x14ac:dyDescent="0.2">
      <c r="A1079" s="27">
        <v>1078</v>
      </c>
      <c r="C1079" s="33" t="str">
        <f t="shared" si="281"/>
        <v>Mission - Infestation Incident #5 - OP - U - Cyclops</v>
      </c>
      <c r="D1079" s="33" t="str">
        <f t="shared" si="284"/>
        <v>Infestation Incident Mission #5 - The Belly of the Beast - Cyclops - OP - U</v>
      </c>
      <c r="E1079" s="33">
        <f t="shared" si="277"/>
        <v>1</v>
      </c>
      <c r="F1079" s="33" t="str">
        <f t="shared" si="280"/>
        <v>The Belly of the Beast - OP</v>
      </c>
      <c r="G1079" s="34" t="s">
        <v>123</v>
      </c>
      <c r="H1079" s="33" t="s">
        <v>1262</v>
      </c>
      <c r="I1079" s="33" t="s">
        <v>2816</v>
      </c>
      <c r="J1079" s="34">
        <v>5</v>
      </c>
      <c r="L1079" s="57" t="s">
        <v>2549</v>
      </c>
      <c r="P1079" s="58" t="s">
        <v>5268</v>
      </c>
      <c r="S1079" s="50"/>
      <c r="T1079" s="33" t="s">
        <v>1262</v>
      </c>
      <c r="U1079" s="33" t="s">
        <v>98</v>
      </c>
      <c r="W1079" s="34" t="s">
        <v>2314</v>
      </c>
      <c r="X1079" s="34">
        <v>2</v>
      </c>
      <c r="Y1079" s="34">
        <v>10</v>
      </c>
      <c r="Z1079" s="34">
        <f t="shared" si="278"/>
        <v>20</v>
      </c>
      <c r="AI1079" s="25">
        <v>1078</v>
      </c>
      <c r="AJ1079" s="27">
        <v>1078</v>
      </c>
    </row>
    <row r="1080" spans="1:36" ht="11.25" customHeight="1" x14ac:dyDescent="0.2">
      <c r="A1080" s="27">
        <v>1079</v>
      </c>
      <c r="C1080" s="33" t="str">
        <f t="shared" si="281"/>
        <v>Mission - Infestation Incident #6 - OP - U - Wolverine</v>
      </c>
      <c r="D1080" s="33" t="str">
        <f t="shared" si="284"/>
        <v>Infestation Incident Mission #6 - Robbing the Cradle - Wolverine - OP - U</v>
      </c>
      <c r="E1080" s="33">
        <f t="shared" si="277"/>
        <v>1</v>
      </c>
      <c r="F1080" s="33" t="str">
        <f t="shared" si="280"/>
        <v>Robbing the Cradle - OP</v>
      </c>
      <c r="G1080" s="34" t="s">
        <v>123</v>
      </c>
      <c r="H1080" s="33" t="s">
        <v>1262</v>
      </c>
      <c r="I1080" s="33" t="s">
        <v>2816</v>
      </c>
      <c r="J1080" s="34">
        <v>6</v>
      </c>
      <c r="L1080" s="57" t="s">
        <v>1165</v>
      </c>
      <c r="P1080" s="58" t="s">
        <v>5269</v>
      </c>
      <c r="S1080" s="50"/>
      <c r="T1080" s="33" t="s">
        <v>1262</v>
      </c>
      <c r="U1080" s="33" t="s">
        <v>99</v>
      </c>
      <c r="W1080" s="34" t="s">
        <v>2314</v>
      </c>
      <c r="X1080" s="34">
        <v>2</v>
      </c>
      <c r="Y1080" s="34">
        <v>10</v>
      </c>
      <c r="Z1080" s="34">
        <f t="shared" si="278"/>
        <v>20</v>
      </c>
      <c r="AI1080" s="25">
        <v>1079</v>
      </c>
      <c r="AJ1080" s="27">
        <v>1079</v>
      </c>
    </row>
    <row r="1081" spans="1:36" ht="11.25" customHeight="1" x14ac:dyDescent="0.2">
      <c r="A1081" s="27">
        <v>1080</v>
      </c>
      <c r="C1081" s="33" t="str">
        <f t="shared" si="281"/>
        <v>Mission - Infestation Incident #7 - OP - U - Brood Queen</v>
      </c>
      <c r="D1081" s="33" t="str">
        <f t="shared" si="284"/>
        <v>Infestation Incident Mission #7 - The Queen of Evil - Brood Queen - OP - U</v>
      </c>
      <c r="E1081" s="33">
        <f t="shared" si="277"/>
        <v>1</v>
      </c>
      <c r="F1081" s="33" t="str">
        <f t="shared" si="280"/>
        <v>The Queen of Evil - OP</v>
      </c>
      <c r="G1081" s="34" t="s">
        <v>123</v>
      </c>
      <c r="H1081" s="33" t="s">
        <v>1262</v>
      </c>
      <c r="I1081" s="33" t="s">
        <v>2816</v>
      </c>
      <c r="J1081" s="34">
        <v>7</v>
      </c>
      <c r="L1081" s="57" t="s">
        <v>3493</v>
      </c>
      <c r="P1081" s="58" t="s">
        <v>5270</v>
      </c>
      <c r="S1081" s="50"/>
      <c r="T1081" s="33" t="s">
        <v>1262</v>
      </c>
      <c r="U1081" s="33" t="s">
        <v>516</v>
      </c>
      <c r="W1081" s="34" t="s">
        <v>2314</v>
      </c>
      <c r="X1081" s="34">
        <v>2</v>
      </c>
      <c r="Y1081" s="34">
        <v>10</v>
      </c>
      <c r="Z1081" s="34">
        <f t="shared" si="278"/>
        <v>20</v>
      </c>
      <c r="AI1081" s="25">
        <v>1080</v>
      </c>
      <c r="AJ1081" s="27">
        <v>1080</v>
      </c>
    </row>
    <row r="1082" spans="1:36" ht="11.25" customHeight="1" x14ac:dyDescent="0.2">
      <c r="A1082" s="27">
        <v>1081</v>
      </c>
      <c r="C1082" s="33" t="str">
        <f t="shared" si="281"/>
        <v>Mission - Infinity Gauntlet #1 - OP - C - Dr. Strange</v>
      </c>
      <c r="D1082" s="33" t="s">
        <v>5765</v>
      </c>
      <c r="E1082" s="33">
        <f t="shared" si="277"/>
        <v>1</v>
      </c>
      <c r="F1082" s="33" t="str">
        <f t="shared" si="280"/>
        <v>The Mind - OP</v>
      </c>
      <c r="G1082" s="34" t="s">
        <v>123</v>
      </c>
      <c r="H1082" s="33" t="s">
        <v>1262</v>
      </c>
      <c r="I1082" s="33" t="s">
        <v>2817</v>
      </c>
      <c r="J1082" s="34">
        <v>1</v>
      </c>
      <c r="L1082" s="50" t="s">
        <v>3494</v>
      </c>
      <c r="P1082" s="58" t="s">
        <v>5271</v>
      </c>
      <c r="S1082" s="50"/>
      <c r="T1082" s="33" t="s">
        <v>1262</v>
      </c>
      <c r="U1082" s="33" t="s">
        <v>100</v>
      </c>
      <c r="W1082" s="34" t="s">
        <v>2103</v>
      </c>
      <c r="X1082" s="34">
        <v>2</v>
      </c>
      <c r="Y1082" s="34">
        <v>5</v>
      </c>
      <c r="Z1082" s="34">
        <f t="shared" si="278"/>
        <v>10</v>
      </c>
      <c r="AI1082" s="25">
        <v>1081</v>
      </c>
      <c r="AJ1082" s="27">
        <v>1081</v>
      </c>
    </row>
    <row r="1083" spans="1:36" ht="11.25" customHeight="1" x14ac:dyDescent="0.2">
      <c r="A1083" s="27">
        <v>1082</v>
      </c>
      <c r="C1083" s="33" t="str">
        <f t="shared" si="281"/>
        <v>Mission - Infinity Gauntlet #2 - OP - C - Adam Warlock</v>
      </c>
      <c r="D1083" s="33" t="s">
        <v>5766</v>
      </c>
      <c r="E1083" s="33">
        <f t="shared" si="277"/>
        <v>1</v>
      </c>
      <c r="F1083" s="33" t="str">
        <f t="shared" si="280"/>
        <v>The Soul - OP</v>
      </c>
      <c r="G1083" s="34" t="s">
        <v>123</v>
      </c>
      <c r="H1083" s="33" t="s">
        <v>1262</v>
      </c>
      <c r="I1083" s="33" t="s">
        <v>2817</v>
      </c>
      <c r="J1083" s="34">
        <v>2</v>
      </c>
      <c r="L1083" s="50" t="s">
        <v>1678</v>
      </c>
      <c r="P1083" s="58" t="s">
        <v>5272</v>
      </c>
      <c r="S1083" s="50"/>
      <c r="T1083" s="33" t="s">
        <v>1262</v>
      </c>
      <c r="U1083" s="33" t="s">
        <v>101</v>
      </c>
      <c r="W1083" s="34" t="s">
        <v>2103</v>
      </c>
      <c r="X1083" s="34">
        <v>2</v>
      </c>
      <c r="Y1083" s="34">
        <v>5</v>
      </c>
      <c r="Z1083" s="34">
        <f t="shared" si="278"/>
        <v>10</v>
      </c>
      <c r="AI1083" s="25">
        <v>1082</v>
      </c>
      <c r="AJ1083" s="27">
        <v>1082</v>
      </c>
    </row>
    <row r="1084" spans="1:36" ht="11.25" customHeight="1" x14ac:dyDescent="0.2">
      <c r="A1084" s="27">
        <v>1083</v>
      </c>
      <c r="C1084" s="33" t="str">
        <f t="shared" si="281"/>
        <v>Mission - Infinity Gauntlet #3 - OP - C - Dr. Doom</v>
      </c>
      <c r="D1084" s="33" t="s">
        <v>5767</v>
      </c>
      <c r="E1084" s="33">
        <f t="shared" si="277"/>
        <v>1</v>
      </c>
      <c r="F1084" s="33" t="str">
        <f t="shared" si="280"/>
        <v>Time - OP</v>
      </c>
      <c r="G1084" s="34" t="s">
        <v>123</v>
      </c>
      <c r="H1084" s="33" t="s">
        <v>1262</v>
      </c>
      <c r="I1084" s="33" t="s">
        <v>2817</v>
      </c>
      <c r="J1084" s="34">
        <v>3</v>
      </c>
      <c r="L1084" s="50" t="s">
        <v>3495</v>
      </c>
      <c r="P1084" s="58" t="s">
        <v>5273</v>
      </c>
      <c r="S1084" s="50"/>
      <c r="T1084" s="33" t="s">
        <v>1262</v>
      </c>
      <c r="U1084" s="33" t="s">
        <v>102</v>
      </c>
      <c r="W1084" s="34" t="s">
        <v>2103</v>
      </c>
      <c r="X1084" s="34">
        <v>2</v>
      </c>
      <c r="Y1084" s="34">
        <v>5</v>
      </c>
      <c r="Z1084" s="34">
        <f t="shared" si="278"/>
        <v>10</v>
      </c>
      <c r="AI1084" s="25">
        <v>1083</v>
      </c>
      <c r="AJ1084" s="27">
        <v>1083</v>
      </c>
    </row>
    <row r="1085" spans="1:36" ht="11.25" customHeight="1" x14ac:dyDescent="0.2">
      <c r="A1085" s="27">
        <v>1084</v>
      </c>
      <c r="C1085" s="33" t="str">
        <f t="shared" si="281"/>
        <v>Mission - Infinity Gauntlet #4 - OP - C - Galactus</v>
      </c>
      <c r="D1085" s="33" t="s">
        <v>5768</v>
      </c>
      <c r="E1085" s="33">
        <f t="shared" si="277"/>
        <v>1</v>
      </c>
      <c r="F1085" s="33" t="str">
        <f t="shared" si="280"/>
        <v>Reality - OP</v>
      </c>
      <c r="G1085" s="34" t="s">
        <v>123</v>
      </c>
      <c r="H1085" s="33" t="s">
        <v>1262</v>
      </c>
      <c r="I1085" s="33" t="s">
        <v>2817</v>
      </c>
      <c r="J1085" s="34">
        <v>4</v>
      </c>
      <c r="L1085" s="50" t="s">
        <v>2001</v>
      </c>
      <c r="P1085" s="58" t="s">
        <v>5274</v>
      </c>
      <c r="S1085" s="50"/>
      <c r="T1085" s="33" t="s">
        <v>1262</v>
      </c>
      <c r="U1085" s="33" t="s">
        <v>103</v>
      </c>
      <c r="W1085" s="34" t="s">
        <v>2103</v>
      </c>
      <c r="X1085" s="34">
        <v>2</v>
      </c>
      <c r="Y1085" s="34">
        <v>5</v>
      </c>
      <c r="Z1085" s="34">
        <f t="shared" si="278"/>
        <v>10</v>
      </c>
      <c r="AI1085" s="25">
        <v>1084</v>
      </c>
      <c r="AJ1085" s="27">
        <v>1084</v>
      </c>
    </row>
    <row r="1086" spans="1:36" ht="11.25" customHeight="1" x14ac:dyDescent="0.2">
      <c r="A1086" s="27">
        <v>1085</v>
      </c>
      <c r="C1086" s="33" t="str">
        <f t="shared" si="281"/>
        <v>Mission - Infinity Gauntlet #5 - OP - C - Thor</v>
      </c>
      <c r="D1086" s="33" t="s">
        <v>5769</v>
      </c>
      <c r="E1086" s="33">
        <f t="shared" si="277"/>
        <v>1</v>
      </c>
      <c r="F1086" s="33" t="str">
        <f t="shared" si="280"/>
        <v>Power - OP</v>
      </c>
      <c r="G1086" s="34" t="s">
        <v>123</v>
      </c>
      <c r="H1086" s="33" t="s">
        <v>1262</v>
      </c>
      <c r="I1086" s="33" t="s">
        <v>2817</v>
      </c>
      <c r="J1086" s="34">
        <v>5</v>
      </c>
      <c r="L1086" s="50" t="s">
        <v>1156</v>
      </c>
      <c r="P1086" s="58" t="s">
        <v>2586</v>
      </c>
      <c r="S1086" s="50"/>
      <c r="T1086" s="33" t="s">
        <v>1262</v>
      </c>
      <c r="U1086" s="33" t="s">
        <v>104</v>
      </c>
      <c r="W1086" s="34" t="s">
        <v>2103</v>
      </c>
      <c r="X1086" s="34">
        <v>2</v>
      </c>
      <c r="Y1086" s="34">
        <v>5</v>
      </c>
      <c r="Z1086" s="34">
        <f t="shared" si="278"/>
        <v>10</v>
      </c>
      <c r="AI1086" s="25">
        <v>1085</v>
      </c>
      <c r="AJ1086" s="27">
        <v>1085</v>
      </c>
    </row>
    <row r="1087" spans="1:36" ht="11.25" customHeight="1" x14ac:dyDescent="0.2">
      <c r="A1087" s="27">
        <v>1086</v>
      </c>
      <c r="C1087" s="33" t="str">
        <f t="shared" si="281"/>
        <v>Mission - Infinity Gauntlet #6 - OP - C - Silver Surfer</v>
      </c>
      <c r="D1087" s="33" t="s">
        <v>5770</v>
      </c>
      <c r="E1087" s="33">
        <f t="shared" si="277"/>
        <v>1</v>
      </c>
      <c r="F1087" s="33" t="str">
        <f t="shared" si="280"/>
        <v>Space - OP</v>
      </c>
      <c r="G1087" s="34" t="s">
        <v>123</v>
      </c>
      <c r="H1087" s="33" t="s">
        <v>1262</v>
      </c>
      <c r="I1087" s="33" t="s">
        <v>2817</v>
      </c>
      <c r="J1087" s="34">
        <v>6</v>
      </c>
      <c r="L1087" s="50" t="s">
        <v>1582</v>
      </c>
      <c r="P1087" s="58" t="s">
        <v>5275</v>
      </c>
      <c r="S1087" s="50"/>
      <c r="T1087" s="33" t="s">
        <v>1262</v>
      </c>
      <c r="U1087" s="33" t="s">
        <v>105</v>
      </c>
      <c r="W1087" s="34" t="s">
        <v>2103</v>
      </c>
      <c r="X1087" s="34">
        <v>2</v>
      </c>
      <c r="Y1087" s="34">
        <v>5</v>
      </c>
      <c r="Z1087" s="34">
        <f t="shared" si="278"/>
        <v>10</v>
      </c>
      <c r="AI1087" s="25">
        <v>1086</v>
      </c>
      <c r="AJ1087" s="27">
        <v>1086</v>
      </c>
    </row>
    <row r="1088" spans="1:36" ht="11.25" customHeight="1" x14ac:dyDescent="0.2">
      <c r="A1088" s="27">
        <v>1087</v>
      </c>
      <c r="C1088" s="33" t="str">
        <f t="shared" si="281"/>
        <v>Mission - Infinity Gauntlet #7 - OP - C - Thanos</v>
      </c>
      <c r="D1088" s="33" t="s">
        <v>5771</v>
      </c>
      <c r="E1088" s="33">
        <f t="shared" si="277"/>
        <v>1</v>
      </c>
      <c r="F1088" s="33" t="str">
        <f t="shared" si="280"/>
        <v>The Final Confrontation - OP</v>
      </c>
      <c r="G1088" s="34" t="s">
        <v>123</v>
      </c>
      <c r="H1088" s="33" t="s">
        <v>1262</v>
      </c>
      <c r="I1088" s="33" t="s">
        <v>2817</v>
      </c>
      <c r="J1088" s="34">
        <v>7</v>
      </c>
      <c r="L1088" s="50" t="s">
        <v>3496</v>
      </c>
      <c r="P1088" s="58" t="s">
        <v>5276</v>
      </c>
      <c r="S1088" s="50"/>
      <c r="T1088" s="33" t="s">
        <v>1262</v>
      </c>
      <c r="U1088" s="33" t="s">
        <v>106</v>
      </c>
      <c r="W1088" s="34" t="s">
        <v>2103</v>
      </c>
      <c r="X1088" s="34">
        <v>2</v>
      </c>
      <c r="Y1088" s="34">
        <v>5</v>
      </c>
      <c r="Z1088" s="34">
        <f t="shared" si="278"/>
        <v>10</v>
      </c>
      <c r="AI1088" s="25">
        <v>1087</v>
      </c>
      <c r="AJ1088" s="27">
        <v>1087</v>
      </c>
    </row>
    <row r="1089" spans="1:36" ht="11.25" customHeight="1" x14ac:dyDescent="0.2">
      <c r="A1089" s="27">
        <v>1088</v>
      </c>
      <c r="C1089" s="33" t="str">
        <f t="shared" si="281"/>
        <v>Mission - Into the Depths #1 - DC - C - Batman, Aquaman</v>
      </c>
      <c r="D1089" s="33" t="s">
        <v>5772</v>
      </c>
      <c r="E1089" s="33">
        <f t="shared" si="277"/>
        <v>1</v>
      </c>
      <c r="F1089" s="33" t="str">
        <f t="shared" si="280"/>
        <v>Aquattack! - DC</v>
      </c>
      <c r="G1089" s="34" t="s">
        <v>3385</v>
      </c>
      <c r="H1089" s="33" t="s">
        <v>1262</v>
      </c>
      <c r="I1089" s="33" t="s">
        <v>2819</v>
      </c>
      <c r="J1089" s="34">
        <v>1</v>
      </c>
      <c r="L1089" s="50" t="s">
        <v>5422</v>
      </c>
      <c r="P1089" s="50" t="s">
        <v>5277</v>
      </c>
      <c r="S1089" s="50"/>
      <c r="T1089" s="33" t="s">
        <v>1262</v>
      </c>
      <c r="U1089" s="33" t="s">
        <v>185</v>
      </c>
      <c r="W1089" s="34" t="s">
        <v>2103</v>
      </c>
      <c r="X1089" s="34">
        <v>3</v>
      </c>
      <c r="Y1089" s="34">
        <v>5</v>
      </c>
      <c r="Z1089" s="34">
        <f t="shared" si="278"/>
        <v>15</v>
      </c>
      <c r="AI1089" s="25">
        <v>1088</v>
      </c>
      <c r="AJ1089" s="27">
        <v>1088</v>
      </c>
    </row>
    <row r="1090" spans="1:36" ht="11.25" customHeight="1" x14ac:dyDescent="0.2">
      <c r="A1090" s="27">
        <v>1089</v>
      </c>
      <c r="C1090" s="33" t="str">
        <f t="shared" si="281"/>
        <v>Mission - Into the Depths #2 - DC - C - Batman, Aquaman</v>
      </c>
      <c r="D1090" s="33" t="s">
        <v>5773</v>
      </c>
      <c r="E1090" s="33">
        <f t="shared" ref="E1090:E1153" si="285">COUNTIF(F:F,F1090)</f>
        <v>1</v>
      </c>
      <c r="F1090" s="33" t="str">
        <f t="shared" si="280"/>
        <v>Fireball! - DC</v>
      </c>
      <c r="G1090" s="34" t="s">
        <v>3385</v>
      </c>
      <c r="H1090" s="33" t="s">
        <v>1262</v>
      </c>
      <c r="I1090" s="33" t="s">
        <v>2819</v>
      </c>
      <c r="J1090" s="34">
        <v>2</v>
      </c>
      <c r="L1090" s="50" t="s">
        <v>5422</v>
      </c>
      <c r="P1090" s="50" t="s">
        <v>5278</v>
      </c>
      <c r="S1090" s="50"/>
      <c r="T1090" s="33" t="s">
        <v>1262</v>
      </c>
      <c r="U1090" s="33" t="s">
        <v>186</v>
      </c>
      <c r="W1090" s="34" t="s">
        <v>2103</v>
      </c>
      <c r="X1090" s="34">
        <v>3</v>
      </c>
      <c r="Y1090" s="34">
        <v>5</v>
      </c>
      <c r="Z1090" s="34">
        <f t="shared" ref="Z1090:Z1153" si="286">SUMPRODUCT(X1090,Y1090)</f>
        <v>15</v>
      </c>
      <c r="AI1090" s="25">
        <v>1089</v>
      </c>
      <c r="AJ1090" s="27">
        <v>1089</v>
      </c>
    </row>
    <row r="1091" spans="1:36" ht="11.25" customHeight="1" x14ac:dyDescent="0.2">
      <c r="A1091" s="27">
        <v>1090</v>
      </c>
      <c r="C1091" s="33" t="str">
        <f t="shared" si="281"/>
        <v>Mission - Into the Depths #3 - DC - C - Batman, Aquaman</v>
      </c>
      <c r="D1091" s="33" t="s">
        <v>5774</v>
      </c>
      <c r="E1091" s="33">
        <f t="shared" si="285"/>
        <v>1</v>
      </c>
      <c r="F1091" s="33" t="str">
        <f t="shared" ref="F1091:F1154" si="287">CONCATENATE(P1091," - ",G1091)</f>
        <v>Rat Pack! - DC</v>
      </c>
      <c r="G1091" s="34" t="s">
        <v>3385</v>
      </c>
      <c r="H1091" s="33" t="s">
        <v>1262</v>
      </c>
      <c r="I1091" s="33" t="s">
        <v>2819</v>
      </c>
      <c r="J1091" s="34">
        <v>3</v>
      </c>
      <c r="L1091" s="50" t="s">
        <v>5422</v>
      </c>
      <c r="P1091" s="50" t="s">
        <v>5279</v>
      </c>
      <c r="S1091" s="50"/>
      <c r="T1091" s="33" t="s">
        <v>1262</v>
      </c>
      <c r="U1091" s="33" t="s">
        <v>187</v>
      </c>
      <c r="W1091" s="34" t="s">
        <v>2103</v>
      </c>
      <c r="X1091" s="34">
        <v>3</v>
      </c>
      <c r="Y1091" s="34">
        <v>5</v>
      </c>
      <c r="Z1091" s="34">
        <f t="shared" si="286"/>
        <v>15</v>
      </c>
      <c r="AI1091" s="25">
        <v>1090</v>
      </c>
      <c r="AJ1091" s="27">
        <v>1090</v>
      </c>
    </row>
    <row r="1092" spans="1:36" ht="11.25" customHeight="1" x14ac:dyDescent="0.2">
      <c r="A1092" s="27">
        <v>1091</v>
      </c>
      <c r="C1092" s="33" t="str">
        <f t="shared" si="281"/>
        <v>Mission - Into the Depths #4 - DC - C - Batman, Aquaman</v>
      </c>
      <c r="D1092" s="33" t="s">
        <v>5775</v>
      </c>
      <c r="E1092" s="33">
        <f t="shared" si="285"/>
        <v>1</v>
      </c>
      <c r="F1092" s="33" t="str">
        <f t="shared" si="287"/>
        <v>Maelstrom! - DC</v>
      </c>
      <c r="G1092" s="34" t="s">
        <v>3385</v>
      </c>
      <c r="H1092" s="33" t="s">
        <v>1262</v>
      </c>
      <c r="I1092" s="33" t="s">
        <v>2819</v>
      </c>
      <c r="J1092" s="34">
        <v>4</v>
      </c>
      <c r="L1092" s="50" t="s">
        <v>5422</v>
      </c>
      <c r="P1092" s="50" t="s">
        <v>5280</v>
      </c>
      <c r="S1092" s="50"/>
      <c r="T1092" s="33" t="s">
        <v>1262</v>
      </c>
      <c r="U1092" s="33" t="s">
        <v>188</v>
      </c>
      <c r="W1092" s="34" t="s">
        <v>2103</v>
      </c>
      <c r="X1092" s="34">
        <v>3</v>
      </c>
      <c r="Y1092" s="34">
        <v>5</v>
      </c>
      <c r="Z1092" s="34">
        <f t="shared" si="286"/>
        <v>15</v>
      </c>
      <c r="AI1092" s="25">
        <v>1091</v>
      </c>
      <c r="AJ1092" s="27">
        <v>1091</v>
      </c>
    </row>
    <row r="1093" spans="1:36" ht="11.25" customHeight="1" x14ac:dyDescent="0.2">
      <c r="A1093" s="27">
        <v>1092</v>
      </c>
      <c r="C1093" s="33" t="str">
        <f t="shared" si="281"/>
        <v>Mission - Into the Depths #5 - DC - C - Batman, Aquaman</v>
      </c>
      <c r="D1093" s="33" t="s">
        <v>5776</v>
      </c>
      <c r="E1093" s="33">
        <f t="shared" si="285"/>
        <v>1</v>
      </c>
      <c r="F1093" s="33" t="str">
        <f t="shared" si="287"/>
        <v>Whitewater! - DC</v>
      </c>
      <c r="G1093" s="34" t="s">
        <v>3385</v>
      </c>
      <c r="H1093" s="33" t="s">
        <v>1262</v>
      </c>
      <c r="I1093" s="33" t="s">
        <v>2819</v>
      </c>
      <c r="J1093" s="34">
        <v>5</v>
      </c>
      <c r="L1093" s="50" t="s">
        <v>5422</v>
      </c>
      <c r="P1093" s="50" t="s">
        <v>5281</v>
      </c>
      <c r="S1093" s="50"/>
      <c r="T1093" s="33" t="s">
        <v>1262</v>
      </c>
      <c r="U1093" s="33" t="s">
        <v>189</v>
      </c>
      <c r="W1093" s="34" t="s">
        <v>2103</v>
      </c>
      <c r="X1093" s="34">
        <v>3</v>
      </c>
      <c r="Y1093" s="34">
        <v>5</v>
      </c>
      <c r="Z1093" s="34">
        <f t="shared" si="286"/>
        <v>15</v>
      </c>
      <c r="AI1093" s="25">
        <v>1092</v>
      </c>
      <c r="AJ1093" s="27">
        <v>1092</v>
      </c>
    </row>
    <row r="1094" spans="1:36" ht="11.25" customHeight="1" x14ac:dyDescent="0.2">
      <c r="A1094" s="27">
        <v>1093</v>
      </c>
      <c r="C1094" s="33" t="str">
        <f t="shared" si="281"/>
        <v>Mission - Into the Depths #6 - DC - C - Batman, Aquaman, Killer Croc</v>
      </c>
      <c r="D1094" s="33" t="s">
        <v>5777</v>
      </c>
      <c r="E1094" s="33">
        <f t="shared" si="285"/>
        <v>1</v>
      </c>
      <c r="F1094" s="33" t="str">
        <f t="shared" si="287"/>
        <v>Swamp-Things! - DC</v>
      </c>
      <c r="G1094" s="34" t="s">
        <v>3385</v>
      </c>
      <c r="H1094" s="33" t="s">
        <v>1262</v>
      </c>
      <c r="I1094" s="33" t="s">
        <v>2819</v>
      </c>
      <c r="J1094" s="34">
        <v>6</v>
      </c>
      <c r="L1094" s="50" t="s">
        <v>5421</v>
      </c>
      <c r="P1094" s="50" t="s">
        <v>5282</v>
      </c>
      <c r="S1094" s="50"/>
      <c r="T1094" s="33" t="s">
        <v>1262</v>
      </c>
      <c r="U1094" s="33" t="s">
        <v>190</v>
      </c>
      <c r="W1094" s="34" t="s">
        <v>2103</v>
      </c>
      <c r="X1094" s="34">
        <v>3</v>
      </c>
      <c r="Y1094" s="34">
        <v>5</v>
      </c>
      <c r="Z1094" s="34">
        <f t="shared" si="286"/>
        <v>15</v>
      </c>
      <c r="AI1094" s="25">
        <v>1093</v>
      </c>
      <c r="AJ1094" s="27">
        <v>1093</v>
      </c>
    </row>
    <row r="1095" spans="1:36" ht="11.25" customHeight="1" x14ac:dyDescent="0.2">
      <c r="A1095" s="27">
        <v>1094</v>
      </c>
      <c r="C1095" s="33" t="str">
        <f t="shared" si="281"/>
        <v>Mission - Into the Depths #7 - DC - C - Batman, Aquaman, Killer Croc</v>
      </c>
      <c r="D1095" s="33" t="s">
        <v>5778</v>
      </c>
      <c r="E1095" s="33">
        <f t="shared" si="285"/>
        <v>1</v>
      </c>
      <c r="F1095" s="33" t="str">
        <f t="shared" si="287"/>
        <v>Monster! - DC</v>
      </c>
      <c r="G1095" s="34" t="s">
        <v>3385</v>
      </c>
      <c r="H1095" s="33" t="s">
        <v>1262</v>
      </c>
      <c r="I1095" s="33" t="s">
        <v>2819</v>
      </c>
      <c r="J1095" s="34">
        <v>7</v>
      </c>
      <c r="L1095" s="50" t="s">
        <v>5421</v>
      </c>
      <c r="P1095" s="50" t="s">
        <v>5283</v>
      </c>
      <c r="S1095" s="50"/>
      <c r="T1095" s="33" t="s">
        <v>1262</v>
      </c>
      <c r="U1095" s="33" t="s">
        <v>191</v>
      </c>
      <c r="W1095" s="34" t="s">
        <v>2103</v>
      </c>
      <c r="X1095" s="34">
        <v>3</v>
      </c>
      <c r="Y1095" s="34">
        <v>5</v>
      </c>
      <c r="Z1095" s="34">
        <f t="shared" si="286"/>
        <v>15</v>
      </c>
      <c r="AI1095" s="25">
        <v>1094</v>
      </c>
      <c r="AJ1095" s="27">
        <v>1094</v>
      </c>
    </row>
    <row r="1096" spans="1:36" ht="11.25" customHeight="1" x14ac:dyDescent="0.2">
      <c r="A1096" s="27">
        <v>1095</v>
      </c>
      <c r="C1096" s="33" t="str">
        <f t="shared" si="281"/>
        <v>Mission - Maximum Carnage #1 - OP - C - Cletus Kasady</v>
      </c>
      <c r="D1096" s="33" t="s">
        <v>6158</v>
      </c>
      <c r="E1096" s="33">
        <f t="shared" si="285"/>
        <v>1</v>
      </c>
      <c r="F1096" s="33" t="str">
        <f t="shared" si="287"/>
        <v>A Lunatic on the Loose - OP</v>
      </c>
      <c r="G1096" s="34" t="s">
        <v>123</v>
      </c>
      <c r="H1096" s="33" t="s">
        <v>1262</v>
      </c>
      <c r="I1096" s="33" t="s">
        <v>2820</v>
      </c>
      <c r="J1096" s="34">
        <v>1</v>
      </c>
      <c r="L1096" s="50" t="s">
        <v>5412</v>
      </c>
      <c r="P1096" s="50" t="s">
        <v>5380</v>
      </c>
      <c r="S1096" s="50"/>
      <c r="T1096" s="33" t="s">
        <v>1262</v>
      </c>
      <c r="U1096" s="33" t="s">
        <v>107</v>
      </c>
      <c r="W1096" s="34" t="s">
        <v>2103</v>
      </c>
      <c r="X1096" s="34">
        <v>2</v>
      </c>
      <c r="Y1096" s="34">
        <v>5</v>
      </c>
      <c r="Z1096" s="34">
        <f t="shared" si="286"/>
        <v>10</v>
      </c>
      <c r="AI1096" s="25">
        <v>1095</v>
      </c>
      <c r="AJ1096" s="27">
        <v>1095</v>
      </c>
    </row>
    <row r="1097" spans="1:36" ht="11.25" customHeight="1" x14ac:dyDescent="0.2">
      <c r="A1097" s="27">
        <v>1096</v>
      </c>
      <c r="C1097" s="33" t="str">
        <f t="shared" si="281"/>
        <v>Mission - Maximum Carnage #2 - OP - C - Venom</v>
      </c>
      <c r="D1097" s="33" t="s">
        <v>6159</v>
      </c>
      <c r="E1097" s="33">
        <f t="shared" si="285"/>
        <v>1</v>
      </c>
      <c r="F1097" s="33" t="str">
        <f t="shared" si="287"/>
        <v>Venom to the Rescue? - OP</v>
      </c>
      <c r="G1097" s="34" t="s">
        <v>123</v>
      </c>
      <c r="H1097" s="33" t="s">
        <v>1262</v>
      </c>
      <c r="I1097" s="33" t="s">
        <v>2820</v>
      </c>
      <c r="J1097" s="34">
        <v>2</v>
      </c>
      <c r="L1097" s="50" t="s">
        <v>1161</v>
      </c>
      <c r="P1097" s="50" t="s">
        <v>5381</v>
      </c>
      <c r="S1097" s="50"/>
      <c r="T1097" s="33" t="s">
        <v>1262</v>
      </c>
      <c r="U1097" s="33" t="s">
        <v>108</v>
      </c>
      <c r="W1097" s="34" t="s">
        <v>2103</v>
      </c>
      <c r="X1097" s="34">
        <v>2</v>
      </c>
      <c r="Y1097" s="34">
        <v>5</v>
      </c>
      <c r="Z1097" s="34">
        <f t="shared" si="286"/>
        <v>10</v>
      </c>
      <c r="AI1097" s="25">
        <v>1096</v>
      </c>
      <c r="AJ1097" s="27">
        <v>1096</v>
      </c>
    </row>
    <row r="1098" spans="1:36" ht="11.25" customHeight="1" x14ac:dyDescent="0.2">
      <c r="A1098" s="27">
        <v>1097</v>
      </c>
      <c r="C1098" s="33" t="str">
        <f t="shared" ref="C1098:C1161" si="288">CONCATENATE(H1098," - ",I1098," #",J1098," - ",G1098," - ",W1098,IF(L1098="","",CONCATENATE(" - ",L1098,)))</f>
        <v>Mission - Maximum Carnage #3 - OP - C - Demogoblin</v>
      </c>
      <c r="D1098" s="33" t="s">
        <v>6160</v>
      </c>
      <c r="E1098" s="33">
        <f t="shared" si="285"/>
        <v>1</v>
      </c>
      <c r="F1098" s="33" t="str">
        <f t="shared" si="287"/>
        <v>The Madness Grows - OP</v>
      </c>
      <c r="G1098" s="34" t="s">
        <v>123</v>
      </c>
      <c r="H1098" s="33" t="s">
        <v>1262</v>
      </c>
      <c r="I1098" s="33" t="s">
        <v>2820</v>
      </c>
      <c r="J1098" s="34">
        <v>3</v>
      </c>
      <c r="L1098" s="50" t="s">
        <v>5413</v>
      </c>
      <c r="P1098" s="50" t="s">
        <v>5382</v>
      </c>
      <c r="S1098" s="50"/>
      <c r="T1098" s="33" t="s">
        <v>1262</v>
      </c>
      <c r="U1098" s="33" t="s">
        <v>109</v>
      </c>
      <c r="W1098" s="34" t="s">
        <v>2103</v>
      </c>
      <c r="X1098" s="34">
        <v>2</v>
      </c>
      <c r="Y1098" s="34">
        <v>5</v>
      </c>
      <c r="Z1098" s="34">
        <f t="shared" si="286"/>
        <v>10</v>
      </c>
      <c r="AI1098" s="25">
        <v>1097</v>
      </c>
      <c r="AJ1098" s="27">
        <v>1097</v>
      </c>
    </row>
    <row r="1099" spans="1:36" ht="11.25" customHeight="1" x14ac:dyDescent="0.2">
      <c r="A1099" s="27">
        <v>1098</v>
      </c>
      <c r="C1099" s="33" t="str">
        <f t="shared" si="288"/>
        <v>Mission - Maximum Carnage #4 - OP - C - Carrion</v>
      </c>
      <c r="D1099" s="33" t="s">
        <v>6161</v>
      </c>
      <c r="E1099" s="33">
        <f t="shared" si="285"/>
        <v>1</v>
      </c>
      <c r="F1099" s="33" t="str">
        <f t="shared" si="287"/>
        <v>A Touch of Death - OP</v>
      </c>
      <c r="G1099" s="34" t="s">
        <v>123</v>
      </c>
      <c r="H1099" s="33" t="s">
        <v>1262</v>
      </c>
      <c r="I1099" s="33" t="s">
        <v>2820</v>
      </c>
      <c r="J1099" s="34">
        <v>4</v>
      </c>
      <c r="L1099" s="50" t="s">
        <v>5414</v>
      </c>
      <c r="P1099" s="50" t="s">
        <v>5383</v>
      </c>
      <c r="S1099" s="50"/>
      <c r="T1099" s="33" t="s">
        <v>1262</v>
      </c>
      <c r="U1099" s="33" t="s">
        <v>1597</v>
      </c>
      <c r="W1099" s="34" t="s">
        <v>2103</v>
      </c>
      <c r="X1099" s="34">
        <v>2</v>
      </c>
      <c r="Y1099" s="34">
        <v>5</v>
      </c>
      <c r="Z1099" s="34">
        <f t="shared" si="286"/>
        <v>10</v>
      </c>
      <c r="AI1099" s="25">
        <v>1098</v>
      </c>
      <c r="AJ1099" s="27">
        <v>1098</v>
      </c>
    </row>
    <row r="1100" spans="1:36" ht="11.25" customHeight="1" x14ac:dyDescent="0.2">
      <c r="A1100" s="27">
        <v>1099</v>
      </c>
      <c r="C1100" s="33" t="str">
        <f t="shared" si="288"/>
        <v>Mission - Maximum Carnage #5 - OP - C - Doppelganger</v>
      </c>
      <c r="D1100" s="33" t="s">
        <v>6162</v>
      </c>
      <c r="E1100" s="33">
        <f t="shared" si="285"/>
        <v>1</v>
      </c>
      <c r="F1100" s="33" t="str">
        <f t="shared" si="287"/>
        <v>Deadly Duplicates - OP</v>
      </c>
      <c r="G1100" s="34" t="s">
        <v>123</v>
      </c>
      <c r="H1100" s="33" t="s">
        <v>1262</v>
      </c>
      <c r="I1100" s="33" t="s">
        <v>2820</v>
      </c>
      <c r="J1100" s="34">
        <v>5</v>
      </c>
      <c r="L1100" s="50" t="s">
        <v>2123</v>
      </c>
      <c r="P1100" s="50" t="s">
        <v>5384</v>
      </c>
      <c r="S1100" s="50"/>
      <c r="T1100" s="33" t="s">
        <v>1262</v>
      </c>
      <c r="U1100" s="33" t="s">
        <v>1598</v>
      </c>
      <c r="W1100" s="34" t="s">
        <v>2103</v>
      </c>
      <c r="X1100" s="34">
        <v>2</v>
      </c>
      <c r="Y1100" s="34">
        <v>5</v>
      </c>
      <c r="Z1100" s="34">
        <f t="shared" si="286"/>
        <v>10</v>
      </c>
      <c r="AI1100" s="25">
        <v>1099</v>
      </c>
      <c r="AJ1100" s="27">
        <v>1099</v>
      </c>
    </row>
    <row r="1101" spans="1:36" ht="11.25" customHeight="1" x14ac:dyDescent="0.2">
      <c r="A1101" s="27">
        <v>1100</v>
      </c>
      <c r="C1101" s="33" t="str">
        <f t="shared" si="288"/>
        <v>Mission - Maximum Carnage #6 - OP - C - Shriek</v>
      </c>
      <c r="D1101" s="33" t="s">
        <v>6163</v>
      </c>
      <c r="E1101" s="33">
        <f t="shared" si="285"/>
        <v>1</v>
      </c>
      <c r="F1101" s="33" t="str">
        <f t="shared" si="287"/>
        <v>A Bitter Love - OP</v>
      </c>
      <c r="G1101" s="34" t="s">
        <v>123</v>
      </c>
      <c r="H1101" s="33" t="s">
        <v>1262</v>
      </c>
      <c r="I1101" s="33" t="s">
        <v>2820</v>
      </c>
      <c r="J1101" s="34">
        <v>6</v>
      </c>
      <c r="L1101" s="50" t="s">
        <v>5415</v>
      </c>
      <c r="P1101" s="50" t="s">
        <v>5385</v>
      </c>
      <c r="S1101" s="50"/>
      <c r="T1101" s="33" t="s">
        <v>1262</v>
      </c>
      <c r="U1101" s="33" t="s">
        <v>1599</v>
      </c>
      <c r="W1101" s="34" t="s">
        <v>2103</v>
      </c>
      <c r="X1101" s="34">
        <v>2</v>
      </c>
      <c r="Y1101" s="34">
        <v>5</v>
      </c>
      <c r="Z1101" s="34">
        <f t="shared" si="286"/>
        <v>10</v>
      </c>
      <c r="AI1101" s="25">
        <v>1100</v>
      </c>
      <c r="AJ1101" s="27">
        <v>1100</v>
      </c>
    </row>
    <row r="1102" spans="1:36" ht="11.25" customHeight="1" x14ac:dyDescent="0.2">
      <c r="A1102" s="27">
        <v>1101</v>
      </c>
      <c r="C1102" s="33" t="str">
        <f t="shared" si="288"/>
        <v>Mission - Maximum Carnage #7 - OP - C - Carnage</v>
      </c>
      <c r="D1102" s="33" t="s">
        <v>6164</v>
      </c>
      <c r="E1102" s="33">
        <f t="shared" si="285"/>
        <v>1</v>
      </c>
      <c r="F1102" s="33" t="str">
        <f t="shared" si="287"/>
        <v>The Face of Evil - OP</v>
      </c>
      <c r="G1102" s="34" t="s">
        <v>123</v>
      </c>
      <c r="H1102" s="33" t="s">
        <v>1262</v>
      </c>
      <c r="I1102" s="33" t="s">
        <v>2820</v>
      </c>
      <c r="J1102" s="34">
        <v>7</v>
      </c>
      <c r="L1102" s="50" t="s">
        <v>2542</v>
      </c>
      <c r="P1102" s="50" t="s">
        <v>5386</v>
      </c>
      <c r="S1102" s="50"/>
      <c r="T1102" s="33" t="s">
        <v>1262</v>
      </c>
      <c r="U1102" s="33" t="s">
        <v>1600</v>
      </c>
      <c r="W1102" s="34" t="s">
        <v>2103</v>
      </c>
      <c r="X1102" s="34">
        <v>2</v>
      </c>
      <c r="Y1102" s="34">
        <v>5</v>
      </c>
      <c r="Z1102" s="34">
        <f t="shared" si="286"/>
        <v>10</v>
      </c>
      <c r="AI1102" s="25">
        <v>1101</v>
      </c>
      <c r="AJ1102" s="27">
        <v>1101</v>
      </c>
    </row>
    <row r="1103" spans="1:36" ht="11.25" customHeight="1" x14ac:dyDescent="0.2">
      <c r="A1103" s="27">
        <v>1102</v>
      </c>
      <c r="C1103" s="33" t="str">
        <f t="shared" si="288"/>
        <v>Mission - Might Over Mind #1 - DC - C - Superman, Wonder Woman</v>
      </c>
      <c r="D1103" s="33" t="s">
        <v>5779</v>
      </c>
      <c r="E1103" s="33">
        <f t="shared" si="285"/>
        <v>1</v>
      </c>
      <c r="F1103" s="33" t="str">
        <f t="shared" si="287"/>
        <v>We Have a Problem! - DC</v>
      </c>
      <c r="G1103" s="34" t="s">
        <v>3385</v>
      </c>
      <c r="H1103" s="33" t="s">
        <v>1262</v>
      </c>
      <c r="I1103" s="33" t="s">
        <v>2821</v>
      </c>
      <c r="J1103" s="34">
        <v>1</v>
      </c>
      <c r="L1103" s="50" t="s">
        <v>5424</v>
      </c>
      <c r="P1103" s="50" t="s">
        <v>5292</v>
      </c>
      <c r="S1103" s="50"/>
      <c r="T1103" s="33" t="s">
        <v>1262</v>
      </c>
      <c r="U1103" s="33" t="s">
        <v>192</v>
      </c>
      <c r="W1103" s="34" t="s">
        <v>2103</v>
      </c>
      <c r="X1103" s="34">
        <v>3</v>
      </c>
      <c r="Y1103" s="34">
        <v>5</v>
      </c>
      <c r="Z1103" s="34">
        <f t="shared" si="286"/>
        <v>15</v>
      </c>
      <c r="AI1103" s="25">
        <v>1102</v>
      </c>
      <c r="AJ1103" s="27">
        <v>1102</v>
      </c>
    </row>
    <row r="1104" spans="1:36" ht="11.25" customHeight="1" x14ac:dyDescent="0.2">
      <c r="A1104" s="27">
        <v>1103</v>
      </c>
      <c r="C1104" s="33" t="str">
        <f t="shared" si="288"/>
        <v>Mission - Might Over Mind #2 - DC - C - Superman, Wonder Woman</v>
      </c>
      <c r="D1104" s="33" t="s">
        <v>5780</v>
      </c>
      <c r="E1104" s="33">
        <f t="shared" si="285"/>
        <v>1</v>
      </c>
      <c r="F1104" s="33" t="str">
        <f t="shared" si="287"/>
        <v>Failsafe! - DC</v>
      </c>
      <c r="G1104" s="34" t="s">
        <v>3385</v>
      </c>
      <c r="H1104" s="33" t="s">
        <v>1262</v>
      </c>
      <c r="I1104" s="33" t="s">
        <v>2821</v>
      </c>
      <c r="J1104" s="34">
        <v>2</v>
      </c>
      <c r="L1104" s="50" t="s">
        <v>5424</v>
      </c>
      <c r="P1104" s="50" t="s">
        <v>5324</v>
      </c>
      <c r="S1104" s="50"/>
      <c r="T1104" s="33" t="s">
        <v>1262</v>
      </c>
      <c r="U1104" s="33" t="s">
        <v>193</v>
      </c>
      <c r="W1104" s="34" t="s">
        <v>2103</v>
      </c>
      <c r="X1104" s="34">
        <v>3</v>
      </c>
      <c r="Y1104" s="34">
        <v>5</v>
      </c>
      <c r="Z1104" s="34">
        <f t="shared" si="286"/>
        <v>15</v>
      </c>
      <c r="AI1104" s="25">
        <v>1103</v>
      </c>
      <c r="AJ1104" s="27">
        <v>1103</v>
      </c>
    </row>
    <row r="1105" spans="1:36" ht="11.25" customHeight="1" x14ac:dyDescent="0.2">
      <c r="A1105" s="27">
        <v>1104</v>
      </c>
      <c r="C1105" s="33" t="str">
        <f t="shared" si="288"/>
        <v>Mission - Might Over Mind #3 - DC - C - Superman, Wonder Woman</v>
      </c>
      <c r="D1105" s="33" t="s">
        <v>5781</v>
      </c>
      <c r="E1105" s="33">
        <f t="shared" si="285"/>
        <v>1</v>
      </c>
      <c r="F1105" s="33" t="str">
        <f t="shared" si="287"/>
        <v>Abort! - DC</v>
      </c>
      <c r="G1105" s="34" t="s">
        <v>3385</v>
      </c>
      <c r="H1105" s="33" t="s">
        <v>1262</v>
      </c>
      <c r="I1105" s="33" t="s">
        <v>2821</v>
      </c>
      <c r="J1105" s="34">
        <v>3</v>
      </c>
      <c r="L1105" s="50" t="s">
        <v>5424</v>
      </c>
      <c r="P1105" s="50" t="s">
        <v>5293</v>
      </c>
      <c r="S1105" s="50"/>
      <c r="T1105" s="33" t="s">
        <v>1262</v>
      </c>
      <c r="U1105" s="33" t="s">
        <v>194</v>
      </c>
      <c r="W1105" s="34" t="s">
        <v>2103</v>
      </c>
      <c r="X1105" s="34">
        <v>3</v>
      </c>
      <c r="Y1105" s="34">
        <v>5</v>
      </c>
      <c r="Z1105" s="34">
        <f t="shared" si="286"/>
        <v>15</v>
      </c>
      <c r="AI1105" s="25">
        <v>1104</v>
      </c>
      <c r="AJ1105" s="27">
        <v>1104</v>
      </c>
    </row>
    <row r="1106" spans="1:36" ht="11.25" customHeight="1" x14ac:dyDescent="0.2">
      <c r="A1106" s="27">
        <v>1105</v>
      </c>
      <c r="C1106" s="33" t="str">
        <f t="shared" si="288"/>
        <v>Mission - Might Over Mind #4 - DC - C - Superman, Wonder Woman</v>
      </c>
      <c r="D1106" s="33" t="s">
        <v>5782</v>
      </c>
      <c r="E1106" s="33">
        <f t="shared" si="285"/>
        <v>1</v>
      </c>
      <c r="F1106" s="33" t="str">
        <f t="shared" si="287"/>
        <v>Liftoff! - DC</v>
      </c>
      <c r="G1106" s="34" t="s">
        <v>3385</v>
      </c>
      <c r="H1106" s="33" t="s">
        <v>1262</v>
      </c>
      <c r="I1106" s="33" t="s">
        <v>2821</v>
      </c>
      <c r="J1106" s="34">
        <v>4</v>
      </c>
      <c r="L1106" s="50" t="s">
        <v>5424</v>
      </c>
      <c r="P1106" s="50" t="s">
        <v>5325</v>
      </c>
      <c r="S1106" s="50"/>
      <c r="T1106" s="33" t="s">
        <v>1262</v>
      </c>
      <c r="U1106" s="33" t="s">
        <v>195</v>
      </c>
      <c r="W1106" s="34" t="s">
        <v>2103</v>
      </c>
      <c r="X1106" s="34">
        <v>3</v>
      </c>
      <c r="Y1106" s="34">
        <v>5</v>
      </c>
      <c r="Z1106" s="34">
        <f t="shared" si="286"/>
        <v>15</v>
      </c>
      <c r="AI1106" s="25">
        <v>1105</v>
      </c>
      <c r="AJ1106" s="27">
        <v>1105</v>
      </c>
    </row>
    <row r="1107" spans="1:36" ht="11.25" customHeight="1" x14ac:dyDescent="0.2">
      <c r="A1107" s="27">
        <v>1106</v>
      </c>
      <c r="C1107" s="33" t="str">
        <f t="shared" si="288"/>
        <v>Mission - Might Over Mind #5 - DC - C - Superman, Wonder Woman, Brainiac</v>
      </c>
      <c r="D1107" s="33" t="s">
        <v>5783</v>
      </c>
      <c r="E1107" s="33">
        <f t="shared" si="285"/>
        <v>1</v>
      </c>
      <c r="F1107" s="33" t="str">
        <f t="shared" si="287"/>
        <v>Target Acquisition! - DC</v>
      </c>
      <c r="G1107" s="34" t="s">
        <v>3385</v>
      </c>
      <c r="H1107" s="33" t="s">
        <v>1262</v>
      </c>
      <c r="I1107" s="33" t="s">
        <v>2821</v>
      </c>
      <c r="J1107" s="34">
        <v>5</v>
      </c>
      <c r="L1107" s="50" t="s">
        <v>5423</v>
      </c>
      <c r="P1107" s="50" t="s">
        <v>5326</v>
      </c>
      <c r="S1107" s="50"/>
      <c r="T1107" s="33" t="s">
        <v>1262</v>
      </c>
      <c r="U1107" s="33" t="s">
        <v>196</v>
      </c>
      <c r="W1107" s="34" t="s">
        <v>2103</v>
      </c>
      <c r="X1107" s="34">
        <v>3</v>
      </c>
      <c r="Y1107" s="34">
        <v>5</v>
      </c>
      <c r="Z1107" s="34">
        <f t="shared" si="286"/>
        <v>15</v>
      </c>
      <c r="AI1107" s="25">
        <v>1106</v>
      </c>
      <c r="AJ1107" s="27">
        <v>1106</v>
      </c>
    </row>
    <row r="1108" spans="1:36" ht="11.25" customHeight="1" x14ac:dyDescent="0.2">
      <c r="A1108" s="27">
        <v>1107</v>
      </c>
      <c r="C1108" s="33" t="str">
        <f t="shared" si="288"/>
        <v>Mission - Might Over Mind #6 - DC - C - Superman, Wonder Woman, Brainiac</v>
      </c>
      <c r="D1108" s="33" t="s">
        <v>5784</v>
      </c>
      <c r="E1108" s="33">
        <f t="shared" si="285"/>
        <v>1</v>
      </c>
      <c r="F1108" s="33" t="str">
        <f t="shared" si="287"/>
        <v>Launch! - DC</v>
      </c>
      <c r="G1108" s="34" t="s">
        <v>3385</v>
      </c>
      <c r="H1108" s="33" t="s">
        <v>1262</v>
      </c>
      <c r="I1108" s="33" t="s">
        <v>2821</v>
      </c>
      <c r="J1108" s="34">
        <v>6</v>
      </c>
      <c r="L1108" s="50" t="s">
        <v>5423</v>
      </c>
      <c r="P1108" s="50" t="s">
        <v>5294</v>
      </c>
      <c r="S1108" s="50"/>
      <c r="T1108" s="33" t="s">
        <v>1262</v>
      </c>
      <c r="U1108" s="33" t="s">
        <v>197</v>
      </c>
      <c r="W1108" s="34" t="s">
        <v>2103</v>
      </c>
      <c r="X1108" s="34">
        <v>3</v>
      </c>
      <c r="Y1108" s="34">
        <v>5</v>
      </c>
      <c r="Z1108" s="34">
        <f t="shared" si="286"/>
        <v>15</v>
      </c>
      <c r="AI1108" s="25">
        <v>1107</v>
      </c>
      <c r="AJ1108" s="27">
        <v>1107</v>
      </c>
    </row>
    <row r="1109" spans="1:36" ht="11.25" customHeight="1" x14ac:dyDescent="0.2">
      <c r="A1109" s="27">
        <v>1108</v>
      </c>
      <c r="C1109" s="33" t="str">
        <f t="shared" si="288"/>
        <v>Mission - Might Over Mind #7 - DC - C - Superman, Wonder Woman, Brainiac</v>
      </c>
      <c r="D1109" s="33" t="s">
        <v>5785</v>
      </c>
      <c r="E1109" s="33">
        <f t="shared" si="285"/>
        <v>1</v>
      </c>
      <c r="F1109" s="33" t="str">
        <f t="shared" si="287"/>
        <v>Impact! - DC</v>
      </c>
      <c r="G1109" s="34" t="s">
        <v>3385</v>
      </c>
      <c r="H1109" s="33" t="s">
        <v>1262</v>
      </c>
      <c r="I1109" s="33" t="s">
        <v>2821</v>
      </c>
      <c r="J1109" s="34">
        <v>7</v>
      </c>
      <c r="L1109" s="50" t="s">
        <v>5423</v>
      </c>
      <c r="P1109" s="50" t="s">
        <v>5327</v>
      </c>
      <c r="S1109" s="50"/>
      <c r="T1109" s="33" t="s">
        <v>1262</v>
      </c>
      <c r="U1109" s="33" t="s">
        <v>198</v>
      </c>
      <c r="W1109" s="34" t="s">
        <v>2103</v>
      </c>
      <c r="X1109" s="34">
        <v>3</v>
      </c>
      <c r="Y1109" s="34">
        <v>5</v>
      </c>
      <c r="Z1109" s="34">
        <f t="shared" si="286"/>
        <v>15</v>
      </c>
      <c r="AI1109" s="25">
        <v>1108</v>
      </c>
      <c r="AJ1109" s="27">
        <v>1108</v>
      </c>
    </row>
    <row r="1110" spans="1:36" ht="11.25" customHeight="1" x14ac:dyDescent="0.2">
      <c r="A1110" s="27">
        <v>1109</v>
      </c>
      <c r="C1110" s="33" t="str">
        <f t="shared" si="288"/>
        <v>Mission - Race Against Crime #1 - DC - C - Flash</v>
      </c>
      <c r="D1110" s="33" t="s">
        <v>5786</v>
      </c>
      <c r="E1110" s="33">
        <f t="shared" si="285"/>
        <v>1</v>
      </c>
      <c r="F1110" s="33" t="str">
        <f t="shared" si="287"/>
        <v>Why? - DC</v>
      </c>
      <c r="G1110" s="34" t="s">
        <v>3385</v>
      </c>
      <c r="H1110" s="33" t="s">
        <v>1262</v>
      </c>
      <c r="I1110" s="33" t="s">
        <v>2822</v>
      </c>
      <c r="J1110" s="34">
        <v>1</v>
      </c>
      <c r="L1110" s="50" t="s">
        <v>36</v>
      </c>
      <c r="P1110" s="50" t="s">
        <v>5328</v>
      </c>
      <c r="S1110" s="50"/>
      <c r="T1110" s="33" t="s">
        <v>1262</v>
      </c>
      <c r="U1110" s="33" t="s">
        <v>199</v>
      </c>
      <c r="W1110" s="34" t="s">
        <v>2103</v>
      </c>
      <c r="X1110" s="34">
        <v>3</v>
      </c>
      <c r="Y1110" s="34">
        <v>5</v>
      </c>
      <c r="Z1110" s="34">
        <f t="shared" si="286"/>
        <v>15</v>
      </c>
      <c r="AI1110" s="25">
        <v>1109</v>
      </c>
      <c r="AJ1110" s="27">
        <v>1109</v>
      </c>
    </row>
    <row r="1111" spans="1:36" ht="11.25" customHeight="1" x14ac:dyDescent="0.2">
      <c r="A1111" s="27">
        <v>1110</v>
      </c>
      <c r="C1111" s="33" t="str">
        <f t="shared" si="288"/>
        <v>Mission - Race Against Crime #2 - DC - C - Batman, Flash</v>
      </c>
      <c r="D1111" s="33" t="s">
        <v>5787</v>
      </c>
      <c r="E1111" s="33">
        <f t="shared" si="285"/>
        <v>1</v>
      </c>
      <c r="F1111" s="33" t="str">
        <f t="shared" si="287"/>
        <v>Where? - DC</v>
      </c>
      <c r="G1111" s="34" t="s">
        <v>3385</v>
      </c>
      <c r="H1111" s="33" t="s">
        <v>1262</v>
      </c>
      <c r="I1111" s="33" t="s">
        <v>2822</v>
      </c>
      <c r="J1111" s="34">
        <v>2</v>
      </c>
      <c r="L1111" s="50" t="s">
        <v>5426</v>
      </c>
      <c r="P1111" s="50" t="s">
        <v>5329</v>
      </c>
      <c r="S1111" s="50"/>
      <c r="T1111" s="33" t="s">
        <v>1262</v>
      </c>
      <c r="U1111" s="33" t="s">
        <v>200</v>
      </c>
      <c r="W1111" s="34" t="s">
        <v>2103</v>
      </c>
      <c r="X1111" s="34">
        <v>3</v>
      </c>
      <c r="Y1111" s="34">
        <v>5</v>
      </c>
      <c r="Z1111" s="34">
        <f t="shared" si="286"/>
        <v>15</v>
      </c>
      <c r="AI1111" s="25">
        <v>1110</v>
      </c>
      <c r="AJ1111" s="27">
        <v>1110</v>
      </c>
    </row>
    <row r="1112" spans="1:36" ht="11.25" customHeight="1" x14ac:dyDescent="0.2">
      <c r="A1112" s="27">
        <v>1111</v>
      </c>
      <c r="C1112" s="33" t="str">
        <f t="shared" si="288"/>
        <v>Mission - Race Against Crime #3 - DC - C - Flash</v>
      </c>
      <c r="D1112" s="33" t="s">
        <v>5788</v>
      </c>
      <c r="E1112" s="33">
        <f t="shared" si="285"/>
        <v>1</v>
      </c>
      <c r="F1112" s="33" t="str">
        <f t="shared" si="287"/>
        <v>How? - DC</v>
      </c>
      <c r="G1112" s="34" t="s">
        <v>3385</v>
      </c>
      <c r="H1112" s="33" t="s">
        <v>1262</v>
      </c>
      <c r="I1112" s="33" t="s">
        <v>2822</v>
      </c>
      <c r="J1112" s="34">
        <v>3</v>
      </c>
      <c r="L1112" s="50" t="s">
        <v>36</v>
      </c>
      <c r="P1112" s="50" t="s">
        <v>5330</v>
      </c>
      <c r="S1112" s="50"/>
      <c r="T1112" s="33" t="s">
        <v>1262</v>
      </c>
      <c r="U1112" s="33" t="s">
        <v>201</v>
      </c>
      <c r="W1112" s="34" t="s">
        <v>2103</v>
      </c>
      <c r="X1112" s="34">
        <v>3</v>
      </c>
      <c r="Y1112" s="34">
        <v>5</v>
      </c>
      <c r="Z1112" s="34">
        <f t="shared" si="286"/>
        <v>15</v>
      </c>
      <c r="AI1112" s="25">
        <v>1111</v>
      </c>
      <c r="AJ1112" s="27">
        <v>1111</v>
      </c>
    </row>
    <row r="1113" spans="1:36" ht="11.25" customHeight="1" x14ac:dyDescent="0.2">
      <c r="A1113" s="27">
        <v>1112</v>
      </c>
      <c r="C1113" s="33" t="str">
        <f t="shared" si="288"/>
        <v>Mission - Race Against Crime #4 - DC - C - Batman, Flash</v>
      </c>
      <c r="D1113" s="33" t="s">
        <v>5789</v>
      </c>
      <c r="E1113" s="33">
        <f t="shared" si="285"/>
        <v>1</v>
      </c>
      <c r="F1113" s="33" t="str">
        <f t="shared" si="287"/>
        <v>When? - DC</v>
      </c>
      <c r="G1113" s="34" t="s">
        <v>3385</v>
      </c>
      <c r="H1113" s="33" t="s">
        <v>1262</v>
      </c>
      <c r="I1113" s="33" t="s">
        <v>2822</v>
      </c>
      <c r="J1113" s="34">
        <v>4</v>
      </c>
      <c r="L1113" s="50" t="s">
        <v>5426</v>
      </c>
      <c r="P1113" s="50" t="s">
        <v>5295</v>
      </c>
      <c r="S1113" s="50"/>
      <c r="T1113" s="33" t="s">
        <v>1262</v>
      </c>
      <c r="U1113" s="33" t="s">
        <v>202</v>
      </c>
      <c r="W1113" s="34" t="s">
        <v>2103</v>
      </c>
      <c r="X1113" s="34">
        <v>3</v>
      </c>
      <c r="Y1113" s="34">
        <v>5</v>
      </c>
      <c r="Z1113" s="34">
        <f t="shared" si="286"/>
        <v>15</v>
      </c>
      <c r="AI1113" s="25">
        <v>1112</v>
      </c>
      <c r="AJ1113" s="27">
        <v>1112</v>
      </c>
    </row>
    <row r="1114" spans="1:36" ht="11.25" customHeight="1" x14ac:dyDescent="0.2">
      <c r="A1114" s="27">
        <v>1113</v>
      </c>
      <c r="C1114" s="33" t="str">
        <f t="shared" si="288"/>
        <v>Mission - Race Against Crime #5 - DC - C - Batman, Flash</v>
      </c>
      <c r="D1114" s="33" t="s">
        <v>5790</v>
      </c>
      <c r="E1114" s="33">
        <f t="shared" si="285"/>
        <v>1</v>
      </c>
      <c r="F1114" s="33" t="str">
        <f t="shared" si="287"/>
        <v>Which? - DC</v>
      </c>
      <c r="G1114" s="34" t="s">
        <v>3385</v>
      </c>
      <c r="H1114" s="33" t="s">
        <v>1262</v>
      </c>
      <c r="I1114" s="33" t="s">
        <v>2822</v>
      </c>
      <c r="J1114" s="34">
        <v>5</v>
      </c>
      <c r="L1114" s="50" t="s">
        <v>5426</v>
      </c>
      <c r="P1114" s="50" t="s">
        <v>5296</v>
      </c>
      <c r="S1114" s="50"/>
      <c r="T1114" s="33" t="s">
        <v>1262</v>
      </c>
      <c r="U1114" s="33" t="s">
        <v>203</v>
      </c>
      <c r="W1114" s="34" t="s">
        <v>2103</v>
      </c>
      <c r="X1114" s="34">
        <v>3</v>
      </c>
      <c r="Y1114" s="34">
        <v>5</v>
      </c>
      <c r="Z1114" s="34">
        <f t="shared" si="286"/>
        <v>15</v>
      </c>
      <c r="AI1114" s="25">
        <v>1113</v>
      </c>
      <c r="AJ1114" s="27">
        <v>1113</v>
      </c>
    </row>
    <row r="1115" spans="1:36" ht="11.25" customHeight="1" x14ac:dyDescent="0.2">
      <c r="A1115" s="27">
        <v>1114</v>
      </c>
      <c r="C1115" s="33" t="str">
        <f t="shared" si="288"/>
        <v>Mission - Race Against Crime #6 - DC - C - Batman, Flash</v>
      </c>
      <c r="D1115" s="33" t="s">
        <v>5791</v>
      </c>
      <c r="E1115" s="33">
        <f t="shared" si="285"/>
        <v>1</v>
      </c>
      <c r="F1115" s="33" t="str">
        <f t="shared" si="287"/>
        <v>What? - DC</v>
      </c>
      <c r="G1115" s="34" t="s">
        <v>3385</v>
      </c>
      <c r="H1115" s="33" t="s">
        <v>1262</v>
      </c>
      <c r="I1115" s="33" t="s">
        <v>2822</v>
      </c>
      <c r="J1115" s="34">
        <v>6</v>
      </c>
      <c r="L1115" s="50" t="s">
        <v>5426</v>
      </c>
      <c r="P1115" s="50" t="s">
        <v>5297</v>
      </c>
      <c r="S1115" s="50"/>
      <c r="T1115" s="33" t="s">
        <v>1262</v>
      </c>
      <c r="U1115" s="33" t="s">
        <v>1565</v>
      </c>
      <c r="W1115" s="34" t="s">
        <v>2103</v>
      </c>
      <c r="X1115" s="34">
        <v>3</v>
      </c>
      <c r="Y1115" s="34">
        <v>5</v>
      </c>
      <c r="Z1115" s="34">
        <f t="shared" si="286"/>
        <v>15</v>
      </c>
      <c r="AI1115" s="25">
        <v>1114</v>
      </c>
      <c r="AJ1115" s="27">
        <v>1114</v>
      </c>
    </row>
    <row r="1116" spans="1:36" ht="11.25" customHeight="1" x14ac:dyDescent="0.2">
      <c r="A1116" s="27">
        <v>1115</v>
      </c>
      <c r="C1116" s="33" t="str">
        <f t="shared" si="288"/>
        <v>Mission - Race Against Crime #7 - DC - C - Batman, Flash, The Riddler</v>
      </c>
      <c r="D1116" s="33" t="s">
        <v>5792</v>
      </c>
      <c r="E1116" s="33">
        <f t="shared" si="285"/>
        <v>1</v>
      </c>
      <c r="F1116" s="33" t="str">
        <f t="shared" si="287"/>
        <v>Who? - DC</v>
      </c>
      <c r="G1116" s="34" t="s">
        <v>3385</v>
      </c>
      <c r="H1116" s="33" t="s">
        <v>1262</v>
      </c>
      <c r="I1116" s="33" t="s">
        <v>2822</v>
      </c>
      <c r="J1116" s="34">
        <v>7</v>
      </c>
      <c r="L1116" s="50" t="s">
        <v>5425</v>
      </c>
      <c r="P1116" s="50" t="s">
        <v>5298</v>
      </c>
      <c r="S1116" s="50"/>
      <c r="T1116" s="33" t="s">
        <v>1262</v>
      </c>
      <c r="U1116" s="33" t="s">
        <v>1566</v>
      </c>
      <c r="W1116" s="34" t="s">
        <v>2103</v>
      </c>
      <c r="X1116" s="34">
        <v>3</v>
      </c>
      <c r="Y1116" s="34">
        <v>5</v>
      </c>
      <c r="Z1116" s="34">
        <f t="shared" si="286"/>
        <v>15</v>
      </c>
      <c r="AI1116" s="25">
        <v>1115</v>
      </c>
      <c r="AJ1116" s="27">
        <v>1115</v>
      </c>
    </row>
    <row r="1117" spans="1:36" ht="11.25" customHeight="1" x14ac:dyDescent="0.2">
      <c r="A1117" s="27">
        <v>1116</v>
      </c>
      <c r="C1117" s="33" t="str">
        <f t="shared" si="288"/>
        <v>Mission - Secret Wars #1 - MN - C - Molecule Man</v>
      </c>
      <c r="D1117" s="33" t="s">
        <v>5793</v>
      </c>
      <c r="E1117" s="33">
        <f t="shared" si="285"/>
        <v>1</v>
      </c>
      <c r="F1117" s="33" t="str">
        <f t="shared" si="287"/>
        <v>From Humble Beginnings. - MN</v>
      </c>
      <c r="G1117" s="34" t="s">
        <v>1677</v>
      </c>
      <c r="H1117" s="33" t="s">
        <v>1262</v>
      </c>
      <c r="I1117" s="33" t="s">
        <v>2823</v>
      </c>
      <c r="J1117" s="34">
        <v>1</v>
      </c>
      <c r="L1117" s="50" t="s">
        <v>5252</v>
      </c>
      <c r="P1117" s="50" t="s">
        <v>5387</v>
      </c>
      <c r="S1117" s="50"/>
      <c r="T1117" s="33" t="s">
        <v>1262</v>
      </c>
      <c r="U1117" s="33" t="s">
        <v>2012</v>
      </c>
      <c r="W1117" s="34" t="s">
        <v>2103</v>
      </c>
      <c r="X1117" s="34">
        <v>4</v>
      </c>
      <c r="Y1117" s="34">
        <v>5</v>
      </c>
      <c r="Z1117" s="34">
        <f t="shared" si="286"/>
        <v>20</v>
      </c>
      <c r="AI1117" s="25">
        <v>1116</v>
      </c>
      <c r="AJ1117" s="27">
        <v>1116</v>
      </c>
    </row>
    <row r="1118" spans="1:36" ht="11.25" customHeight="1" x14ac:dyDescent="0.2">
      <c r="A1118" s="27">
        <v>1117</v>
      </c>
      <c r="C1118" s="33" t="str">
        <f t="shared" si="288"/>
        <v>Mission - Secret Wars #2 - MN - C - Avengers</v>
      </c>
      <c r="D1118" s="33" t="s">
        <v>5794</v>
      </c>
      <c r="E1118" s="33">
        <f t="shared" si="285"/>
        <v>1</v>
      </c>
      <c r="F1118" s="33" t="str">
        <f t="shared" si="287"/>
        <v>Heroes Assemble! - MN</v>
      </c>
      <c r="G1118" s="34" t="s">
        <v>1677</v>
      </c>
      <c r="H1118" s="33" t="s">
        <v>1262</v>
      </c>
      <c r="I1118" s="33" t="s">
        <v>2823</v>
      </c>
      <c r="J1118" s="34">
        <v>2</v>
      </c>
      <c r="L1118" s="50" t="s">
        <v>5253</v>
      </c>
      <c r="P1118" s="50" t="s">
        <v>5388</v>
      </c>
      <c r="S1118" s="50"/>
      <c r="T1118" s="33" t="s">
        <v>1262</v>
      </c>
      <c r="U1118" s="33" t="s">
        <v>2013</v>
      </c>
      <c r="W1118" s="34" t="s">
        <v>2103</v>
      </c>
      <c r="X1118" s="34">
        <v>4</v>
      </c>
      <c r="Y1118" s="34">
        <v>5</v>
      </c>
      <c r="Z1118" s="34">
        <f t="shared" si="286"/>
        <v>20</v>
      </c>
      <c r="AI1118" s="25">
        <v>1117</v>
      </c>
      <c r="AJ1118" s="27">
        <v>1117</v>
      </c>
    </row>
    <row r="1119" spans="1:36" ht="11.25" customHeight="1" x14ac:dyDescent="0.2">
      <c r="A1119" s="27">
        <v>1118</v>
      </c>
      <c r="C1119" s="33" t="str">
        <f t="shared" si="288"/>
        <v>Mission - Secret Wars #3 - MN - C - Spider-Man</v>
      </c>
      <c r="D1119" s="33" t="s">
        <v>5795</v>
      </c>
      <c r="E1119" s="33">
        <f t="shared" si="285"/>
        <v>1</v>
      </c>
      <c r="F1119" s="33" t="str">
        <f t="shared" si="287"/>
        <v>The Start of Something Big! - MN</v>
      </c>
      <c r="G1119" s="34" t="s">
        <v>1677</v>
      </c>
      <c r="H1119" s="33" t="s">
        <v>1262</v>
      </c>
      <c r="I1119" s="33" t="s">
        <v>2823</v>
      </c>
      <c r="J1119" s="34">
        <v>3</v>
      </c>
      <c r="L1119" s="50" t="s">
        <v>882</v>
      </c>
      <c r="P1119" s="50" t="s">
        <v>5389</v>
      </c>
      <c r="S1119" s="50"/>
      <c r="T1119" s="33" t="s">
        <v>1262</v>
      </c>
      <c r="U1119" s="33" t="s">
        <v>2014</v>
      </c>
      <c r="W1119" s="34" t="s">
        <v>2103</v>
      </c>
      <c r="X1119" s="34">
        <v>4</v>
      </c>
      <c r="Y1119" s="34">
        <v>5</v>
      </c>
      <c r="Z1119" s="34">
        <f t="shared" si="286"/>
        <v>20</v>
      </c>
      <c r="AI1119" s="25">
        <v>1118</v>
      </c>
      <c r="AJ1119" s="27">
        <v>1118</v>
      </c>
    </row>
    <row r="1120" spans="1:36" ht="11.25" customHeight="1" x14ac:dyDescent="0.2">
      <c r="A1120" s="27">
        <v>1119</v>
      </c>
      <c r="C1120" s="33" t="str">
        <f t="shared" si="288"/>
        <v>Mission - Secret Wars #4 - MN - C - Wasp &amp; Magneto</v>
      </c>
      <c r="D1120" s="33" t="s">
        <v>5796</v>
      </c>
      <c r="E1120" s="33">
        <f t="shared" si="285"/>
        <v>1</v>
      </c>
      <c r="F1120" s="33" t="str">
        <f t="shared" si="287"/>
        <v>Alliances and Enemies! - MN</v>
      </c>
      <c r="G1120" s="34" t="s">
        <v>1677</v>
      </c>
      <c r="H1120" s="33" t="s">
        <v>1262</v>
      </c>
      <c r="I1120" s="33" t="s">
        <v>2823</v>
      </c>
      <c r="J1120" s="34">
        <v>4</v>
      </c>
      <c r="L1120" s="50" t="s">
        <v>5254</v>
      </c>
      <c r="P1120" s="50" t="s">
        <v>5390</v>
      </c>
      <c r="S1120" s="50"/>
      <c r="T1120" s="33" t="s">
        <v>1262</v>
      </c>
      <c r="U1120" s="33" t="s">
        <v>2015</v>
      </c>
      <c r="W1120" s="34" t="s">
        <v>2103</v>
      </c>
      <c r="X1120" s="34">
        <v>4</v>
      </c>
      <c r="Y1120" s="34">
        <v>5</v>
      </c>
      <c r="Z1120" s="34">
        <f t="shared" si="286"/>
        <v>20</v>
      </c>
      <c r="AI1120" s="25">
        <v>1119</v>
      </c>
      <c r="AJ1120" s="27">
        <v>1119</v>
      </c>
    </row>
    <row r="1121" spans="1:36" ht="11.25" customHeight="1" x14ac:dyDescent="0.2">
      <c r="A1121" s="27">
        <v>1120</v>
      </c>
      <c r="C1121" s="33" t="str">
        <f t="shared" si="288"/>
        <v>Mission - Secret Wars #5 - MN - C - Doctor Doom</v>
      </c>
      <c r="D1121" s="33" t="s">
        <v>5797</v>
      </c>
      <c r="E1121" s="33">
        <f t="shared" si="285"/>
        <v>1</v>
      </c>
      <c r="F1121" s="33" t="str">
        <f t="shared" si="287"/>
        <v>Evil Revealed! - MN</v>
      </c>
      <c r="G1121" s="34" t="s">
        <v>1677</v>
      </c>
      <c r="H1121" s="33" t="s">
        <v>1262</v>
      </c>
      <c r="I1121" s="33" t="s">
        <v>2823</v>
      </c>
      <c r="J1121" s="34">
        <v>5</v>
      </c>
      <c r="L1121" s="50" t="s">
        <v>702</v>
      </c>
      <c r="P1121" s="50" t="s">
        <v>5391</v>
      </c>
      <c r="S1121" s="50"/>
      <c r="T1121" s="33" t="s">
        <v>1262</v>
      </c>
      <c r="U1121" s="33" t="s">
        <v>2016</v>
      </c>
      <c r="W1121" s="34" t="s">
        <v>2103</v>
      </c>
      <c r="X1121" s="34">
        <v>4</v>
      </c>
      <c r="Y1121" s="34">
        <v>5</v>
      </c>
      <c r="Z1121" s="34">
        <f t="shared" si="286"/>
        <v>20</v>
      </c>
      <c r="AI1121" s="25">
        <v>1120</v>
      </c>
      <c r="AJ1121" s="27">
        <v>1120</v>
      </c>
    </row>
    <row r="1122" spans="1:36" ht="11.25" customHeight="1" x14ac:dyDescent="0.2">
      <c r="A1122" s="27">
        <v>1121</v>
      </c>
      <c r="C1122" s="33" t="str">
        <f t="shared" si="288"/>
        <v>Mission - Secret Wars #6 - MN - C - Klaw &amp; Dr. Doom</v>
      </c>
      <c r="D1122" s="33" t="s">
        <v>5798</v>
      </c>
      <c r="E1122" s="33">
        <f t="shared" si="285"/>
        <v>1</v>
      </c>
      <c r="F1122" s="33" t="str">
        <f t="shared" si="287"/>
        <v>Would-Be Rulers. - MN</v>
      </c>
      <c r="G1122" s="34" t="s">
        <v>1677</v>
      </c>
      <c r="H1122" s="33" t="s">
        <v>1262</v>
      </c>
      <c r="I1122" s="33" t="s">
        <v>2823</v>
      </c>
      <c r="J1122" s="34">
        <v>6</v>
      </c>
      <c r="L1122" s="50" t="s">
        <v>5255</v>
      </c>
      <c r="P1122" s="50" t="s">
        <v>5392</v>
      </c>
      <c r="S1122" s="50"/>
      <c r="T1122" s="33" t="s">
        <v>1262</v>
      </c>
      <c r="U1122" s="33" t="s">
        <v>2017</v>
      </c>
      <c r="W1122" s="34" t="s">
        <v>2103</v>
      </c>
      <c r="X1122" s="34">
        <v>4</v>
      </c>
      <c r="Y1122" s="34">
        <v>5</v>
      </c>
      <c r="Z1122" s="34">
        <f t="shared" si="286"/>
        <v>20</v>
      </c>
      <c r="AI1122" s="25">
        <v>1121</v>
      </c>
      <c r="AJ1122" s="27">
        <v>1121</v>
      </c>
    </row>
    <row r="1123" spans="1:36" ht="11.25" customHeight="1" x14ac:dyDescent="0.2">
      <c r="A1123" s="27">
        <v>1122</v>
      </c>
      <c r="C1123" s="33" t="str">
        <f t="shared" si="288"/>
        <v>Mission - Secret Wars #7 - MN - C - Beyonder &amp; Dr. Doom</v>
      </c>
      <c r="D1123" s="33" t="s">
        <v>5799</v>
      </c>
      <c r="E1123" s="33">
        <f t="shared" si="285"/>
        <v>1</v>
      </c>
      <c r="F1123" s="33" t="str">
        <f t="shared" si="287"/>
        <v>Power Unleashed! - MN</v>
      </c>
      <c r="G1123" s="34" t="s">
        <v>1677</v>
      </c>
      <c r="H1123" s="33" t="s">
        <v>1262</v>
      </c>
      <c r="I1123" s="33" t="s">
        <v>2823</v>
      </c>
      <c r="J1123" s="34">
        <v>7</v>
      </c>
      <c r="L1123" s="50" t="s">
        <v>5256</v>
      </c>
      <c r="P1123" s="50" t="s">
        <v>5393</v>
      </c>
      <c r="S1123" s="50"/>
      <c r="T1123" s="33" t="s">
        <v>1262</v>
      </c>
      <c r="U1123" s="33" t="s">
        <v>2018</v>
      </c>
      <c r="W1123" s="34" t="s">
        <v>2103</v>
      </c>
      <c r="X1123" s="34">
        <v>4</v>
      </c>
      <c r="Y1123" s="34">
        <v>5</v>
      </c>
      <c r="Z1123" s="34">
        <f t="shared" si="286"/>
        <v>20</v>
      </c>
      <c r="AI1123" s="25">
        <v>1122</v>
      </c>
      <c r="AJ1123" s="27">
        <v>1122</v>
      </c>
    </row>
    <row r="1124" spans="1:36" ht="11.25" customHeight="1" x14ac:dyDescent="0.2">
      <c r="A1124" s="27">
        <v>1123</v>
      </c>
      <c r="C1124" s="33" t="str">
        <f t="shared" si="288"/>
        <v>Mission - Separation Anxiety #1 - PS - C - Venom</v>
      </c>
      <c r="D1124" s="33" t="str">
        <f>CONCATENATE(I1124," #",J1124," ",P1124," - ",G1124," - ",W1124,IF(L1124="","",CONCATENATE(" ",L1124)))</f>
        <v>Separation Anxiety #1 Seeds of Destruction - PS - C Venom</v>
      </c>
      <c r="E1124" s="33">
        <f t="shared" si="285"/>
        <v>1</v>
      </c>
      <c r="F1124" s="33" t="str">
        <f t="shared" si="287"/>
        <v>Seeds of Destruction - PS</v>
      </c>
      <c r="G1124" s="34" t="s">
        <v>124</v>
      </c>
      <c r="H1124" s="33" t="s">
        <v>1262</v>
      </c>
      <c r="I1124" s="33" t="s">
        <v>2824</v>
      </c>
      <c r="J1124" s="34">
        <v>1</v>
      </c>
      <c r="L1124" s="50" t="s">
        <v>1161</v>
      </c>
      <c r="P1124" s="50" t="s">
        <v>5394</v>
      </c>
      <c r="S1124" s="50"/>
      <c r="T1124" s="33" t="s">
        <v>1262</v>
      </c>
      <c r="U1124" s="33" t="s">
        <v>278</v>
      </c>
      <c r="W1124" s="34" t="s">
        <v>2103</v>
      </c>
      <c r="X1124" s="34">
        <v>7</v>
      </c>
      <c r="Y1124" s="34">
        <v>5</v>
      </c>
      <c r="Z1124" s="34">
        <f t="shared" si="286"/>
        <v>35</v>
      </c>
      <c r="AI1124" s="25">
        <v>1123</v>
      </c>
      <c r="AJ1124" s="27">
        <v>1123</v>
      </c>
    </row>
    <row r="1125" spans="1:36" ht="11.25" customHeight="1" x14ac:dyDescent="0.2">
      <c r="A1125" s="27">
        <v>1124</v>
      </c>
      <c r="C1125" s="33" t="str">
        <f t="shared" si="288"/>
        <v>Mission - Separation Anxiety #2 - PS - C - Spider-Man</v>
      </c>
      <c r="D1125" s="33" t="str">
        <f t="shared" ref="D1125:D1130" si="289">CONCATENATE(I1125," #",J1125," ",P1125," - ",G1125," - ",W1125,IF(L1125="","",CONCATENATE(" ",L1125)))</f>
        <v>Separation Anxiety #2 A Bridge to Bedlam - PS - C Spider-Man</v>
      </c>
      <c r="E1125" s="33">
        <f t="shared" si="285"/>
        <v>1</v>
      </c>
      <c r="F1125" s="33" t="str">
        <f t="shared" si="287"/>
        <v>A Bridge to Bedlam - PS</v>
      </c>
      <c r="G1125" s="34" t="s">
        <v>124</v>
      </c>
      <c r="H1125" s="33" t="s">
        <v>1262</v>
      </c>
      <c r="I1125" s="33" t="s">
        <v>2824</v>
      </c>
      <c r="J1125" s="34">
        <v>2</v>
      </c>
      <c r="L1125" s="50" t="s">
        <v>882</v>
      </c>
      <c r="P1125" s="50" t="s">
        <v>5395</v>
      </c>
      <c r="S1125" s="50"/>
      <c r="T1125" s="33" t="s">
        <v>1262</v>
      </c>
      <c r="U1125" s="33" t="s">
        <v>279</v>
      </c>
      <c r="W1125" s="34" t="s">
        <v>2103</v>
      </c>
      <c r="X1125" s="34">
        <v>7</v>
      </c>
      <c r="Y1125" s="34">
        <v>5</v>
      </c>
      <c r="Z1125" s="34">
        <f t="shared" si="286"/>
        <v>35</v>
      </c>
      <c r="AI1125" s="25">
        <v>1124</v>
      </c>
      <c r="AJ1125" s="27">
        <v>1124</v>
      </c>
    </row>
    <row r="1126" spans="1:36" ht="11.25" customHeight="1" x14ac:dyDescent="0.2">
      <c r="A1126" s="27">
        <v>1125</v>
      </c>
      <c r="C1126" s="33" t="str">
        <f t="shared" si="288"/>
        <v>Mission - Separation Anxiety #3 - PS - C - The Jury</v>
      </c>
      <c r="D1126" s="33" t="str">
        <f t="shared" si="289"/>
        <v>Separation Anxiety #3 A Hot Welcome - PS - C The Jury</v>
      </c>
      <c r="E1126" s="33">
        <f t="shared" si="285"/>
        <v>1</v>
      </c>
      <c r="F1126" s="33" t="str">
        <f t="shared" si="287"/>
        <v>A Hot Welcome - PS</v>
      </c>
      <c r="G1126" s="34" t="s">
        <v>124</v>
      </c>
      <c r="H1126" s="33" t="s">
        <v>1262</v>
      </c>
      <c r="I1126" s="33" t="s">
        <v>2824</v>
      </c>
      <c r="J1126" s="34">
        <v>3</v>
      </c>
      <c r="L1126" s="50" t="s">
        <v>5416</v>
      </c>
      <c r="P1126" s="50" t="s">
        <v>5396</v>
      </c>
      <c r="S1126" s="50"/>
      <c r="T1126" s="33" t="s">
        <v>1262</v>
      </c>
      <c r="U1126" s="33" t="s">
        <v>280</v>
      </c>
      <c r="W1126" s="34" t="s">
        <v>2103</v>
      </c>
      <c r="X1126" s="34">
        <v>7</v>
      </c>
      <c r="Y1126" s="34">
        <v>5</v>
      </c>
      <c r="Z1126" s="34">
        <f t="shared" si="286"/>
        <v>35</v>
      </c>
      <c r="AI1126" s="25">
        <v>1125</v>
      </c>
      <c r="AJ1126" s="27">
        <v>1125</v>
      </c>
    </row>
    <row r="1127" spans="1:36" ht="11.25" customHeight="1" x14ac:dyDescent="0.2">
      <c r="A1127" s="27">
        <v>1126</v>
      </c>
      <c r="C1127" s="33" t="str">
        <f t="shared" si="288"/>
        <v>Mission - Separation Anxiety #4 - PS - C - Symbiote</v>
      </c>
      <c r="D1127" s="33" t="str">
        <f t="shared" si="289"/>
        <v>Separation Anxiety #4 City Beneath the Soil - PS - C Symbiote</v>
      </c>
      <c r="E1127" s="33">
        <f t="shared" si="285"/>
        <v>1</v>
      </c>
      <c r="F1127" s="33" t="str">
        <f t="shared" si="287"/>
        <v>City Beneath the Soil - PS</v>
      </c>
      <c r="G1127" s="34" t="s">
        <v>124</v>
      </c>
      <c r="H1127" s="33" t="s">
        <v>1262</v>
      </c>
      <c r="I1127" s="33" t="s">
        <v>2824</v>
      </c>
      <c r="J1127" s="34">
        <v>4</v>
      </c>
      <c r="L1127" s="50" t="s">
        <v>5240</v>
      </c>
      <c r="P1127" s="50" t="s">
        <v>5397</v>
      </c>
      <c r="S1127" s="50"/>
      <c r="T1127" s="33" t="s">
        <v>1262</v>
      </c>
      <c r="U1127" s="33" t="s">
        <v>281</v>
      </c>
      <c r="W1127" s="34" t="s">
        <v>2103</v>
      </c>
      <c r="X1127" s="34">
        <v>7</v>
      </c>
      <c r="Y1127" s="34">
        <v>5</v>
      </c>
      <c r="Z1127" s="34">
        <f t="shared" si="286"/>
        <v>35</v>
      </c>
      <c r="AI1127" s="25">
        <v>1126</v>
      </c>
      <c r="AJ1127" s="27">
        <v>1126</v>
      </c>
    </row>
    <row r="1128" spans="1:36" ht="11.25" customHeight="1" x14ac:dyDescent="0.2">
      <c r="A1128" s="27">
        <v>1127</v>
      </c>
      <c r="C1128" s="33" t="str">
        <f t="shared" si="288"/>
        <v>Mission - Separation Anxiety #5 - PS - C - Venom &amp; Symbiote</v>
      </c>
      <c r="D1128" s="33" t="str">
        <f t="shared" si="289"/>
        <v>Separation Anxiety #5 Ventilator Blues - PS - C Venom &amp; Symbiote</v>
      </c>
      <c r="E1128" s="33">
        <f t="shared" si="285"/>
        <v>1</v>
      </c>
      <c r="F1128" s="33" t="str">
        <f t="shared" si="287"/>
        <v>Ventilator Blues - PS</v>
      </c>
      <c r="G1128" s="34" t="s">
        <v>124</v>
      </c>
      <c r="H1128" s="33" t="s">
        <v>1262</v>
      </c>
      <c r="I1128" s="33" t="s">
        <v>2824</v>
      </c>
      <c r="J1128" s="34">
        <v>5</v>
      </c>
      <c r="L1128" s="50" t="s">
        <v>5417</v>
      </c>
      <c r="P1128" s="50" t="s">
        <v>5398</v>
      </c>
      <c r="S1128" s="50"/>
      <c r="T1128" s="33" t="s">
        <v>1262</v>
      </c>
      <c r="U1128" s="33" t="s">
        <v>282</v>
      </c>
      <c r="W1128" s="34" t="s">
        <v>2103</v>
      </c>
      <c r="X1128" s="34">
        <v>7</v>
      </c>
      <c r="Y1128" s="34">
        <v>5</v>
      </c>
      <c r="Z1128" s="34">
        <f t="shared" si="286"/>
        <v>35</v>
      </c>
      <c r="AI1128" s="25">
        <v>1127</v>
      </c>
      <c r="AJ1128" s="27">
        <v>1127</v>
      </c>
    </row>
    <row r="1129" spans="1:36" ht="11.25" customHeight="1" x14ac:dyDescent="0.2">
      <c r="A1129" s="27">
        <v>1128</v>
      </c>
      <c r="C1129" s="33" t="str">
        <f t="shared" si="288"/>
        <v>Mission - Separation Anxiety #6 - PS - C - Spider-Man &amp; Symbiote</v>
      </c>
      <c r="D1129" s="33" t="str">
        <f t="shared" si="289"/>
        <v>Separation Anxiety #6 Check-Point Charley - PS - C Spider-Man &amp; Symbiote</v>
      </c>
      <c r="E1129" s="33">
        <f t="shared" si="285"/>
        <v>1</v>
      </c>
      <c r="F1129" s="33" t="str">
        <f t="shared" si="287"/>
        <v>Check-Point Charley - PS</v>
      </c>
      <c r="G1129" s="34" t="s">
        <v>124</v>
      </c>
      <c r="H1129" s="33" t="s">
        <v>1262</v>
      </c>
      <c r="I1129" s="33" t="s">
        <v>2824</v>
      </c>
      <c r="J1129" s="34">
        <v>6</v>
      </c>
      <c r="L1129" s="50" t="s">
        <v>5418</v>
      </c>
      <c r="P1129" s="50" t="s">
        <v>5399</v>
      </c>
      <c r="S1129" s="50"/>
      <c r="T1129" s="33" t="s">
        <v>1262</v>
      </c>
      <c r="U1129" s="33" t="s">
        <v>283</v>
      </c>
      <c r="W1129" s="34" t="s">
        <v>2103</v>
      </c>
      <c r="X1129" s="34">
        <v>7</v>
      </c>
      <c r="Y1129" s="34">
        <v>5</v>
      </c>
      <c r="Z1129" s="34">
        <f t="shared" si="286"/>
        <v>35</v>
      </c>
      <c r="AI1129" s="25">
        <v>1128</v>
      </c>
      <c r="AJ1129" s="27">
        <v>1128</v>
      </c>
    </row>
    <row r="1130" spans="1:36" ht="11.25" customHeight="1" x14ac:dyDescent="0.2">
      <c r="A1130" s="27">
        <v>1129</v>
      </c>
      <c r="C1130" s="33" t="str">
        <f t="shared" si="288"/>
        <v>Mission - Separation Anxiety #7 - PS - C - Carnage</v>
      </c>
      <c r="D1130" s="33" t="str">
        <f t="shared" si="289"/>
        <v>Separation Anxiety #7 Carnage Uncaged! - PS - C Carnage</v>
      </c>
      <c r="E1130" s="33">
        <f t="shared" si="285"/>
        <v>1</v>
      </c>
      <c r="F1130" s="33" t="str">
        <f t="shared" si="287"/>
        <v>Carnage Uncaged! - PS</v>
      </c>
      <c r="G1130" s="34" t="s">
        <v>124</v>
      </c>
      <c r="H1130" s="33" t="s">
        <v>1262</v>
      </c>
      <c r="I1130" s="33" t="s">
        <v>2824</v>
      </c>
      <c r="J1130" s="34">
        <v>7</v>
      </c>
      <c r="L1130" s="50" t="s">
        <v>2542</v>
      </c>
      <c r="P1130" s="50" t="s">
        <v>5400</v>
      </c>
      <c r="S1130" s="50"/>
      <c r="T1130" s="33" t="s">
        <v>1262</v>
      </c>
      <c r="U1130" s="33" t="s">
        <v>284</v>
      </c>
      <c r="W1130" s="34" t="s">
        <v>2103</v>
      </c>
      <c r="X1130" s="34">
        <v>7</v>
      </c>
      <c r="Y1130" s="34">
        <v>5</v>
      </c>
      <c r="Z1130" s="34">
        <f t="shared" si="286"/>
        <v>35</v>
      </c>
      <c r="AI1130" s="25">
        <v>1129</v>
      </c>
      <c r="AJ1130" s="27">
        <v>1129</v>
      </c>
    </row>
    <row r="1131" spans="1:36" ht="11.25" customHeight="1" x14ac:dyDescent="0.2">
      <c r="A1131" s="27">
        <v>1130</v>
      </c>
      <c r="C1131" s="33" t="str">
        <f t="shared" si="288"/>
        <v>Mission - Shattered Image #1 - IM - U - Disconnected Man</v>
      </c>
      <c r="D1131" s="33" t="str">
        <f>CONCATENATE(I1131," - ",H1131," #",J1131,IF(L1131="","",CONCATENATE(" ",L1131))," - ",G1131," - ",W1131)</f>
        <v>Shattered Image - Mission #1 Disconnected Man - IM - U</v>
      </c>
      <c r="E1131" s="33">
        <f t="shared" si="285"/>
        <v>19</v>
      </c>
      <c r="F1131" s="33" t="str">
        <f t="shared" si="287"/>
        <v xml:space="preserve"> - IM</v>
      </c>
      <c r="G1131" s="34" t="s">
        <v>511</v>
      </c>
      <c r="H1131" s="33" t="s">
        <v>1262</v>
      </c>
      <c r="I1131" s="33" t="s">
        <v>2826</v>
      </c>
      <c r="J1131" s="34">
        <v>1</v>
      </c>
      <c r="L1131" s="52" t="s">
        <v>3497</v>
      </c>
      <c r="S1131" s="50"/>
      <c r="T1131" s="33" t="s">
        <v>1262</v>
      </c>
      <c r="U1131" s="33" t="s">
        <v>1255</v>
      </c>
      <c r="W1131" s="34" t="s">
        <v>2314</v>
      </c>
      <c r="X1131" s="34">
        <v>16</v>
      </c>
      <c r="Y1131" s="34">
        <v>10</v>
      </c>
      <c r="Z1131" s="34">
        <f t="shared" si="286"/>
        <v>160</v>
      </c>
      <c r="AI1131" s="25">
        <v>1130</v>
      </c>
      <c r="AJ1131" s="27">
        <v>1130</v>
      </c>
    </row>
    <row r="1132" spans="1:36" ht="11.25" customHeight="1" x14ac:dyDescent="0.2">
      <c r="A1132" s="27">
        <v>1131</v>
      </c>
      <c r="C1132" s="33" t="str">
        <f t="shared" si="288"/>
        <v>Mission - Shattered Image #2 - IM - U - Savant/Zealot</v>
      </c>
      <c r="D1132" s="33" t="str">
        <f t="shared" ref="D1132:D1136" si="290">CONCATENATE(I1132," - ",H1132," #",J1132,IF(L1132="","",CONCATENATE(" ",L1132))," - ",G1132," - ",W1132)</f>
        <v>Shattered Image - Mission #2 Savant/Zealot - IM - U</v>
      </c>
      <c r="E1132" s="33">
        <f t="shared" si="285"/>
        <v>19</v>
      </c>
      <c r="F1132" s="33" t="str">
        <f t="shared" si="287"/>
        <v xml:space="preserve"> - IM</v>
      </c>
      <c r="G1132" s="34" t="s">
        <v>511</v>
      </c>
      <c r="H1132" s="33" t="s">
        <v>1262</v>
      </c>
      <c r="I1132" s="33" t="s">
        <v>2826</v>
      </c>
      <c r="J1132" s="34">
        <v>2</v>
      </c>
      <c r="L1132" s="52" t="s">
        <v>3498</v>
      </c>
      <c r="S1132" s="50"/>
      <c r="T1132" s="33" t="s">
        <v>1262</v>
      </c>
      <c r="U1132" s="33" t="s">
        <v>1256</v>
      </c>
      <c r="W1132" s="34" t="s">
        <v>2314</v>
      </c>
      <c r="X1132" s="34">
        <v>16</v>
      </c>
      <c r="Y1132" s="34">
        <v>10</v>
      </c>
      <c r="Z1132" s="34">
        <f t="shared" si="286"/>
        <v>160</v>
      </c>
      <c r="AI1132" s="25">
        <v>1131</v>
      </c>
      <c r="AJ1132" s="27">
        <v>1131</v>
      </c>
    </row>
    <row r="1133" spans="1:36" ht="11.25" customHeight="1" x14ac:dyDescent="0.2">
      <c r="A1133" s="27">
        <v>1132</v>
      </c>
      <c r="C1133" s="33" t="str">
        <f t="shared" si="288"/>
        <v>Mission - Shattered Image #3 - IM - U - Savage Dragon/Barbaric</v>
      </c>
      <c r="D1133" s="33" t="str">
        <f t="shared" si="290"/>
        <v>Shattered Image - Mission #3 Savage Dragon/Barbaric - IM - U</v>
      </c>
      <c r="E1133" s="33">
        <f t="shared" si="285"/>
        <v>19</v>
      </c>
      <c r="F1133" s="33" t="str">
        <f t="shared" si="287"/>
        <v xml:space="preserve"> - IM</v>
      </c>
      <c r="G1133" s="34" t="s">
        <v>511</v>
      </c>
      <c r="H1133" s="33" t="s">
        <v>1262</v>
      </c>
      <c r="I1133" s="33" t="s">
        <v>2826</v>
      </c>
      <c r="J1133" s="34">
        <v>3</v>
      </c>
      <c r="L1133" s="52" t="s">
        <v>3499</v>
      </c>
      <c r="S1133" s="50"/>
      <c r="T1133" s="33" t="s">
        <v>1262</v>
      </c>
      <c r="U1133" s="33" t="s">
        <v>1257</v>
      </c>
      <c r="W1133" s="34" t="s">
        <v>2314</v>
      </c>
      <c r="X1133" s="34">
        <v>16</v>
      </c>
      <c r="Y1133" s="34">
        <v>10</v>
      </c>
      <c r="Z1133" s="34">
        <f t="shared" si="286"/>
        <v>160</v>
      </c>
      <c r="AI1133" s="25">
        <v>1132</v>
      </c>
      <c r="AJ1133" s="27">
        <v>1132</v>
      </c>
    </row>
    <row r="1134" spans="1:36" ht="11.25" customHeight="1" x14ac:dyDescent="0.2">
      <c r="A1134" s="27">
        <v>1133</v>
      </c>
      <c r="C1134" s="33" t="str">
        <f t="shared" si="288"/>
        <v>Mission - Shattered Image #4 - IM - R - Entropy</v>
      </c>
      <c r="D1134" s="33" t="str">
        <f t="shared" si="290"/>
        <v>Shattered Image - Mission #4 Entropy - IM - R</v>
      </c>
      <c r="E1134" s="33">
        <f t="shared" si="285"/>
        <v>19</v>
      </c>
      <c r="F1134" s="33" t="str">
        <f t="shared" si="287"/>
        <v xml:space="preserve"> - IM</v>
      </c>
      <c r="G1134" s="34" t="s">
        <v>511</v>
      </c>
      <c r="H1134" s="33" t="s">
        <v>1262</v>
      </c>
      <c r="I1134" s="33" t="s">
        <v>2826</v>
      </c>
      <c r="J1134" s="34">
        <v>4</v>
      </c>
      <c r="L1134" s="52" t="s">
        <v>3500</v>
      </c>
      <c r="S1134" s="50"/>
      <c r="T1134" s="33" t="s">
        <v>1262</v>
      </c>
      <c r="U1134" s="33" t="s">
        <v>1258</v>
      </c>
      <c r="W1134" s="34" t="s">
        <v>2313</v>
      </c>
      <c r="X1134" s="34">
        <v>16</v>
      </c>
      <c r="Y1134" s="34">
        <v>15</v>
      </c>
      <c r="Z1134" s="34">
        <f t="shared" si="286"/>
        <v>240</v>
      </c>
      <c r="AI1134" s="25">
        <v>1133</v>
      </c>
      <c r="AJ1134" s="27">
        <v>1133</v>
      </c>
    </row>
    <row r="1135" spans="1:36" ht="11.25" customHeight="1" x14ac:dyDescent="0.2">
      <c r="A1135" s="27">
        <v>1134</v>
      </c>
      <c r="C1135" s="33" t="str">
        <f t="shared" si="288"/>
        <v>Mission - Shattered Image #5 - IM - U - Spawn</v>
      </c>
      <c r="D1135" s="33" t="str">
        <f t="shared" si="290"/>
        <v>Shattered Image - Mission #5 Spawn - IM - U</v>
      </c>
      <c r="E1135" s="33">
        <f t="shared" si="285"/>
        <v>19</v>
      </c>
      <c r="F1135" s="33" t="str">
        <f t="shared" si="287"/>
        <v xml:space="preserve"> - IM</v>
      </c>
      <c r="G1135" s="34" t="s">
        <v>511</v>
      </c>
      <c r="H1135" s="33" t="s">
        <v>1262</v>
      </c>
      <c r="I1135" s="33" t="s">
        <v>2826</v>
      </c>
      <c r="J1135" s="34">
        <v>5</v>
      </c>
      <c r="L1135" s="52" t="s">
        <v>1583</v>
      </c>
      <c r="S1135" s="50"/>
      <c r="T1135" s="33" t="s">
        <v>1262</v>
      </c>
      <c r="U1135" s="33" t="s">
        <v>1259</v>
      </c>
      <c r="W1135" s="34" t="s">
        <v>2314</v>
      </c>
      <c r="X1135" s="34">
        <v>16</v>
      </c>
      <c r="Y1135" s="34">
        <v>10</v>
      </c>
      <c r="Z1135" s="34">
        <f t="shared" si="286"/>
        <v>160</v>
      </c>
      <c r="AI1135" s="25">
        <v>1134</v>
      </c>
      <c r="AJ1135" s="27">
        <v>1134</v>
      </c>
    </row>
    <row r="1136" spans="1:36" ht="11.25" customHeight="1" x14ac:dyDescent="0.2">
      <c r="A1136" s="27">
        <v>1135</v>
      </c>
      <c r="C1136" s="33" t="str">
        <f t="shared" si="288"/>
        <v>Mission - Shattered Image #6 - IM - U - ShadowHawk</v>
      </c>
      <c r="D1136" s="33" t="str">
        <f t="shared" si="290"/>
        <v>Shattered Image - Mission #6 ShadowHawk - IM - U</v>
      </c>
      <c r="E1136" s="33">
        <f t="shared" si="285"/>
        <v>19</v>
      </c>
      <c r="F1136" s="33" t="str">
        <f t="shared" si="287"/>
        <v xml:space="preserve"> - IM</v>
      </c>
      <c r="G1136" s="34" t="s">
        <v>511</v>
      </c>
      <c r="H1136" s="33" t="s">
        <v>1262</v>
      </c>
      <c r="I1136" s="33" t="s">
        <v>2826</v>
      </c>
      <c r="J1136" s="34">
        <v>6</v>
      </c>
      <c r="L1136" s="52" t="s">
        <v>3501</v>
      </c>
      <c r="S1136" s="50"/>
      <c r="T1136" s="33" t="s">
        <v>1262</v>
      </c>
      <c r="U1136" s="33" t="s">
        <v>1260</v>
      </c>
      <c r="W1136" s="34" t="s">
        <v>2314</v>
      </c>
      <c r="X1136" s="34">
        <v>16</v>
      </c>
      <c r="Y1136" s="34">
        <v>10</v>
      </c>
      <c r="Z1136" s="34">
        <f t="shared" si="286"/>
        <v>160</v>
      </c>
      <c r="AI1136" s="25">
        <v>1135</v>
      </c>
      <c r="AJ1136" s="27">
        <v>1135</v>
      </c>
    </row>
    <row r="1137" spans="1:36" ht="11.25" customHeight="1" x14ac:dyDescent="0.2">
      <c r="A1137" s="27">
        <v>1136</v>
      </c>
      <c r="C1137" s="33" t="str">
        <f t="shared" si="288"/>
        <v>Mission - Shattered Image #7 - IM - U - Velocity/Ripclaw</v>
      </c>
      <c r="D1137" s="33" t="s">
        <v>5828</v>
      </c>
      <c r="E1137" s="33">
        <f t="shared" si="285"/>
        <v>19</v>
      </c>
      <c r="F1137" s="33" t="str">
        <f t="shared" si="287"/>
        <v xml:space="preserve"> - IM</v>
      </c>
      <c r="G1137" s="34" t="s">
        <v>511</v>
      </c>
      <c r="H1137" s="33" t="s">
        <v>1262</v>
      </c>
      <c r="I1137" s="33" t="s">
        <v>2826</v>
      </c>
      <c r="J1137" s="34">
        <v>7</v>
      </c>
      <c r="L1137" s="52" t="s">
        <v>3502</v>
      </c>
      <c r="S1137" s="50"/>
      <c r="T1137" s="33" t="s">
        <v>1262</v>
      </c>
      <c r="U1137" s="33" t="s">
        <v>1261</v>
      </c>
      <c r="W1137" s="34" t="s">
        <v>2314</v>
      </c>
      <c r="X1137" s="34">
        <v>16</v>
      </c>
      <c r="Y1137" s="34">
        <v>10</v>
      </c>
      <c r="Z1137" s="34">
        <f t="shared" si="286"/>
        <v>160</v>
      </c>
      <c r="AI1137" s="25">
        <v>1136</v>
      </c>
      <c r="AJ1137" s="27">
        <v>1136</v>
      </c>
    </row>
    <row r="1138" spans="1:36" ht="11.25" customHeight="1" x14ac:dyDescent="0.2">
      <c r="A1138" s="27">
        <v>1137</v>
      </c>
      <c r="C1138" s="33" t="str">
        <f t="shared" si="288"/>
        <v>Mission - Sins of the Future #1 - PS - C - Sentinels</v>
      </c>
      <c r="D1138" s="33" t="s">
        <v>6239</v>
      </c>
      <c r="E1138" s="33">
        <f t="shared" si="285"/>
        <v>1</v>
      </c>
      <c r="F1138" s="33" t="str">
        <f t="shared" si="287"/>
        <v>The New Order - PS</v>
      </c>
      <c r="G1138" s="34" t="s">
        <v>124</v>
      </c>
      <c r="H1138" s="33" t="s">
        <v>1262</v>
      </c>
      <c r="I1138" s="33" t="s">
        <v>2827</v>
      </c>
      <c r="J1138" s="34">
        <v>1</v>
      </c>
      <c r="L1138" s="58" t="s">
        <v>452</v>
      </c>
      <c r="P1138" s="50" t="s">
        <v>5401</v>
      </c>
      <c r="S1138" s="50"/>
      <c r="T1138" s="33" t="s">
        <v>1262</v>
      </c>
      <c r="U1138" s="33" t="s">
        <v>285</v>
      </c>
      <c r="W1138" s="34" t="s">
        <v>2103</v>
      </c>
      <c r="X1138" s="34">
        <v>7</v>
      </c>
      <c r="Y1138" s="34">
        <v>5</v>
      </c>
      <c r="Z1138" s="34">
        <f t="shared" si="286"/>
        <v>35</v>
      </c>
      <c r="AI1138" s="25">
        <v>1137</v>
      </c>
      <c r="AJ1138" s="27">
        <v>1137</v>
      </c>
    </row>
    <row r="1139" spans="1:36" ht="11.25" customHeight="1" x14ac:dyDescent="0.2">
      <c r="A1139" s="27">
        <v>1138</v>
      </c>
      <c r="C1139" s="33" t="str">
        <f t="shared" si="288"/>
        <v>Mission - Sins of the Future #2 - PS - C - Graydon Creed</v>
      </c>
      <c r="D1139" s="33" t="s">
        <v>6240</v>
      </c>
      <c r="E1139" s="33">
        <f t="shared" si="285"/>
        <v>1</v>
      </c>
      <c r="F1139" s="33" t="str">
        <f t="shared" si="287"/>
        <v>Fractured Logic - PS</v>
      </c>
      <c r="G1139" s="34" t="s">
        <v>124</v>
      </c>
      <c r="H1139" s="33" t="s">
        <v>1262</v>
      </c>
      <c r="I1139" s="33" t="s">
        <v>2827</v>
      </c>
      <c r="J1139" s="34">
        <v>2</v>
      </c>
      <c r="L1139" s="58" t="s">
        <v>5419</v>
      </c>
      <c r="P1139" s="50" t="s">
        <v>5402</v>
      </c>
      <c r="S1139" s="50"/>
      <c r="T1139" s="33" t="s">
        <v>1262</v>
      </c>
      <c r="U1139" s="33" t="s">
        <v>286</v>
      </c>
      <c r="W1139" s="34" t="s">
        <v>2103</v>
      </c>
      <c r="X1139" s="34">
        <v>7</v>
      </c>
      <c r="Y1139" s="34">
        <v>5</v>
      </c>
      <c r="Z1139" s="34">
        <f t="shared" si="286"/>
        <v>35</v>
      </c>
      <c r="AI1139" s="25">
        <v>1138</v>
      </c>
      <c r="AJ1139" s="27">
        <v>1138</v>
      </c>
    </row>
    <row r="1140" spans="1:36" ht="11.25" customHeight="1" x14ac:dyDescent="0.2">
      <c r="A1140" s="27">
        <v>1139</v>
      </c>
      <c r="C1140" s="33" t="str">
        <f t="shared" si="288"/>
        <v>Mission - Sins of the Future #3 - PS - C - Master Mold</v>
      </c>
      <c r="D1140" s="33" t="s">
        <v>6241</v>
      </c>
      <c r="E1140" s="33">
        <f t="shared" si="285"/>
        <v>1</v>
      </c>
      <c r="F1140" s="33" t="str">
        <f t="shared" si="287"/>
        <v>The Face of Death - PS</v>
      </c>
      <c r="G1140" s="34" t="s">
        <v>124</v>
      </c>
      <c r="H1140" s="33" t="s">
        <v>1262</v>
      </c>
      <c r="I1140" s="33" t="s">
        <v>2827</v>
      </c>
      <c r="J1140" s="34">
        <v>3</v>
      </c>
      <c r="L1140" s="58" t="s">
        <v>1318</v>
      </c>
      <c r="P1140" s="50" t="s">
        <v>5403</v>
      </c>
      <c r="S1140" s="50"/>
      <c r="T1140" s="33" t="s">
        <v>1262</v>
      </c>
      <c r="U1140" s="33" t="s">
        <v>287</v>
      </c>
      <c r="W1140" s="34" t="s">
        <v>2103</v>
      </c>
      <c r="X1140" s="34">
        <v>7</v>
      </c>
      <c r="Y1140" s="34">
        <v>5</v>
      </c>
      <c r="Z1140" s="34">
        <f t="shared" si="286"/>
        <v>35</v>
      </c>
      <c r="AI1140" s="25">
        <v>1139</v>
      </c>
      <c r="AJ1140" s="27">
        <v>1139</v>
      </c>
    </row>
    <row r="1141" spans="1:36" ht="11.25" customHeight="1" x14ac:dyDescent="0.2">
      <c r="A1141" s="27">
        <v>1140</v>
      </c>
      <c r="C1141" s="33" t="str">
        <f t="shared" si="288"/>
        <v>Mission - Sins of the Future #4 - PS - C - Magneto</v>
      </c>
      <c r="D1141" s="33" t="s">
        <v>6242</v>
      </c>
      <c r="E1141" s="33">
        <f t="shared" si="285"/>
        <v>1</v>
      </c>
      <c r="F1141" s="33" t="str">
        <f t="shared" si="287"/>
        <v>The Fight for Freedom - PS</v>
      </c>
      <c r="G1141" s="34" t="s">
        <v>124</v>
      </c>
      <c r="H1141" s="33" t="s">
        <v>1262</v>
      </c>
      <c r="I1141" s="33" t="s">
        <v>2827</v>
      </c>
      <c r="J1141" s="34">
        <v>4</v>
      </c>
      <c r="L1141" s="58" t="s">
        <v>148</v>
      </c>
      <c r="P1141" s="50" t="s">
        <v>5404</v>
      </c>
      <c r="S1141" s="50"/>
      <c r="T1141" s="33" t="s">
        <v>1262</v>
      </c>
      <c r="U1141" s="33" t="s">
        <v>288</v>
      </c>
      <c r="W1141" s="34" t="s">
        <v>2103</v>
      </c>
      <c r="X1141" s="34">
        <v>7</v>
      </c>
      <c r="Y1141" s="34">
        <v>5</v>
      </c>
      <c r="Z1141" s="34">
        <f t="shared" si="286"/>
        <v>35</v>
      </c>
      <c r="AI1141" s="25">
        <v>1140</v>
      </c>
      <c r="AJ1141" s="27">
        <v>1140</v>
      </c>
    </row>
    <row r="1142" spans="1:36" ht="11.25" customHeight="1" x14ac:dyDescent="0.2">
      <c r="A1142" s="27">
        <v>1141</v>
      </c>
      <c r="C1142" s="33" t="str">
        <f t="shared" si="288"/>
        <v>Mission - Sins of the Future #5 - PS - C - Wolverine</v>
      </c>
      <c r="D1142" s="33" t="s">
        <v>6243</v>
      </c>
      <c r="E1142" s="33">
        <f t="shared" si="285"/>
        <v>1</v>
      </c>
      <c r="F1142" s="33" t="str">
        <f t="shared" si="287"/>
        <v>Search and Destroy - PS</v>
      </c>
      <c r="G1142" s="34" t="s">
        <v>124</v>
      </c>
      <c r="H1142" s="33" t="s">
        <v>1262</v>
      </c>
      <c r="I1142" s="33" t="s">
        <v>2827</v>
      </c>
      <c r="J1142" s="34">
        <v>5</v>
      </c>
      <c r="L1142" s="58" t="s">
        <v>1165</v>
      </c>
      <c r="P1142" s="50" t="s">
        <v>5405</v>
      </c>
      <c r="S1142" s="50"/>
      <c r="T1142" s="33" t="s">
        <v>1262</v>
      </c>
      <c r="U1142" s="33" t="s">
        <v>289</v>
      </c>
      <c r="W1142" s="34" t="s">
        <v>2103</v>
      </c>
      <c r="X1142" s="34">
        <v>7</v>
      </c>
      <c r="Y1142" s="34">
        <v>5</v>
      </c>
      <c r="Z1142" s="34">
        <f t="shared" si="286"/>
        <v>35</v>
      </c>
      <c r="AI1142" s="25">
        <v>1141</v>
      </c>
      <c r="AJ1142" s="27">
        <v>1141</v>
      </c>
    </row>
    <row r="1143" spans="1:36" ht="11.25" customHeight="1" x14ac:dyDescent="0.2">
      <c r="A1143" s="27">
        <v>1142</v>
      </c>
      <c r="C1143" s="33" t="str">
        <f t="shared" si="288"/>
        <v>Mission - Sins of the Future #6 - PS - C - Phoenix</v>
      </c>
      <c r="D1143" s="33" t="s">
        <v>6244</v>
      </c>
      <c r="E1143" s="33">
        <f t="shared" si="285"/>
        <v>1</v>
      </c>
      <c r="F1143" s="33" t="str">
        <f t="shared" si="287"/>
        <v>Traitors and Turncoats - PS</v>
      </c>
      <c r="G1143" s="34" t="s">
        <v>124</v>
      </c>
      <c r="H1143" s="33" t="s">
        <v>1262</v>
      </c>
      <c r="I1143" s="33" t="s">
        <v>2827</v>
      </c>
      <c r="J1143" s="34">
        <v>6</v>
      </c>
      <c r="L1143" s="58" t="s">
        <v>1671</v>
      </c>
      <c r="P1143" s="50" t="s">
        <v>5406</v>
      </c>
      <c r="S1143" s="50"/>
      <c r="T1143" s="33" t="s">
        <v>1262</v>
      </c>
      <c r="U1143" s="33" t="s">
        <v>290</v>
      </c>
      <c r="W1143" s="34" t="s">
        <v>2103</v>
      </c>
      <c r="X1143" s="34">
        <v>7</v>
      </c>
      <c r="Y1143" s="34">
        <v>5</v>
      </c>
      <c r="Z1143" s="34">
        <f t="shared" si="286"/>
        <v>35</v>
      </c>
      <c r="AI1143" s="25">
        <v>1142</v>
      </c>
      <c r="AJ1143" s="27">
        <v>1142</v>
      </c>
    </row>
    <row r="1144" spans="1:36" ht="11.25" customHeight="1" x14ac:dyDescent="0.2">
      <c r="A1144" s="27">
        <v>1143</v>
      </c>
      <c r="C1144" s="33" t="str">
        <f t="shared" si="288"/>
        <v>Mission - Sins of the Future #7 - PS - C - Nimrod</v>
      </c>
      <c r="D1144" s="33" t="s">
        <v>6245</v>
      </c>
      <c r="E1144" s="33">
        <f t="shared" si="285"/>
        <v>1</v>
      </c>
      <c r="F1144" s="33" t="str">
        <f t="shared" si="287"/>
        <v>The Ultimate Evil - PS</v>
      </c>
      <c r="G1144" s="34" t="s">
        <v>124</v>
      </c>
      <c r="H1144" s="33" t="s">
        <v>1262</v>
      </c>
      <c r="I1144" s="33" t="s">
        <v>2827</v>
      </c>
      <c r="J1144" s="34">
        <v>7</v>
      </c>
      <c r="L1144" s="58" t="s">
        <v>3276</v>
      </c>
      <c r="P1144" s="50" t="s">
        <v>5407</v>
      </c>
      <c r="S1144" s="50"/>
      <c r="T1144" s="33" t="s">
        <v>1262</v>
      </c>
      <c r="U1144" s="33" t="s">
        <v>291</v>
      </c>
      <c r="W1144" s="34" t="s">
        <v>2103</v>
      </c>
      <c r="X1144" s="34">
        <v>7</v>
      </c>
      <c r="Y1144" s="34">
        <v>5</v>
      </c>
      <c r="Z1144" s="34">
        <f t="shared" si="286"/>
        <v>35</v>
      </c>
      <c r="AI1144" s="25">
        <v>1143</v>
      </c>
      <c r="AJ1144" s="27">
        <v>1143</v>
      </c>
    </row>
    <row r="1145" spans="1:36" ht="11.25" customHeight="1" x14ac:dyDescent="0.2">
      <c r="A1145" s="27">
        <v>1144</v>
      </c>
      <c r="C1145" s="33" t="str">
        <f t="shared" si="288"/>
        <v>Mission - The Brave and the Bold #1 - JLA - C - Darkseid</v>
      </c>
      <c r="D1145" s="33" t="s">
        <v>5807</v>
      </c>
      <c r="E1145" s="33">
        <f t="shared" si="285"/>
        <v>36</v>
      </c>
      <c r="F1145" s="33" t="str">
        <f t="shared" si="287"/>
        <v xml:space="preserve"> - JLA</v>
      </c>
      <c r="G1145" s="34" t="s">
        <v>3386</v>
      </c>
      <c r="H1145" s="33" t="s">
        <v>1262</v>
      </c>
      <c r="I1145" s="33" t="s">
        <v>2828</v>
      </c>
      <c r="J1145" s="34">
        <v>1</v>
      </c>
      <c r="L1145" s="52" t="s">
        <v>2551</v>
      </c>
      <c r="S1145" s="50"/>
      <c r="T1145" s="33" t="s">
        <v>1262</v>
      </c>
      <c r="U1145" s="33" t="s">
        <v>2115</v>
      </c>
      <c r="W1145" s="34" t="s">
        <v>2103</v>
      </c>
      <c r="X1145" s="34">
        <v>6</v>
      </c>
      <c r="Y1145" s="34">
        <v>5</v>
      </c>
      <c r="Z1145" s="34">
        <f t="shared" si="286"/>
        <v>30</v>
      </c>
      <c r="AI1145" s="25">
        <v>1144</v>
      </c>
      <c r="AJ1145" s="27">
        <v>1144</v>
      </c>
    </row>
    <row r="1146" spans="1:36" ht="11.25" customHeight="1" x14ac:dyDescent="0.2">
      <c r="A1146" s="27">
        <v>1145</v>
      </c>
      <c r="C1146" s="33" t="str">
        <f t="shared" si="288"/>
        <v>Mission - The Brave and the Bold #2 - JLA - C - Superman, Wonder Woman, Flash, GL Kyle Rayner</v>
      </c>
      <c r="D1146" s="33" t="s">
        <v>5808</v>
      </c>
      <c r="E1146" s="33">
        <f t="shared" si="285"/>
        <v>36</v>
      </c>
      <c r="F1146" s="33" t="str">
        <f t="shared" si="287"/>
        <v xml:space="preserve"> - JLA</v>
      </c>
      <c r="G1146" s="34" t="s">
        <v>3386</v>
      </c>
      <c r="H1146" s="33" t="s">
        <v>1262</v>
      </c>
      <c r="I1146" s="33" t="s">
        <v>2828</v>
      </c>
      <c r="J1146" s="34">
        <v>2</v>
      </c>
      <c r="L1146" s="52" t="s">
        <v>3481</v>
      </c>
      <c r="S1146" s="50"/>
      <c r="T1146" s="33" t="s">
        <v>1262</v>
      </c>
      <c r="U1146" s="33" t="s">
        <v>2116</v>
      </c>
      <c r="W1146" s="34" t="s">
        <v>2103</v>
      </c>
      <c r="X1146" s="34">
        <v>6</v>
      </c>
      <c r="Y1146" s="34">
        <v>5</v>
      </c>
      <c r="Z1146" s="34">
        <f t="shared" si="286"/>
        <v>30</v>
      </c>
      <c r="AI1146" s="25">
        <v>1145</v>
      </c>
      <c r="AJ1146" s="27">
        <v>1145</v>
      </c>
    </row>
    <row r="1147" spans="1:36" ht="11.25" customHeight="1" x14ac:dyDescent="0.2">
      <c r="A1147" s="27">
        <v>1146</v>
      </c>
      <c r="C1147" s="33" t="str">
        <f t="shared" si="288"/>
        <v>Mission - The Brave and the Bold #3 - JLA - C - GL Kyle Rayner, Hawkman, Flash</v>
      </c>
      <c r="D1147" s="33" t="s">
        <v>5809</v>
      </c>
      <c r="E1147" s="33">
        <f t="shared" si="285"/>
        <v>36</v>
      </c>
      <c r="F1147" s="33" t="str">
        <f t="shared" si="287"/>
        <v xml:space="preserve"> - JLA</v>
      </c>
      <c r="G1147" s="34" t="s">
        <v>3386</v>
      </c>
      <c r="H1147" s="33" t="s">
        <v>1262</v>
      </c>
      <c r="I1147" s="33" t="s">
        <v>2828</v>
      </c>
      <c r="J1147" s="34">
        <v>3</v>
      </c>
      <c r="L1147" s="52" t="s">
        <v>3482</v>
      </c>
      <c r="S1147" s="50"/>
      <c r="T1147" s="33" t="s">
        <v>1262</v>
      </c>
      <c r="U1147" s="33" t="s">
        <v>2117</v>
      </c>
      <c r="W1147" s="34" t="s">
        <v>2103</v>
      </c>
      <c r="X1147" s="34">
        <v>6</v>
      </c>
      <c r="Y1147" s="34">
        <v>5</v>
      </c>
      <c r="Z1147" s="34">
        <f t="shared" si="286"/>
        <v>30</v>
      </c>
      <c r="AI1147" s="25">
        <v>1146</v>
      </c>
      <c r="AJ1147" s="27">
        <v>1146</v>
      </c>
    </row>
    <row r="1148" spans="1:36" ht="11.25" customHeight="1" x14ac:dyDescent="0.2">
      <c r="A1148" s="27">
        <v>1147</v>
      </c>
      <c r="C1148" s="33" t="str">
        <f t="shared" si="288"/>
        <v>Mission - The Brave and the Bold #4 - JLA - C - Captain Atom, Wonder Woman</v>
      </c>
      <c r="D1148" s="33" t="s">
        <v>5810</v>
      </c>
      <c r="E1148" s="33">
        <f t="shared" si="285"/>
        <v>36</v>
      </c>
      <c r="F1148" s="33" t="str">
        <f t="shared" si="287"/>
        <v xml:space="preserve"> - JLA</v>
      </c>
      <c r="G1148" s="34" t="s">
        <v>3386</v>
      </c>
      <c r="H1148" s="33" t="s">
        <v>1262</v>
      </c>
      <c r="I1148" s="33" t="s">
        <v>2828</v>
      </c>
      <c r="J1148" s="34">
        <v>4</v>
      </c>
      <c r="L1148" s="52" t="s">
        <v>3483</v>
      </c>
      <c r="S1148" s="50"/>
      <c r="T1148" s="33" t="s">
        <v>1262</v>
      </c>
      <c r="U1148" s="33" t="s">
        <v>1062</v>
      </c>
      <c r="W1148" s="34" t="s">
        <v>2103</v>
      </c>
      <c r="X1148" s="34">
        <v>6</v>
      </c>
      <c r="Y1148" s="34">
        <v>5</v>
      </c>
      <c r="Z1148" s="34">
        <f t="shared" si="286"/>
        <v>30</v>
      </c>
      <c r="AI1148" s="25">
        <v>1147</v>
      </c>
      <c r="AJ1148" s="27">
        <v>1147</v>
      </c>
    </row>
    <row r="1149" spans="1:36" ht="11.25" customHeight="1" x14ac:dyDescent="0.2">
      <c r="A1149" s="27">
        <v>1148</v>
      </c>
      <c r="C1149" s="33" t="str">
        <f t="shared" si="288"/>
        <v>Mission - The Brave and the Bold #5 - JLA - C - Captain Marvel, Orion, Mister Miracle</v>
      </c>
      <c r="D1149" s="33" t="s">
        <v>5811</v>
      </c>
      <c r="E1149" s="33">
        <f t="shared" si="285"/>
        <v>36</v>
      </c>
      <c r="F1149" s="33" t="str">
        <f t="shared" si="287"/>
        <v xml:space="preserve"> - JLA</v>
      </c>
      <c r="G1149" s="34" t="s">
        <v>3386</v>
      </c>
      <c r="H1149" s="33" t="s">
        <v>1262</v>
      </c>
      <c r="I1149" s="33" t="s">
        <v>2828</v>
      </c>
      <c r="J1149" s="34">
        <v>5</v>
      </c>
      <c r="L1149" s="52" t="s">
        <v>3484</v>
      </c>
      <c r="S1149" s="50"/>
      <c r="T1149" s="33" t="s">
        <v>1262</v>
      </c>
      <c r="U1149" s="33" t="s">
        <v>1063</v>
      </c>
      <c r="W1149" s="34" t="s">
        <v>2103</v>
      </c>
      <c r="X1149" s="34">
        <v>6</v>
      </c>
      <c r="Y1149" s="34">
        <v>5</v>
      </c>
      <c r="Z1149" s="34">
        <f t="shared" si="286"/>
        <v>30</v>
      </c>
      <c r="AI1149" s="25">
        <v>1148</v>
      </c>
      <c r="AJ1149" s="27">
        <v>1148</v>
      </c>
    </row>
    <row r="1150" spans="1:36" ht="11.25" customHeight="1" x14ac:dyDescent="0.2">
      <c r="A1150" s="27">
        <v>1149</v>
      </c>
      <c r="C1150" s="33" t="str">
        <f t="shared" si="288"/>
        <v>Mission - The Brave and the Bold #6 - JLA - C - Martian Manhunter, Kalibak, The Ray</v>
      </c>
      <c r="D1150" s="33" t="s">
        <v>5812</v>
      </c>
      <c r="E1150" s="33">
        <f t="shared" si="285"/>
        <v>36</v>
      </c>
      <c r="F1150" s="33" t="str">
        <f t="shared" si="287"/>
        <v xml:space="preserve"> - JLA</v>
      </c>
      <c r="G1150" s="34" t="s">
        <v>3386</v>
      </c>
      <c r="H1150" s="33" t="s">
        <v>1262</v>
      </c>
      <c r="I1150" s="33" t="s">
        <v>2828</v>
      </c>
      <c r="J1150" s="34">
        <v>6</v>
      </c>
      <c r="L1150" s="52" t="s">
        <v>3485</v>
      </c>
      <c r="S1150" s="50"/>
      <c r="T1150" s="33" t="s">
        <v>1262</v>
      </c>
      <c r="U1150" s="33" t="s">
        <v>1064</v>
      </c>
      <c r="W1150" s="34" t="s">
        <v>2103</v>
      </c>
      <c r="X1150" s="34">
        <v>6</v>
      </c>
      <c r="Y1150" s="34">
        <v>5</v>
      </c>
      <c r="Z1150" s="34">
        <f t="shared" si="286"/>
        <v>30</v>
      </c>
      <c r="AI1150" s="25">
        <v>1149</v>
      </c>
      <c r="AJ1150" s="27">
        <v>1149</v>
      </c>
    </row>
    <row r="1151" spans="1:36" ht="11.25" customHeight="1" x14ac:dyDescent="0.2">
      <c r="A1151" s="27">
        <v>1150</v>
      </c>
      <c r="C1151" s="33" t="str">
        <f t="shared" si="288"/>
        <v>Mission - The Brave and the Bold #7 - JLA - C - Superman, Mister Miracle, Orion</v>
      </c>
      <c r="D1151" s="33" t="s">
        <v>5813</v>
      </c>
      <c r="E1151" s="33">
        <f t="shared" si="285"/>
        <v>36</v>
      </c>
      <c r="F1151" s="33" t="str">
        <f t="shared" si="287"/>
        <v xml:space="preserve"> - JLA</v>
      </c>
      <c r="G1151" s="34" t="s">
        <v>3386</v>
      </c>
      <c r="H1151" s="33" t="s">
        <v>1262</v>
      </c>
      <c r="I1151" s="33" t="s">
        <v>2828</v>
      </c>
      <c r="J1151" s="34">
        <v>7</v>
      </c>
      <c r="L1151" s="52" t="s">
        <v>3486</v>
      </c>
      <c r="S1151" s="50"/>
      <c r="T1151" s="33" t="s">
        <v>1262</v>
      </c>
      <c r="U1151" s="33" t="s">
        <v>1065</v>
      </c>
      <c r="W1151" s="34" t="s">
        <v>2103</v>
      </c>
      <c r="X1151" s="34">
        <v>6</v>
      </c>
      <c r="Y1151" s="34">
        <v>5</v>
      </c>
      <c r="Z1151" s="34">
        <f t="shared" si="286"/>
        <v>30</v>
      </c>
      <c r="AI1151" s="25">
        <v>1150</v>
      </c>
      <c r="AJ1151" s="27">
        <v>1150</v>
      </c>
    </row>
    <row r="1152" spans="1:36" ht="11.25" customHeight="1" x14ac:dyDescent="0.2">
      <c r="A1152" s="27">
        <v>1151</v>
      </c>
      <c r="C1152" s="33" t="str">
        <f t="shared" si="288"/>
        <v>Mission - The Coming of Galactus #1 - MN - C - Uatu</v>
      </c>
      <c r="D1152" s="33" t="s">
        <v>5814</v>
      </c>
      <c r="E1152" s="33">
        <f t="shared" si="285"/>
        <v>1</v>
      </c>
      <c r="F1152" s="33" t="str">
        <f t="shared" si="287"/>
        <v>The Watcher Warns the Earth - MN</v>
      </c>
      <c r="G1152" s="34" t="s">
        <v>1677</v>
      </c>
      <c r="H1152" s="33" t="s">
        <v>1262</v>
      </c>
      <c r="I1152" s="33" t="s">
        <v>2829</v>
      </c>
      <c r="J1152" s="34">
        <v>1</v>
      </c>
      <c r="L1152" s="57" t="s">
        <v>3487</v>
      </c>
      <c r="P1152" s="50" t="s">
        <v>5359</v>
      </c>
      <c r="T1152" s="33" t="s">
        <v>1262</v>
      </c>
      <c r="U1152" s="33" t="s">
        <v>2019</v>
      </c>
      <c r="W1152" s="34" t="s">
        <v>2103</v>
      </c>
      <c r="X1152" s="34">
        <v>4</v>
      </c>
      <c r="Y1152" s="34">
        <v>5</v>
      </c>
      <c r="Z1152" s="34">
        <f t="shared" si="286"/>
        <v>20</v>
      </c>
      <c r="AI1152" s="25">
        <v>1151</v>
      </c>
      <c r="AJ1152" s="27">
        <v>1151</v>
      </c>
    </row>
    <row r="1153" spans="1:36" ht="11.25" customHeight="1" x14ac:dyDescent="0.2">
      <c r="A1153" s="27">
        <v>1152</v>
      </c>
      <c r="C1153" s="33" t="str">
        <f t="shared" si="288"/>
        <v>Mission - The Coming of Galactus #2 - MN - C - Thing &amp; Human Torch</v>
      </c>
      <c r="D1153" s="33" t="s">
        <v>5815</v>
      </c>
      <c r="E1153" s="33">
        <f t="shared" si="285"/>
        <v>1</v>
      </c>
      <c r="F1153" s="33" t="str">
        <f t="shared" si="287"/>
        <v>The Heroes Charge into Battle! - MN</v>
      </c>
      <c r="G1153" s="34" t="s">
        <v>1677</v>
      </c>
      <c r="H1153" s="33" t="s">
        <v>1262</v>
      </c>
      <c r="I1153" s="33" t="s">
        <v>2829</v>
      </c>
      <c r="J1153" s="34">
        <v>2</v>
      </c>
      <c r="L1153" s="57" t="s">
        <v>5339</v>
      </c>
      <c r="P1153" s="50" t="s">
        <v>5360</v>
      </c>
      <c r="T1153" s="33" t="s">
        <v>1262</v>
      </c>
      <c r="U1153" s="33" t="s">
        <v>2020</v>
      </c>
      <c r="W1153" s="34" t="s">
        <v>2103</v>
      </c>
      <c r="X1153" s="34">
        <v>4</v>
      </c>
      <c r="Y1153" s="34">
        <v>5</v>
      </c>
      <c r="Z1153" s="34">
        <f t="shared" si="286"/>
        <v>20</v>
      </c>
      <c r="AI1153" s="25">
        <v>1152</v>
      </c>
      <c r="AJ1153" s="27">
        <v>1152</v>
      </c>
    </row>
    <row r="1154" spans="1:36" ht="11.25" customHeight="1" x14ac:dyDescent="0.2">
      <c r="A1154" s="27">
        <v>1153</v>
      </c>
      <c r="C1154" s="33" t="str">
        <f t="shared" si="288"/>
        <v>Mission - The Coming of Galactus #3 - MN - C - Human Torch</v>
      </c>
      <c r="D1154" s="33" t="s">
        <v>5816</v>
      </c>
      <c r="E1154" s="33">
        <f t="shared" ref="E1154:E1217" si="291">COUNTIF(F:F,F1154)</f>
        <v>1</v>
      </c>
      <c r="F1154" s="33" t="str">
        <f t="shared" si="287"/>
        <v>Are Their Efforts for Naught? - MN</v>
      </c>
      <c r="G1154" s="34" t="s">
        <v>1677</v>
      </c>
      <c r="H1154" s="33" t="s">
        <v>1262</v>
      </c>
      <c r="I1154" s="33" t="s">
        <v>2829</v>
      </c>
      <c r="J1154" s="34">
        <v>3</v>
      </c>
      <c r="L1154" s="57" t="s">
        <v>1058</v>
      </c>
      <c r="P1154" s="50" t="s">
        <v>5361</v>
      </c>
      <c r="T1154" s="33" t="s">
        <v>1262</v>
      </c>
      <c r="U1154" s="33" t="s">
        <v>2021</v>
      </c>
      <c r="W1154" s="34" t="s">
        <v>2103</v>
      </c>
      <c r="X1154" s="34">
        <v>4</v>
      </c>
      <c r="Y1154" s="34">
        <v>5</v>
      </c>
      <c r="Z1154" s="34">
        <f t="shared" ref="Z1154:Z1217" si="292">SUMPRODUCT(X1154,Y1154)</f>
        <v>20</v>
      </c>
      <c r="AI1154" s="25">
        <v>1153</v>
      </c>
      <c r="AJ1154" s="27">
        <v>1153</v>
      </c>
    </row>
    <row r="1155" spans="1:36" ht="11.25" customHeight="1" x14ac:dyDescent="0.2">
      <c r="A1155" s="27">
        <v>1154</v>
      </c>
      <c r="C1155" s="33" t="str">
        <f t="shared" si="288"/>
        <v>Mission - The Coming of Galactus #4 - MN - C - Invisible Girl</v>
      </c>
      <c r="D1155" s="33" t="s">
        <v>5817</v>
      </c>
      <c r="E1155" s="33">
        <f t="shared" si="291"/>
        <v>1</v>
      </c>
      <c r="F1155" s="33" t="str">
        <f t="shared" ref="F1155:F1165" si="293">CONCATENATE(P1155," - ",G1155)</f>
        <v>The Heroes Rally! - MN</v>
      </c>
      <c r="G1155" s="34" t="s">
        <v>1677</v>
      </c>
      <c r="H1155" s="33" t="s">
        <v>1262</v>
      </c>
      <c r="I1155" s="33" t="s">
        <v>2829</v>
      </c>
      <c r="J1155" s="34">
        <v>4</v>
      </c>
      <c r="L1155" s="57" t="s">
        <v>3488</v>
      </c>
      <c r="P1155" s="50" t="s">
        <v>5362</v>
      </c>
      <c r="T1155" s="33" t="s">
        <v>1262</v>
      </c>
      <c r="U1155" s="33" t="s">
        <v>2022</v>
      </c>
      <c r="W1155" s="34" t="s">
        <v>2103</v>
      </c>
      <c r="X1155" s="34">
        <v>4</v>
      </c>
      <c r="Y1155" s="34">
        <v>5</v>
      </c>
      <c r="Z1155" s="34">
        <f t="shared" si="292"/>
        <v>20</v>
      </c>
      <c r="AI1155" s="25">
        <v>1154</v>
      </c>
      <c r="AJ1155" s="27">
        <v>1154</v>
      </c>
    </row>
    <row r="1156" spans="1:36" ht="11.25" customHeight="1" x14ac:dyDescent="0.2">
      <c r="A1156" s="27">
        <v>1155</v>
      </c>
      <c r="C1156" s="33" t="str">
        <f t="shared" si="288"/>
        <v>Mission - The Coming of Galactus #5 - MN - C - Mr. Fantastic</v>
      </c>
      <c r="D1156" s="33" t="s">
        <v>5818</v>
      </c>
      <c r="E1156" s="33">
        <f t="shared" si="291"/>
        <v>1</v>
      </c>
      <c r="F1156" s="33" t="str">
        <f t="shared" si="293"/>
        <v>Galactus Sends in His Minions! - MN</v>
      </c>
      <c r="G1156" s="34" t="s">
        <v>1677</v>
      </c>
      <c r="H1156" s="33" t="s">
        <v>1262</v>
      </c>
      <c r="I1156" s="33" t="s">
        <v>2829</v>
      </c>
      <c r="J1156" s="34">
        <v>5</v>
      </c>
      <c r="L1156" s="57" t="s">
        <v>3365</v>
      </c>
      <c r="P1156" s="50" t="s">
        <v>5363</v>
      </c>
      <c r="T1156" s="33" t="s">
        <v>1262</v>
      </c>
      <c r="U1156" s="33" t="s">
        <v>2023</v>
      </c>
      <c r="W1156" s="34" t="s">
        <v>2103</v>
      </c>
      <c r="X1156" s="34">
        <v>4</v>
      </c>
      <c r="Y1156" s="34">
        <v>5</v>
      </c>
      <c r="Z1156" s="34">
        <f t="shared" si="292"/>
        <v>20</v>
      </c>
      <c r="AI1156" s="25">
        <v>1155</v>
      </c>
      <c r="AJ1156" s="27">
        <v>1155</v>
      </c>
    </row>
    <row r="1157" spans="1:36" ht="11.25" customHeight="1" x14ac:dyDescent="0.2">
      <c r="A1157" s="27">
        <v>1156</v>
      </c>
      <c r="C1157" s="33" t="str">
        <f t="shared" si="288"/>
        <v>Mission - The Coming of Galactus #6 - MN - C - Silver Surfer</v>
      </c>
      <c r="D1157" s="33" t="s">
        <v>5819</v>
      </c>
      <c r="E1157" s="33">
        <f t="shared" si="291"/>
        <v>1</v>
      </c>
      <c r="F1157" s="33" t="str">
        <f t="shared" si="293"/>
        <v>The Herald of Galactus! - MN</v>
      </c>
      <c r="G1157" s="34" t="s">
        <v>1677</v>
      </c>
      <c r="H1157" s="33" t="s">
        <v>1262</v>
      </c>
      <c r="I1157" s="33" t="s">
        <v>2829</v>
      </c>
      <c r="J1157" s="34">
        <v>6</v>
      </c>
      <c r="L1157" s="57" t="s">
        <v>1582</v>
      </c>
      <c r="P1157" s="50" t="s">
        <v>5364</v>
      </c>
      <c r="T1157" s="33" t="s">
        <v>1262</v>
      </c>
      <c r="U1157" s="33" t="s">
        <v>2024</v>
      </c>
      <c r="W1157" s="34" t="s">
        <v>2103</v>
      </c>
      <c r="X1157" s="34">
        <v>4</v>
      </c>
      <c r="Y1157" s="34">
        <v>5</v>
      </c>
      <c r="Z1157" s="34">
        <f t="shared" si="292"/>
        <v>20</v>
      </c>
      <c r="AI1157" s="25">
        <v>1156</v>
      </c>
      <c r="AJ1157" s="27">
        <v>1156</v>
      </c>
    </row>
    <row r="1158" spans="1:36" ht="11.25" customHeight="1" x14ac:dyDescent="0.2">
      <c r="A1158" s="27">
        <v>1157</v>
      </c>
      <c r="C1158" s="33" t="str">
        <f t="shared" si="288"/>
        <v>Mission - The Coming of Galactus #7 - MN - C - Galactus</v>
      </c>
      <c r="D1158" s="33" t="s">
        <v>5820</v>
      </c>
      <c r="E1158" s="33">
        <f t="shared" si="291"/>
        <v>1</v>
      </c>
      <c r="F1158" s="33" t="str">
        <f t="shared" si="293"/>
        <v>The Devourer of Worlds! - MN</v>
      </c>
      <c r="G1158" s="34" t="s">
        <v>1677</v>
      </c>
      <c r="H1158" s="33" t="s">
        <v>1262</v>
      </c>
      <c r="I1158" s="33" t="s">
        <v>2829</v>
      </c>
      <c r="J1158" s="34">
        <v>7</v>
      </c>
      <c r="L1158" s="57" t="s">
        <v>2001</v>
      </c>
      <c r="P1158" s="50" t="s">
        <v>5365</v>
      </c>
      <c r="T1158" s="33" t="s">
        <v>1262</v>
      </c>
      <c r="U1158" s="33" t="s">
        <v>461</v>
      </c>
      <c r="W1158" s="34" t="s">
        <v>2103</v>
      </c>
      <c r="X1158" s="34">
        <v>4</v>
      </c>
      <c r="Y1158" s="34">
        <v>5</v>
      </c>
      <c r="Z1158" s="34">
        <f t="shared" si="292"/>
        <v>20</v>
      </c>
      <c r="AI1158" s="25">
        <v>1157</v>
      </c>
      <c r="AJ1158" s="27">
        <v>1157</v>
      </c>
    </row>
    <row r="1159" spans="1:36" ht="11.25" customHeight="1" x14ac:dyDescent="0.2">
      <c r="A1159" s="27">
        <v>1158</v>
      </c>
      <c r="C1159" s="33" t="str">
        <f t="shared" si="288"/>
        <v>Mission - The Crossing #1 - MC - U - Iron Man</v>
      </c>
      <c r="D1159" s="33" t="s">
        <v>5821</v>
      </c>
      <c r="E1159" s="33">
        <f t="shared" si="291"/>
        <v>1</v>
      </c>
      <c r="F1159" s="33" t="str">
        <f t="shared" si="293"/>
        <v>Murder Most Foul - MC</v>
      </c>
      <c r="G1159" s="34" t="s">
        <v>1045</v>
      </c>
      <c r="H1159" s="33" t="s">
        <v>1262</v>
      </c>
      <c r="I1159" s="33" t="s">
        <v>2830</v>
      </c>
      <c r="J1159" s="34">
        <v>1</v>
      </c>
      <c r="L1159" s="57" t="s">
        <v>2555</v>
      </c>
      <c r="P1159" s="57" t="s">
        <v>5366</v>
      </c>
      <c r="T1159" s="33" t="s">
        <v>1262</v>
      </c>
      <c r="U1159" s="33" t="s">
        <v>14</v>
      </c>
      <c r="W1159" s="34" t="s">
        <v>2314</v>
      </c>
      <c r="X1159" s="34">
        <v>1</v>
      </c>
      <c r="Y1159" s="34">
        <v>10</v>
      </c>
      <c r="Z1159" s="34">
        <f t="shared" si="292"/>
        <v>10</v>
      </c>
      <c r="AI1159" s="25">
        <v>1158</v>
      </c>
      <c r="AJ1159" s="27">
        <v>1158</v>
      </c>
    </row>
    <row r="1160" spans="1:36" ht="11.25" customHeight="1" x14ac:dyDescent="0.2">
      <c r="A1160" s="27">
        <v>1159</v>
      </c>
      <c r="C1160" s="33" t="str">
        <f t="shared" si="288"/>
        <v>Mission - The Crossing #2 - MC - U - Vision</v>
      </c>
      <c r="D1160" s="33" t="s">
        <v>5822</v>
      </c>
      <c r="E1160" s="33">
        <f t="shared" si="291"/>
        <v>1</v>
      </c>
      <c r="F1160" s="33" t="str">
        <f t="shared" si="293"/>
        <v>Deception and Revelation - MC</v>
      </c>
      <c r="G1160" s="34" t="s">
        <v>1045</v>
      </c>
      <c r="H1160" s="33" t="s">
        <v>1262</v>
      </c>
      <c r="I1160" s="33" t="s">
        <v>2830</v>
      </c>
      <c r="J1160" s="34">
        <v>2</v>
      </c>
      <c r="L1160" s="57" t="s">
        <v>1162</v>
      </c>
      <c r="P1160" s="57" t="s">
        <v>5367</v>
      </c>
      <c r="T1160" s="33" t="s">
        <v>1262</v>
      </c>
      <c r="U1160" s="33" t="s">
        <v>15</v>
      </c>
      <c r="W1160" s="34" t="s">
        <v>2314</v>
      </c>
      <c r="X1160" s="34">
        <v>1</v>
      </c>
      <c r="Y1160" s="34">
        <v>10</v>
      </c>
      <c r="Z1160" s="34">
        <f t="shared" si="292"/>
        <v>10</v>
      </c>
      <c r="AI1160" s="25">
        <v>1159</v>
      </c>
      <c r="AJ1160" s="27">
        <v>1159</v>
      </c>
    </row>
    <row r="1161" spans="1:36" ht="11.25" customHeight="1" x14ac:dyDescent="0.2">
      <c r="A1161" s="27">
        <v>1160</v>
      </c>
      <c r="C1161" s="33" t="str">
        <f t="shared" si="288"/>
        <v>Mission - The Crossing #3 - MC - U - Giant-Man, Wasp, Hercules</v>
      </c>
      <c r="D1161" s="33" t="s">
        <v>5823</v>
      </c>
      <c r="E1161" s="33">
        <f t="shared" si="291"/>
        <v>1</v>
      </c>
      <c r="F1161" s="33" t="str">
        <f t="shared" si="293"/>
        <v>Blood and Friendship - MC</v>
      </c>
      <c r="G1161" s="34" t="s">
        <v>1045</v>
      </c>
      <c r="H1161" s="33" t="s">
        <v>1262</v>
      </c>
      <c r="I1161" s="33" t="s">
        <v>2830</v>
      </c>
      <c r="J1161" s="34">
        <v>3</v>
      </c>
      <c r="L1161" s="57" t="s">
        <v>5409</v>
      </c>
      <c r="P1161" s="57" t="s">
        <v>5368</v>
      </c>
      <c r="T1161" s="33" t="s">
        <v>1262</v>
      </c>
      <c r="U1161" s="33" t="s">
        <v>16</v>
      </c>
      <c r="W1161" s="34" t="s">
        <v>2314</v>
      </c>
      <c r="X1161" s="34">
        <v>1</v>
      </c>
      <c r="Y1161" s="34">
        <v>10</v>
      </c>
      <c r="Z1161" s="34">
        <f t="shared" si="292"/>
        <v>10</v>
      </c>
      <c r="AI1161" s="25">
        <v>1160</v>
      </c>
      <c r="AJ1161" s="27">
        <v>1160</v>
      </c>
    </row>
    <row r="1162" spans="1:36" ht="11.25" customHeight="1" x14ac:dyDescent="0.2">
      <c r="A1162" s="27">
        <v>1161</v>
      </c>
      <c r="C1162" s="33" t="str">
        <f t="shared" ref="C1162:C1165" si="294">CONCATENATE(H1162," - ",I1162," #",J1162," - ",G1162," - ",W1162,IF(L1162="","",CONCATENATE(" - ",L1162,)))</f>
        <v>Mission - The Crossing #4 - MC - U - Hawkeye &amp; Black Widow</v>
      </c>
      <c r="D1162" s="33" t="s">
        <v>5824</v>
      </c>
      <c r="E1162" s="33">
        <f t="shared" si="291"/>
        <v>1</v>
      </c>
      <c r="F1162" s="33" t="str">
        <f t="shared" si="293"/>
        <v>Redeemed - MC</v>
      </c>
      <c r="G1162" s="34" t="s">
        <v>1045</v>
      </c>
      <c r="H1162" s="33" t="s">
        <v>1262</v>
      </c>
      <c r="I1162" s="33" t="s">
        <v>2830</v>
      </c>
      <c r="J1162" s="34">
        <v>4</v>
      </c>
      <c r="L1162" s="57" t="s">
        <v>5250</v>
      </c>
      <c r="P1162" s="57" t="s">
        <v>5369</v>
      </c>
      <c r="T1162" s="33" t="s">
        <v>1262</v>
      </c>
      <c r="U1162" s="33" t="s">
        <v>17</v>
      </c>
      <c r="W1162" s="34" t="s">
        <v>2314</v>
      </c>
      <c r="X1162" s="34">
        <v>1</v>
      </c>
      <c r="Y1162" s="34">
        <v>10</v>
      </c>
      <c r="Z1162" s="34">
        <f t="shared" si="292"/>
        <v>10</v>
      </c>
      <c r="AI1162" s="25">
        <v>1161</v>
      </c>
      <c r="AJ1162" s="27">
        <v>1161</v>
      </c>
    </row>
    <row r="1163" spans="1:36" ht="11.25" customHeight="1" x14ac:dyDescent="0.2">
      <c r="A1163" s="27">
        <v>1162</v>
      </c>
      <c r="C1163" s="33" t="str">
        <f t="shared" si="294"/>
        <v>Mission - The Crossing #5 - MC - U - Capt.America, BlackWidow, Jarvis</v>
      </c>
      <c r="D1163" s="33" t="s">
        <v>5825</v>
      </c>
      <c r="E1163" s="33">
        <f t="shared" si="291"/>
        <v>1</v>
      </c>
      <c r="F1163" s="33" t="str">
        <f t="shared" si="293"/>
        <v>Back in the Day - MC</v>
      </c>
      <c r="G1163" s="34" t="s">
        <v>1045</v>
      </c>
      <c r="H1163" s="33" t="s">
        <v>1262</v>
      </c>
      <c r="I1163" s="33" t="s">
        <v>2830</v>
      </c>
      <c r="J1163" s="34">
        <v>5</v>
      </c>
      <c r="L1163" s="57" t="s">
        <v>5410</v>
      </c>
      <c r="P1163" s="57" t="s">
        <v>5370</v>
      </c>
      <c r="T1163" s="33" t="s">
        <v>1262</v>
      </c>
      <c r="U1163" s="33" t="s">
        <v>18</v>
      </c>
      <c r="W1163" s="34" t="s">
        <v>2314</v>
      </c>
      <c r="X1163" s="34">
        <v>1</v>
      </c>
      <c r="Y1163" s="34">
        <v>10</v>
      </c>
      <c r="Z1163" s="34">
        <f t="shared" si="292"/>
        <v>10</v>
      </c>
      <c r="AI1163" s="25">
        <v>1162</v>
      </c>
      <c r="AJ1163" s="27">
        <v>1162</v>
      </c>
    </row>
    <row r="1164" spans="1:36" ht="11.25" customHeight="1" x14ac:dyDescent="0.2">
      <c r="A1164" s="27">
        <v>1163</v>
      </c>
      <c r="C1164" s="33" t="str">
        <f t="shared" si="294"/>
        <v>Mission - The Crossing #6 - MC - U - Stark and Stark</v>
      </c>
      <c r="D1164" s="33" t="s">
        <v>5826</v>
      </c>
      <c r="E1164" s="33">
        <f t="shared" si="291"/>
        <v>1</v>
      </c>
      <c r="F1164" s="33" t="str">
        <f t="shared" si="293"/>
        <v>My Enemy, My Self - MC</v>
      </c>
      <c r="G1164" s="34" t="s">
        <v>1045</v>
      </c>
      <c r="H1164" s="33" t="s">
        <v>1262</v>
      </c>
      <c r="I1164" s="33" t="s">
        <v>2830</v>
      </c>
      <c r="J1164" s="34">
        <v>6</v>
      </c>
      <c r="L1164" s="57" t="s">
        <v>5411</v>
      </c>
      <c r="P1164" s="57" t="s">
        <v>5371</v>
      </c>
      <c r="T1164" s="33" t="s">
        <v>1262</v>
      </c>
      <c r="U1164" s="33" t="s">
        <v>19</v>
      </c>
      <c r="W1164" s="34" t="s">
        <v>2314</v>
      </c>
      <c r="X1164" s="34">
        <v>1</v>
      </c>
      <c r="Y1164" s="34">
        <v>10</v>
      </c>
      <c r="Z1164" s="34">
        <f t="shared" si="292"/>
        <v>10</v>
      </c>
      <c r="AI1164" s="25">
        <v>1163</v>
      </c>
      <c r="AJ1164" s="27">
        <v>1163</v>
      </c>
    </row>
    <row r="1165" spans="1:36" ht="11.25" customHeight="1" x14ac:dyDescent="0.2">
      <c r="A1165" s="27">
        <v>1164</v>
      </c>
      <c r="C1165" s="33" t="str">
        <f t="shared" si="294"/>
        <v>Mission - The Crossing #7 - MC - U - Kang &amp; Mantis</v>
      </c>
      <c r="D1165" s="33" t="s">
        <v>5827</v>
      </c>
      <c r="E1165" s="33">
        <f t="shared" si="291"/>
        <v>1</v>
      </c>
      <c r="F1165" s="33" t="str">
        <f t="shared" si="293"/>
        <v>A Time for Evil - MC</v>
      </c>
      <c r="G1165" s="34" t="s">
        <v>1045</v>
      </c>
      <c r="H1165" s="33" t="s">
        <v>1262</v>
      </c>
      <c r="I1165" s="33" t="s">
        <v>2830</v>
      </c>
      <c r="J1165" s="34">
        <v>7</v>
      </c>
      <c r="L1165" s="57" t="s">
        <v>5251</v>
      </c>
      <c r="P1165" s="57" t="s">
        <v>5372</v>
      </c>
      <c r="T1165" s="33" t="s">
        <v>1262</v>
      </c>
      <c r="U1165" s="33" t="s">
        <v>20</v>
      </c>
      <c r="W1165" s="34" t="s">
        <v>2314</v>
      </c>
      <c r="X1165" s="34">
        <v>1</v>
      </c>
      <c r="Y1165" s="34">
        <v>10</v>
      </c>
      <c r="Z1165" s="34">
        <f t="shared" si="292"/>
        <v>10</v>
      </c>
      <c r="AI1165" s="25">
        <v>1164</v>
      </c>
      <c r="AJ1165" s="27">
        <v>1164</v>
      </c>
    </row>
    <row r="1166" spans="1:36" ht="11.25" customHeight="1" x14ac:dyDescent="0.2">
      <c r="A1166" s="27">
        <v>1165</v>
      </c>
      <c r="C1166" s="33" t="str">
        <f t="shared" ref="C1166:C1197" si="295">CONCATENATE(H1166," - ",I1166," - ",P1166," - ",G1166," - ",W1166)</f>
        <v>Event - Age of Apocalypse - Infinite Army Scatters! - MC - U</v>
      </c>
      <c r="D1166" s="33" t="str">
        <f>CONCATENATE(I1166," ",H1166," - ",P1166," - ",G1166," - ",W1166,IF(L1166="","",CONCATENATE(" ",L1166)))</f>
        <v>Age of Apocalypse Event - Infinite Army Scatters! - MC - U Morph</v>
      </c>
      <c r="E1166" s="33">
        <f t="shared" si="291"/>
        <v>1</v>
      </c>
      <c r="F1166" s="33" t="str">
        <f t="shared" ref="F1166:F1209" si="296">CONCATENATE(P1166," - ",G1166)</f>
        <v>Infinite Army Scatters! - MC</v>
      </c>
      <c r="G1166" s="34" t="s">
        <v>1045</v>
      </c>
      <c r="H1166" s="33" t="s">
        <v>2809</v>
      </c>
      <c r="I1166" s="50" t="s">
        <v>706</v>
      </c>
      <c r="L1166" s="33" t="s">
        <v>1602</v>
      </c>
      <c r="P1166" s="50" t="s">
        <v>5548</v>
      </c>
      <c r="S1166" s="50" t="s">
        <v>5438</v>
      </c>
      <c r="T1166" s="33" t="s">
        <v>701</v>
      </c>
      <c r="U1166" s="33" t="s">
        <v>21</v>
      </c>
      <c r="W1166" s="34" t="s">
        <v>2314</v>
      </c>
      <c r="X1166" s="34">
        <v>1</v>
      </c>
      <c r="Y1166" s="34">
        <v>15</v>
      </c>
      <c r="Z1166" s="34">
        <f t="shared" si="292"/>
        <v>15</v>
      </c>
      <c r="AI1166" s="25">
        <v>1165</v>
      </c>
      <c r="AJ1166" s="27">
        <v>1165</v>
      </c>
    </row>
    <row r="1167" spans="1:36" ht="11.25" customHeight="1" x14ac:dyDescent="0.2">
      <c r="A1167" s="27">
        <v>1166</v>
      </c>
      <c r="C1167" s="33" t="str">
        <f t="shared" si="295"/>
        <v>Event - Age of Apocalypse - Martyr for the Cause - MC - U</v>
      </c>
      <c r="D1167" s="33" t="str">
        <f t="shared" ref="D1167:D1192" si="297">CONCATENATE(I1167," ",H1167," - ",P1167," - ",G1167," - ",W1167,IF(L1167="","",CONCATENATE(" ",L1167)))</f>
        <v>Age of Apocalypse Event - Martyr for the Cause - MC - U Angel</v>
      </c>
      <c r="E1167" s="33">
        <f t="shared" si="291"/>
        <v>1</v>
      </c>
      <c r="F1167" s="33" t="str">
        <f t="shared" si="296"/>
        <v>Martyr for the Cause - MC</v>
      </c>
      <c r="G1167" s="34" t="s">
        <v>1045</v>
      </c>
      <c r="H1167" s="33" t="s">
        <v>2809</v>
      </c>
      <c r="I1167" s="50" t="s">
        <v>706</v>
      </c>
      <c r="L1167" s="33" t="s">
        <v>1632</v>
      </c>
      <c r="P1167" s="50" t="s">
        <v>2832</v>
      </c>
      <c r="S1167" s="50" t="s">
        <v>5439</v>
      </c>
      <c r="T1167" s="33" t="s">
        <v>701</v>
      </c>
      <c r="U1167" s="33" t="s">
        <v>22</v>
      </c>
      <c r="W1167" s="34" t="s">
        <v>2314</v>
      </c>
      <c r="X1167" s="34">
        <v>1</v>
      </c>
      <c r="Y1167" s="34">
        <v>15</v>
      </c>
      <c r="Z1167" s="34">
        <f t="shared" si="292"/>
        <v>15</v>
      </c>
      <c r="AI1167" s="25">
        <v>1166</v>
      </c>
      <c r="AJ1167" s="27">
        <v>1166</v>
      </c>
    </row>
    <row r="1168" spans="1:36" ht="11.25" customHeight="1" x14ac:dyDescent="0.2">
      <c r="A1168" s="27">
        <v>1167</v>
      </c>
      <c r="C1168" s="33" t="str">
        <f t="shared" si="295"/>
        <v>Event - Age of Apocalypse - Mutant Rebels Held Captive! - MC - U</v>
      </c>
      <c r="D1168" s="33" t="str">
        <f t="shared" si="297"/>
        <v>Age of Apocalypse Event - Mutant Rebels Held Captive! - MC - U Jean Grey &amp; Dark Beast</v>
      </c>
      <c r="E1168" s="33">
        <f t="shared" si="291"/>
        <v>1</v>
      </c>
      <c r="F1168" s="33" t="str">
        <f t="shared" si="296"/>
        <v>Mutant Rebels Held Captive! - MC</v>
      </c>
      <c r="G1168" s="34" t="s">
        <v>1045</v>
      </c>
      <c r="H1168" s="33" t="s">
        <v>2809</v>
      </c>
      <c r="I1168" s="50" t="s">
        <v>706</v>
      </c>
      <c r="L1168" s="33" t="s">
        <v>5284</v>
      </c>
      <c r="P1168" s="50" t="s">
        <v>5549</v>
      </c>
      <c r="S1168" s="50" t="s">
        <v>5440</v>
      </c>
      <c r="T1168" s="33" t="s">
        <v>701</v>
      </c>
      <c r="U1168" s="33" t="s">
        <v>23</v>
      </c>
      <c r="W1168" s="34" t="s">
        <v>2314</v>
      </c>
      <c r="X1168" s="34">
        <v>1</v>
      </c>
      <c r="Y1168" s="34">
        <v>15</v>
      </c>
      <c r="Z1168" s="34">
        <f t="shared" si="292"/>
        <v>15</v>
      </c>
      <c r="AI1168" s="25">
        <v>1167</v>
      </c>
      <c r="AJ1168" s="27">
        <v>1167</v>
      </c>
    </row>
    <row r="1169" spans="1:36" ht="11.25" customHeight="1" x14ac:dyDescent="0.2">
      <c r="A1169" s="27">
        <v>1168</v>
      </c>
      <c r="C1169" s="33" t="str">
        <f t="shared" si="295"/>
        <v>Event - Age of Apocalypse - Rebel forces Regroup! - MC - U</v>
      </c>
      <c r="D1169" s="33" t="str">
        <f t="shared" si="297"/>
        <v>Age of Apocalypse Event - Rebel forces Regroup! - MC - U Gambit &amp; Jubilee</v>
      </c>
      <c r="E1169" s="33">
        <f t="shared" si="291"/>
        <v>1</v>
      </c>
      <c r="F1169" s="33" t="str">
        <f t="shared" si="296"/>
        <v>Rebel forces Regroup! - MC</v>
      </c>
      <c r="G1169" s="34" t="s">
        <v>1045</v>
      </c>
      <c r="H1169" s="33" t="s">
        <v>2809</v>
      </c>
      <c r="I1169" s="50" t="s">
        <v>706</v>
      </c>
      <c r="L1169" s="33" t="s">
        <v>5302</v>
      </c>
      <c r="P1169" s="50" t="s">
        <v>5550</v>
      </c>
      <c r="S1169" s="50" t="s">
        <v>5441</v>
      </c>
      <c r="T1169" s="33" t="s">
        <v>701</v>
      </c>
      <c r="U1169" s="33" t="s">
        <v>24</v>
      </c>
      <c r="W1169" s="34" t="s">
        <v>2314</v>
      </c>
      <c r="X1169" s="34">
        <v>1</v>
      </c>
      <c r="Y1169" s="34">
        <v>15</v>
      </c>
      <c r="Z1169" s="34">
        <f t="shared" si="292"/>
        <v>15</v>
      </c>
      <c r="AI1169" s="25">
        <v>1168</v>
      </c>
      <c r="AJ1169" s="27">
        <v>1168</v>
      </c>
    </row>
    <row r="1170" spans="1:36" ht="11.25" customHeight="1" x14ac:dyDescent="0.2">
      <c r="A1170" s="27">
        <v>1169</v>
      </c>
      <c r="C1170" s="33" t="str">
        <f t="shared" si="295"/>
        <v>Event - Age of Apocalypse - Strategy Destroyed! - MC - U</v>
      </c>
      <c r="D1170" s="33" t="str">
        <f t="shared" si="297"/>
        <v>Age of Apocalypse Event - Strategy Destroyed! - MC - U Strong Guy</v>
      </c>
      <c r="E1170" s="33">
        <f t="shared" si="291"/>
        <v>1</v>
      </c>
      <c r="F1170" s="33" t="str">
        <f t="shared" si="296"/>
        <v>Strategy Destroyed! - MC</v>
      </c>
      <c r="G1170" s="34" t="s">
        <v>1045</v>
      </c>
      <c r="H1170" s="33" t="s">
        <v>2809</v>
      </c>
      <c r="I1170" s="50" t="s">
        <v>706</v>
      </c>
      <c r="L1170" s="33" t="s">
        <v>1148</v>
      </c>
      <c r="P1170" s="50" t="s">
        <v>5551</v>
      </c>
      <c r="S1170" s="50" t="s">
        <v>5442</v>
      </c>
      <c r="T1170" s="33" t="s">
        <v>701</v>
      </c>
      <c r="U1170" s="33" t="s">
        <v>25</v>
      </c>
      <c r="W1170" s="34" t="s">
        <v>2314</v>
      </c>
      <c r="X1170" s="34">
        <v>1</v>
      </c>
      <c r="Y1170" s="34">
        <v>15</v>
      </c>
      <c r="Z1170" s="34">
        <f t="shared" si="292"/>
        <v>15</v>
      </c>
      <c r="AI1170" s="25">
        <v>1169</v>
      </c>
      <c r="AJ1170" s="27">
        <v>1169</v>
      </c>
    </row>
    <row r="1171" spans="1:36" ht="11.25" customHeight="1" x14ac:dyDescent="0.2">
      <c r="A1171" s="27">
        <v>1170</v>
      </c>
      <c r="C1171" s="33" t="str">
        <f t="shared" si="295"/>
        <v>Event - Age of Apocalypse - Timewarper! - MN - R</v>
      </c>
      <c r="D1171" s="33" t="str">
        <f t="shared" si="297"/>
        <v>Age of Apocalypse Event - Timewarper! - MN - R Legion</v>
      </c>
      <c r="E1171" s="33">
        <f t="shared" si="291"/>
        <v>1</v>
      </c>
      <c r="F1171" s="33" t="str">
        <f t="shared" si="296"/>
        <v>Timewarper! - MN</v>
      </c>
      <c r="G1171" s="34" t="s">
        <v>1677</v>
      </c>
      <c r="H1171" s="33" t="s">
        <v>2809</v>
      </c>
      <c r="I1171" s="50" t="s">
        <v>706</v>
      </c>
      <c r="L1171" s="33" t="s">
        <v>5303</v>
      </c>
      <c r="P1171" s="50" t="s">
        <v>5608</v>
      </c>
      <c r="S1171" s="50" t="s">
        <v>5443</v>
      </c>
      <c r="T1171" s="33" t="s">
        <v>701</v>
      </c>
      <c r="U1171" s="33" t="s">
        <v>462</v>
      </c>
      <c r="W1171" s="34" t="s">
        <v>2313</v>
      </c>
      <c r="X1171" s="34">
        <v>4</v>
      </c>
      <c r="Y1171" s="34">
        <v>15</v>
      </c>
      <c r="Z1171" s="34">
        <f t="shared" si="292"/>
        <v>60</v>
      </c>
      <c r="AI1171" s="25">
        <v>1170</v>
      </c>
      <c r="AJ1171" s="27">
        <v>1170</v>
      </c>
    </row>
    <row r="1172" spans="1:36" ht="11.25" customHeight="1" x14ac:dyDescent="0.2">
      <c r="A1172" s="27">
        <v>1171</v>
      </c>
      <c r="C1172" s="33" t="str">
        <f t="shared" si="295"/>
        <v>Event - Annihilation Affair - Chaos at Gamma Base - MC - C</v>
      </c>
      <c r="D1172" s="33" t="str">
        <f t="shared" si="297"/>
        <v>Annihilation Affair Event - Chaos at Gamma Base - MC - C Whirlwind</v>
      </c>
      <c r="E1172" s="33">
        <f t="shared" si="291"/>
        <v>1</v>
      </c>
      <c r="F1172" s="33" t="str">
        <f t="shared" si="296"/>
        <v>Chaos at Gamma Base - MC</v>
      </c>
      <c r="G1172" s="34" t="s">
        <v>1045</v>
      </c>
      <c r="H1172" s="33" t="s">
        <v>2809</v>
      </c>
      <c r="I1172" s="50" t="s">
        <v>2810</v>
      </c>
      <c r="L1172" s="33" t="s">
        <v>5285</v>
      </c>
      <c r="P1172" s="50" t="s">
        <v>2837</v>
      </c>
      <c r="S1172" s="50" t="s">
        <v>5444</v>
      </c>
      <c r="T1172" s="33" t="s">
        <v>701</v>
      </c>
      <c r="U1172" s="33" t="s">
        <v>26</v>
      </c>
      <c r="W1172" s="34" t="s">
        <v>2103</v>
      </c>
      <c r="X1172" s="34">
        <v>1</v>
      </c>
      <c r="Y1172" s="34">
        <v>15</v>
      </c>
      <c r="Z1172" s="34">
        <f t="shared" si="292"/>
        <v>15</v>
      </c>
      <c r="AI1172" s="25">
        <v>1171</v>
      </c>
      <c r="AJ1172" s="27">
        <v>1171</v>
      </c>
    </row>
    <row r="1173" spans="1:36" ht="11.25" customHeight="1" x14ac:dyDescent="0.2">
      <c r="A1173" s="27">
        <v>1172</v>
      </c>
      <c r="C1173" s="33" t="str">
        <f>CONCATENATE(H1173," - ",I1173," - ",P1173," - ",G1173," - ",W1173)</f>
        <v>Event - Annihilation Affair - Deep cover Operative - MN - R</v>
      </c>
      <c r="D1173" s="33" t="str">
        <f t="shared" si="297"/>
        <v>Annihilation Affair Event - Deep cover Operative - MN - R Sharon Carter</v>
      </c>
      <c r="E1173" s="33">
        <f t="shared" si="291"/>
        <v>1</v>
      </c>
      <c r="F1173" s="33" t="str">
        <f t="shared" si="296"/>
        <v>Deep cover Operative - MN</v>
      </c>
      <c r="G1173" s="34" t="s">
        <v>1677</v>
      </c>
      <c r="H1173" s="33" t="s">
        <v>2809</v>
      </c>
      <c r="I1173" s="50" t="s">
        <v>2810</v>
      </c>
      <c r="L1173" s="33" t="s">
        <v>1248</v>
      </c>
      <c r="P1173" s="50" t="s">
        <v>2838</v>
      </c>
      <c r="S1173" s="50" t="s">
        <v>5445</v>
      </c>
      <c r="T1173" s="33" t="s">
        <v>701</v>
      </c>
      <c r="U1173" s="33" t="s">
        <v>463</v>
      </c>
      <c r="W1173" s="34" t="s">
        <v>2313</v>
      </c>
      <c r="X1173" s="34">
        <v>4</v>
      </c>
      <c r="Y1173" s="34">
        <v>15</v>
      </c>
      <c r="Z1173" s="34">
        <f t="shared" si="292"/>
        <v>60</v>
      </c>
      <c r="AI1173" s="25">
        <v>1172</v>
      </c>
      <c r="AJ1173" s="27">
        <v>1172</v>
      </c>
    </row>
    <row r="1174" spans="1:36" ht="11.25" customHeight="1" x14ac:dyDescent="0.2">
      <c r="A1174" s="27">
        <v>1173</v>
      </c>
      <c r="C1174" s="33" t="str">
        <f t="shared" si="295"/>
        <v>Event - Annihilation Affair - Heroic Standoff! - MC - C</v>
      </c>
      <c r="D1174" s="33" t="str">
        <f t="shared" si="297"/>
        <v>Annihilation Affair Event - Heroic Standoff! - MC - C Doc Samson &amp; Hulk</v>
      </c>
      <c r="E1174" s="33">
        <f t="shared" si="291"/>
        <v>1</v>
      </c>
      <c r="F1174" s="33" t="str">
        <f t="shared" si="296"/>
        <v>Heroic Standoff! - MC</v>
      </c>
      <c r="G1174" s="34" t="s">
        <v>1045</v>
      </c>
      <c r="H1174" s="33" t="s">
        <v>2809</v>
      </c>
      <c r="I1174" s="50" t="s">
        <v>2810</v>
      </c>
      <c r="L1174" s="33" t="s">
        <v>5304</v>
      </c>
      <c r="P1174" s="50" t="s">
        <v>5609</v>
      </c>
      <c r="S1174" s="50" t="s">
        <v>5446</v>
      </c>
      <c r="T1174" s="33" t="s">
        <v>701</v>
      </c>
      <c r="U1174" s="33" t="s">
        <v>27</v>
      </c>
      <c r="W1174" s="34" t="s">
        <v>2103</v>
      </c>
      <c r="X1174" s="34">
        <v>1</v>
      </c>
      <c r="Y1174" s="34">
        <v>15</v>
      </c>
      <c r="Z1174" s="34">
        <f t="shared" si="292"/>
        <v>15</v>
      </c>
      <c r="AI1174" s="25">
        <v>1173</v>
      </c>
      <c r="AJ1174" s="27">
        <v>1173</v>
      </c>
    </row>
    <row r="1175" spans="1:36" ht="11.25" customHeight="1" x14ac:dyDescent="0.2">
      <c r="A1175" s="27">
        <v>1174</v>
      </c>
      <c r="C1175" s="33" t="str">
        <f t="shared" si="295"/>
        <v>Event - Annihilation Affair - Hostage Crisis! - MC - C</v>
      </c>
      <c r="D1175" s="33" t="str">
        <f t="shared" si="297"/>
        <v>Annihilation Affair Event - Hostage Crisis! - MC - C Bullseye &amp; Elektra</v>
      </c>
      <c r="E1175" s="33">
        <f t="shared" si="291"/>
        <v>1</v>
      </c>
      <c r="F1175" s="33" t="str">
        <f t="shared" si="296"/>
        <v>Hostage Crisis! - MC</v>
      </c>
      <c r="G1175" s="34" t="s">
        <v>1045</v>
      </c>
      <c r="H1175" s="33" t="s">
        <v>2809</v>
      </c>
      <c r="I1175" s="50" t="s">
        <v>2810</v>
      </c>
      <c r="L1175" s="33" t="s">
        <v>5305</v>
      </c>
      <c r="P1175" s="50" t="s">
        <v>5610</v>
      </c>
      <c r="S1175" s="50" t="s">
        <v>5447</v>
      </c>
      <c r="T1175" s="33" t="s">
        <v>701</v>
      </c>
      <c r="U1175" s="33" t="s">
        <v>28</v>
      </c>
      <c r="W1175" s="34" t="s">
        <v>2103</v>
      </c>
      <c r="X1175" s="34">
        <v>1</v>
      </c>
      <c r="Y1175" s="34">
        <v>15</v>
      </c>
      <c r="Z1175" s="34">
        <f t="shared" si="292"/>
        <v>15</v>
      </c>
      <c r="AI1175" s="25">
        <v>1174</v>
      </c>
      <c r="AJ1175" s="27">
        <v>1174</v>
      </c>
    </row>
    <row r="1176" spans="1:36" ht="11.25" customHeight="1" x14ac:dyDescent="0.2">
      <c r="A1176" s="27">
        <v>1175</v>
      </c>
      <c r="C1176" s="33" t="str">
        <f t="shared" si="295"/>
        <v>Event - Annihilation Affair - Sabotage - MC - C</v>
      </c>
      <c r="D1176" s="33" t="str">
        <f t="shared" si="297"/>
        <v>Annihilation Affair Event - Sabotage - MC - C Red Skull</v>
      </c>
      <c r="E1176" s="33">
        <f t="shared" si="291"/>
        <v>1</v>
      </c>
      <c r="F1176" s="33" t="str">
        <f t="shared" si="296"/>
        <v>Sabotage - MC</v>
      </c>
      <c r="G1176" s="34" t="s">
        <v>1045</v>
      </c>
      <c r="H1176" s="33" t="s">
        <v>2809</v>
      </c>
      <c r="I1176" s="50" t="s">
        <v>2810</v>
      </c>
      <c r="L1176" s="33" t="s">
        <v>442</v>
      </c>
      <c r="P1176" s="50" t="s">
        <v>988</v>
      </c>
      <c r="S1176" s="50" t="s">
        <v>5448</v>
      </c>
      <c r="T1176" s="33" t="s">
        <v>701</v>
      </c>
      <c r="U1176" s="33" t="s">
        <v>29</v>
      </c>
      <c r="W1176" s="34" t="s">
        <v>2103</v>
      </c>
      <c r="X1176" s="34">
        <v>1</v>
      </c>
      <c r="Y1176" s="34">
        <v>15</v>
      </c>
      <c r="Z1176" s="34">
        <f t="shared" si="292"/>
        <v>15</v>
      </c>
      <c r="AI1176" s="25">
        <v>1175</v>
      </c>
      <c r="AJ1176" s="27">
        <v>1175</v>
      </c>
    </row>
    <row r="1177" spans="1:36" ht="11.25" customHeight="1" x14ac:dyDescent="0.2">
      <c r="A1177" s="27">
        <v>1176</v>
      </c>
      <c r="C1177" s="33" t="str">
        <f t="shared" si="295"/>
        <v>Event - Annihilation Affair - Special Delivery - MC - C</v>
      </c>
      <c r="D1177" s="33" t="str">
        <f t="shared" si="297"/>
        <v>Annihilation Affair Event - Special Delivery - MC - C Sidewinder</v>
      </c>
      <c r="E1177" s="33">
        <f t="shared" si="291"/>
        <v>1</v>
      </c>
      <c r="F1177" s="33" t="str">
        <f t="shared" si="296"/>
        <v>Special Delivery - MC</v>
      </c>
      <c r="G1177" s="34" t="s">
        <v>1045</v>
      </c>
      <c r="H1177" s="33" t="s">
        <v>2809</v>
      </c>
      <c r="I1177" s="50" t="s">
        <v>2810</v>
      </c>
      <c r="L1177" s="33" t="s">
        <v>1848</v>
      </c>
      <c r="P1177" s="50" t="s">
        <v>2841</v>
      </c>
      <c r="S1177" s="50" t="s">
        <v>5449</v>
      </c>
      <c r="T1177" s="33" t="s">
        <v>701</v>
      </c>
      <c r="U1177" s="33" t="s">
        <v>30</v>
      </c>
      <c r="W1177" s="34" t="s">
        <v>2103</v>
      </c>
      <c r="X1177" s="34">
        <v>1</v>
      </c>
      <c r="Y1177" s="34">
        <v>15</v>
      </c>
      <c r="Z1177" s="34">
        <f t="shared" si="292"/>
        <v>15</v>
      </c>
      <c r="AI1177" s="25">
        <v>1176</v>
      </c>
      <c r="AJ1177" s="27">
        <v>1176</v>
      </c>
    </row>
    <row r="1178" spans="1:36" ht="11.25" customHeight="1" x14ac:dyDescent="0.2">
      <c r="A1178" s="27">
        <v>1177</v>
      </c>
      <c r="C1178" s="33" t="str">
        <f t="shared" si="295"/>
        <v>Event - Any Mission - Hideout Discovered! - HF - X</v>
      </c>
      <c r="D1178" s="33" t="s">
        <v>5996</v>
      </c>
      <c r="E1178" s="33">
        <f t="shared" si="291"/>
        <v>1</v>
      </c>
      <c r="F1178" s="33" t="str">
        <f t="shared" si="296"/>
        <v>Hideout Discovered! - HF</v>
      </c>
      <c r="G1178" s="34" t="s">
        <v>2543</v>
      </c>
      <c r="H1178" s="33" t="s">
        <v>2809</v>
      </c>
      <c r="I1178" s="50" t="s">
        <v>2811</v>
      </c>
      <c r="L1178" s="33" t="s">
        <v>1581</v>
      </c>
      <c r="P1178" s="50" t="s">
        <v>2842</v>
      </c>
      <c r="S1178" s="50" t="s">
        <v>5450</v>
      </c>
      <c r="T1178" s="33" t="s">
        <v>701</v>
      </c>
      <c r="U1178" s="33" t="s">
        <v>2011</v>
      </c>
      <c r="W1178" s="34" t="s">
        <v>1146</v>
      </c>
      <c r="X1178" s="34">
        <v>15</v>
      </c>
      <c r="Y1178" s="34">
        <v>25</v>
      </c>
      <c r="Z1178" s="34">
        <f t="shared" si="292"/>
        <v>375</v>
      </c>
      <c r="AI1178" s="25">
        <v>1177</v>
      </c>
      <c r="AJ1178" s="27">
        <v>1177</v>
      </c>
    </row>
    <row r="1179" spans="1:36" ht="11.25" customHeight="1" x14ac:dyDescent="0.2">
      <c r="A1179" s="27">
        <v>1178</v>
      </c>
      <c r="C1179" s="33" t="str">
        <f t="shared" si="295"/>
        <v>Event - Any Mission - Sovereign Seven - JLA - VR</v>
      </c>
      <c r="D1179" s="33" t="s">
        <v>5997</v>
      </c>
      <c r="E1179" s="33">
        <f t="shared" si="291"/>
        <v>1</v>
      </c>
      <c r="F1179" s="33" t="str">
        <f t="shared" si="296"/>
        <v>Sovereign Seven - JLA</v>
      </c>
      <c r="G1179" s="34" t="s">
        <v>3386</v>
      </c>
      <c r="H1179" s="33" t="s">
        <v>2809</v>
      </c>
      <c r="I1179" s="50" t="s">
        <v>2811</v>
      </c>
      <c r="L1179" s="33" t="s">
        <v>5338</v>
      </c>
      <c r="P1179" s="50" t="s">
        <v>2843</v>
      </c>
      <c r="S1179" s="50" t="s">
        <v>5451</v>
      </c>
      <c r="T1179" s="33" t="s">
        <v>701</v>
      </c>
      <c r="U1179" s="33" t="s">
        <v>1066</v>
      </c>
      <c r="W1179" s="34" t="s">
        <v>2361</v>
      </c>
      <c r="X1179" s="34">
        <v>6</v>
      </c>
      <c r="Y1179" s="34">
        <v>20</v>
      </c>
      <c r="Z1179" s="34">
        <f t="shared" si="292"/>
        <v>120</v>
      </c>
      <c r="AI1179" s="25">
        <v>1178</v>
      </c>
      <c r="AJ1179" s="27">
        <v>1178</v>
      </c>
    </row>
    <row r="1180" spans="1:36" ht="11.25" customHeight="1" x14ac:dyDescent="0.2">
      <c r="A1180" s="27">
        <v>1179</v>
      </c>
      <c r="C1180" s="33" t="str">
        <f t="shared" si="295"/>
        <v>Event - Any Mission - To Save the World! - CL - R</v>
      </c>
      <c r="D1180" s="33" t="s">
        <v>5998</v>
      </c>
      <c r="E1180" s="33">
        <f t="shared" si="291"/>
        <v>1</v>
      </c>
      <c r="F1180" s="33" t="str">
        <f t="shared" si="296"/>
        <v>To Save the World! - CL</v>
      </c>
      <c r="G1180" s="34" t="s">
        <v>1676</v>
      </c>
      <c r="H1180" s="33" t="s">
        <v>2809</v>
      </c>
      <c r="I1180" s="50" t="s">
        <v>2811</v>
      </c>
      <c r="L1180" s="33" t="s">
        <v>2843</v>
      </c>
      <c r="P1180" s="50" t="s">
        <v>5999</v>
      </c>
      <c r="S1180" s="50" t="s">
        <v>5452</v>
      </c>
      <c r="T1180" s="33" t="s">
        <v>701</v>
      </c>
      <c r="U1180" s="33" t="s">
        <v>2010</v>
      </c>
      <c r="W1180" s="34" t="s">
        <v>2313</v>
      </c>
      <c r="X1180" s="34">
        <v>13</v>
      </c>
      <c r="Y1180" s="34">
        <v>15</v>
      </c>
      <c r="Z1180" s="34">
        <f t="shared" si="292"/>
        <v>195</v>
      </c>
      <c r="AI1180" s="25">
        <v>1179</v>
      </c>
      <c r="AJ1180" s="27">
        <v>1179</v>
      </c>
    </row>
    <row r="1181" spans="1:36" ht="11.25" customHeight="1" x14ac:dyDescent="0.2">
      <c r="A1181" s="27">
        <v>1180</v>
      </c>
      <c r="C1181" s="33" t="str">
        <f t="shared" si="295"/>
        <v>Event - Assault on Onslaught - Do or Die - OS - VR</v>
      </c>
      <c r="D1181" s="33" t="s">
        <v>5831</v>
      </c>
      <c r="E1181" s="33">
        <f t="shared" si="291"/>
        <v>1</v>
      </c>
      <c r="F1181" s="33" t="str">
        <f t="shared" si="296"/>
        <v>Do or Die - OS</v>
      </c>
      <c r="G1181" s="34" t="s">
        <v>1056</v>
      </c>
      <c r="H1181" s="33" t="s">
        <v>2809</v>
      </c>
      <c r="I1181" s="50" t="s">
        <v>2812</v>
      </c>
      <c r="L1181" s="33" t="s">
        <v>5306</v>
      </c>
      <c r="P1181" s="50" t="s">
        <v>2845</v>
      </c>
      <c r="S1181" s="50" t="s">
        <v>5453</v>
      </c>
      <c r="T1181" s="33" t="s">
        <v>701</v>
      </c>
      <c r="U1181" s="33" t="s">
        <v>2</v>
      </c>
      <c r="W1181" s="34" t="s">
        <v>2361</v>
      </c>
      <c r="X1181" s="34">
        <v>18</v>
      </c>
      <c r="Y1181" s="34">
        <v>20</v>
      </c>
      <c r="Z1181" s="34">
        <f t="shared" si="292"/>
        <v>360</v>
      </c>
      <c r="AI1181" s="25">
        <v>1180</v>
      </c>
      <c r="AJ1181" s="27">
        <v>1180</v>
      </c>
    </row>
    <row r="1182" spans="1:36" ht="11.25" customHeight="1" x14ac:dyDescent="0.2">
      <c r="A1182" s="27">
        <v>1181</v>
      </c>
      <c r="C1182" s="33" t="str">
        <f t="shared" si="295"/>
        <v>Event - Assault on Onslaught - Fighting Spirit Lives! - OS - VR</v>
      </c>
      <c r="D1182" s="33" t="s">
        <v>5832</v>
      </c>
      <c r="E1182" s="33">
        <f t="shared" si="291"/>
        <v>1</v>
      </c>
      <c r="F1182" s="33" t="str">
        <f t="shared" si="296"/>
        <v>Fighting Spirit Lives! - OS</v>
      </c>
      <c r="G1182" s="34" t="s">
        <v>1056</v>
      </c>
      <c r="H1182" s="33" t="s">
        <v>2809</v>
      </c>
      <c r="I1182" s="50" t="s">
        <v>2812</v>
      </c>
      <c r="L1182" s="33" t="s">
        <v>2559</v>
      </c>
      <c r="P1182" s="50" t="s">
        <v>5842</v>
      </c>
      <c r="S1182" s="50" t="s">
        <v>5454</v>
      </c>
      <c r="T1182" s="33" t="s">
        <v>701</v>
      </c>
      <c r="U1182" s="33" t="s">
        <v>3</v>
      </c>
      <c r="W1182" s="34" t="s">
        <v>2361</v>
      </c>
      <c r="X1182" s="34">
        <v>18</v>
      </c>
      <c r="Y1182" s="34">
        <v>20</v>
      </c>
      <c r="Z1182" s="34">
        <f t="shared" si="292"/>
        <v>360</v>
      </c>
      <c r="AI1182" s="25">
        <v>1181</v>
      </c>
      <c r="AJ1182" s="27">
        <v>1181</v>
      </c>
    </row>
    <row r="1183" spans="1:36" ht="11.25" customHeight="1" x14ac:dyDescent="0.2">
      <c r="A1183" s="27">
        <v>1182</v>
      </c>
      <c r="C1183" s="33" t="str">
        <f t="shared" si="295"/>
        <v>Event - Assault on Onslaught - Fuel for the Machine - MN - R</v>
      </c>
      <c r="D1183" s="33" t="s">
        <v>5833</v>
      </c>
      <c r="E1183" s="33">
        <f t="shared" si="291"/>
        <v>1</v>
      </c>
      <c r="F1183" s="33" t="str">
        <f t="shared" si="296"/>
        <v>Fuel for the Machine - MN</v>
      </c>
      <c r="G1183" s="34" t="s">
        <v>1677</v>
      </c>
      <c r="H1183" s="33" t="s">
        <v>2809</v>
      </c>
      <c r="I1183" s="50" t="s">
        <v>2812</v>
      </c>
      <c r="L1183" s="33" t="s">
        <v>1694</v>
      </c>
      <c r="P1183" s="50" t="s">
        <v>2847</v>
      </c>
      <c r="S1183" s="50" t="s">
        <v>5455</v>
      </c>
      <c r="T1183" s="33" t="s">
        <v>701</v>
      </c>
      <c r="U1183" s="33" t="s">
        <v>464</v>
      </c>
      <c r="W1183" s="34" t="s">
        <v>2313</v>
      </c>
      <c r="X1183" s="34">
        <v>4</v>
      </c>
      <c r="Y1183" s="34">
        <v>15</v>
      </c>
      <c r="Z1183" s="34">
        <f t="shared" si="292"/>
        <v>60</v>
      </c>
      <c r="AI1183" s="25">
        <v>1182</v>
      </c>
      <c r="AJ1183" s="27">
        <v>1182</v>
      </c>
    </row>
    <row r="1184" spans="1:36" ht="11.25" customHeight="1" x14ac:dyDescent="0.2">
      <c r="A1184" s="27">
        <v>1183</v>
      </c>
      <c r="C1184" s="33" t="str">
        <f t="shared" si="295"/>
        <v>Event - Assault on Onslaught - Helping Hands - OS - VR</v>
      </c>
      <c r="D1184" s="33" t="s">
        <v>5834</v>
      </c>
      <c r="E1184" s="33">
        <f t="shared" si="291"/>
        <v>1</v>
      </c>
      <c r="F1184" s="33" t="str">
        <f t="shared" si="296"/>
        <v>Helping Hands - OS</v>
      </c>
      <c r="G1184" s="34" t="s">
        <v>1056</v>
      </c>
      <c r="H1184" s="33" t="s">
        <v>2809</v>
      </c>
      <c r="I1184" s="50" t="s">
        <v>2812</v>
      </c>
      <c r="L1184" s="33" t="s">
        <v>138</v>
      </c>
      <c r="P1184" s="50" t="s">
        <v>2848</v>
      </c>
      <c r="S1184" s="50" t="s">
        <v>5456</v>
      </c>
      <c r="T1184" s="33" t="s">
        <v>701</v>
      </c>
      <c r="U1184" s="33" t="s">
        <v>4</v>
      </c>
      <c r="W1184" s="34" t="s">
        <v>2361</v>
      </c>
      <c r="X1184" s="34">
        <v>18</v>
      </c>
      <c r="Y1184" s="34">
        <v>20</v>
      </c>
      <c r="Z1184" s="34">
        <f t="shared" si="292"/>
        <v>360</v>
      </c>
      <c r="AI1184" s="25">
        <v>1183</v>
      </c>
      <c r="AJ1184" s="27">
        <v>1183</v>
      </c>
    </row>
    <row r="1185" spans="1:36" ht="11.25" customHeight="1" x14ac:dyDescent="0.2">
      <c r="A1185" s="27">
        <v>1184</v>
      </c>
      <c r="C1185" s="33" t="str">
        <f t="shared" si="295"/>
        <v>Event - Assault on Onslaught - On The Move - OS - VR</v>
      </c>
      <c r="D1185" s="33" t="s">
        <v>5835</v>
      </c>
      <c r="E1185" s="33">
        <f t="shared" si="291"/>
        <v>1</v>
      </c>
      <c r="F1185" s="33" t="str">
        <f t="shared" si="296"/>
        <v>On The Move - OS</v>
      </c>
      <c r="G1185" s="34" t="s">
        <v>1056</v>
      </c>
      <c r="H1185" s="33" t="s">
        <v>2809</v>
      </c>
      <c r="I1185" s="50" t="s">
        <v>2812</v>
      </c>
      <c r="L1185" s="33" t="s">
        <v>5307</v>
      </c>
      <c r="P1185" s="50" t="s">
        <v>2849</v>
      </c>
      <c r="S1185" s="50" t="s">
        <v>5457</v>
      </c>
      <c r="T1185" s="33" t="s">
        <v>701</v>
      </c>
      <c r="U1185" s="33" t="s">
        <v>5</v>
      </c>
      <c r="W1185" s="34" t="s">
        <v>2361</v>
      </c>
      <c r="X1185" s="34">
        <v>18</v>
      </c>
      <c r="Y1185" s="34">
        <v>20</v>
      </c>
      <c r="Z1185" s="34">
        <f t="shared" si="292"/>
        <v>360</v>
      </c>
      <c r="AI1185" s="25">
        <v>1184</v>
      </c>
      <c r="AJ1185" s="27">
        <v>1184</v>
      </c>
    </row>
    <row r="1186" spans="1:36" ht="11.25" customHeight="1" x14ac:dyDescent="0.2">
      <c r="A1186" s="27">
        <v>1185</v>
      </c>
      <c r="C1186" s="33" t="str">
        <f t="shared" si="295"/>
        <v>Event - Assault on Onslaught - Spy Discovered! - OS - VR</v>
      </c>
      <c r="D1186" s="33" t="s">
        <v>5836</v>
      </c>
      <c r="E1186" s="33">
        <f t="shared" si="291"/>
        <v>1</v>
      </c>
      <c r="F1186" s="33" t="str">
        <f t="shared" si="296"/>
        <v>Spy Discovered! - OS</v>
      </c>
      <c r="G1186" s="34" t="s">
        <v>1056</v>
      </c>
      <c r="H1186" s="33" t="s">
        <v>2809</v>
      </c>
      <c r="I1186" s="50" t="s">
        <v>2812</v>
      </c>
      <c r="L1186" s="33" t="s">
        <v>1155</v>
      </c>
      <c r="P1186" s="50" t="s">
        <v>5843</v>
      </c>
      <c r="S1186" s="50" t="s">
        <v>5458</v>
      </c>
      <c r="T1186" s="33" t="s">
        <v>701</v>
      </c>
      <c r="U1186" s="33" t="s">
        <v>6</v>
      </c>
      <c r="W1186" s="34" t="s">
        <v>2361</v>
      </c>
      <c r="X1186" s="34">
        <v>18</v>
      </c>
      <c r="Y1186" s="34">
        <v>20</v>
      </c>
      <c r="Z1186" s="34">
        <f t="shared" si="292"/>
        <v>360</v>
      </c>
      <c r="AI1186" s="25">
        <v>1185</v>
      </c>
      <c r="AJ1186" s="27">
        <v>1185</v>
      </c>
    </row>
    <row r="1187" spans="1:36" ht="11.25" customHeight="1" x14ac:dyDescent="0.2">
      <c r="A1187" s="27">
        <v>1186</v>
      </c>
      <c r="C1187" s="33" t="str">
        <f t="shared" si="295"/>
        <v>Event - Dark Phoenix Saga - Battle on the Moon! - MC - C</v>
      </c>
      <c r="D1187" s="33" t="s">
        <v>5862</v>
      </c>
      <c r="E1187" s="33">
        <f t="shared" si="291"/>
        <v>1</v>
      </c>
      <c r="F1187" s="33" t="str">
        <f t="shared" si="296"/>
        <v>Battle on the Moon! - MC</v>
      </c>
      <c r="G1187" s="34" t="s">
        <v>1045</v>
      </c>
      <c r="H1187" s="33" t="s">
        <v>2809</v>
      </c>
      <c r="I1187" s="50" t="s">
        <v>2813</v>
      </c>
      <c r="L1187" s="33" t="s">
        <v>2549</v>
      </c>
      <c r="M1187" s="33"/>
      <c r="P1187" s="50" t="s">
        <v>5858</v>
      </c>
      <c r="S1187" s="50" t="s">
        <v>5476</v>
      </c>
      <c r="T1187" s="33" t="s">
        <v>701</v>
      </c>
      <c r="U1187" s="33" t="s">
        <v>31</v>
      </c>
      <c r="W1187" s="34" t="s">
        <v>2103</v>
      </c>
      <c r="X1187" s="34">
        <v>1</v>
      </c>
      <c r="Y1187" s="34">
        <v>15</v>
      </c>
      <c r="Z1187" s="34">
        <f t="shared" si="292"/>
        <v>15</v>
      </c>
      <c r="AI1187" s="25">
        <v>1186</v>
      </c>
      <c r="AJ1187" s="27">
        <v>1186</v>
      </c>
    </row>
    <row r="1188" spans="1:36" ht="11.25" customHeight="1" x14ac:dyDescent="0.2">
      <c r="A1188" s="27">
        <v>1187</v>
      </c>
      <c r="C1188" s="33" t="str">
        <f t="shared" si="295"/>
        <v>Event - Dark Phoenix Saga - Hellfire Club Attacked! - MC - C</v>
      </c>
      <c r="D1188" s="33" t="str">
        <f t="shared" si="297"/>
        <v>Dark Phoenix Saga Event - Hellfire Club Attacked! - MC - C Nightcrawler</v>
      </c>
      <c r="E1188" s="33">
        <f t="shared" si="291"/>
        <v>1</v>
      </c>
      <c r="F1188" s="33" t="str">
        <f t="shared" si="296"/>
        <v>Hellfire Club Attacked! - MC</v>
      </c>
      <c r="G1188" s="34" t="s">
        <v>1045</v>
      </c>
      <c r="H1188" s="33" t="s">
        <v>2809</v>
      </c>
      <c r="I1188" s="50" t="s">
        <v>2813</v>
      </c>
      <c r="L1188" s="33" t="s">
        <v>1178</v>
      </c>
      <c r="M1188" s="33"/>
      <c r="P1188" s="50" t="s">
        <v>5859</v>
      </c>
      <c r="S1188" s="50" t="s">
        <v>5477</v>
      </c>
      <c r="T1188" s="33" t="s">
        <v>701</v>
      </c>
      <c r="U1188" s="33" t="s">
        <v>32</v>
      </c>
      <c r="W1188" s="34" t="s">
        <v>2103</v>
      </c>
      <c r="X1188" s="34">
        <v>1</v>
      </c>
      <c r="Y1188" s="34">
        <v>15</v>
      </c>
      <c r="Z1188" s="34">
        <f t="shared" si="292"/>
        <v>15</v>
      </c>
      <c r="AI1188" s="25">
        <v>1187</v>
      </c>
      <c r="AJ1188" s="27">
        <v>1187</v>
      </c>
    </row>
    <row r="1189" spans="1:36" ht="11.25" customHeight="1" x14ac:dyDescent="0.2">
      <c r="A1189" s="27">
        <v>1188</v>
      </c>
      <c r="C1189" s="33" t="str">
        <f t="shared" si="295"/>
        <v>Event - Dark Phoenix Saga - Marshaling Forces - MN - R</v>
      </c>
      <c r="D1189" s="33" t="s">
        <v>5861</v>
      </c>
      <c r="E1189" s="33">
        <f t="shared" si="291"/>
        <v>1</v>
      </c>
      <c r="F1189" s="33" t="str">
        <f t="shared" si="296"/>
        <v>Marshaling Forces - MN</v>
      </c>
      <c r="G1189" s="34" t="s">
        <v>1677</v>
      </c>
      <c r="H1189" s="33" t="s">
        <v>2809</v>
      </c>
      <c r="I1189" s="50" t="s">
        <v>2813</v>
      </c>
      <c r="L1189" s="33" t="s">
        <v>1147</v>
      </c>
      <c r="M1189" s="33"/>
      <c r="P1189" s="50" t="s">
        <v>2853</v>
      </c>
      <c r="S1189" s="50" t="s">
        <v>5478</v>
      </c>
      <c r="T1189" s="33" t="s">
        <v>701</v>
      </c>
      <c r="U1189" s="33" t="s">
        <v>112</v>
      </c>
      <c r="W1189" s="34" t="s">
        <v>2313</v>
      </c>
      <c r="X1189" s="34">
        <v>4</v>
      </c>
      <c r="Y1189" s="34">
        <v>15</v>
      </c>
      <c r="Z1189" s="34">
        <f t="shared" si="292"/>
        <v>60</v>
      </c>
      <c r="AI1189" s="25">
        <v>1188</v>
      </c>
      <c r="AJ1189" s="27">
        <v>1188</v>
      </c>
    </row>
    <row r="1190" spans="1:36" ht="11.25" customHeight="1" x14ac:dyDescent="0.2">
      <c r="A1190" s="27">
        <v>1189</v>
      </c>
      <c r="C1190" s="33" t="str">
        <f t="shared" si="295"/>
        <v>Event - Dark Phoenix Saga - New Lease on Life - MC - U</v>
      </c>
      <c r="D1190" s="33" t="s">
        <v>5863</v>
      </c>
      <c r="E1190" s="33">
        <f t="shared" si="291"/>
        <v>1</v>
      </c>
      <c r="F1190" s="33" t="str">
        <f t="shared" si="296"/>
        <v>New Lease on Life - MC</v>
      </c>
      <c r="G1190" s="34" t="s">
        <v>1045</v>
      </c>
      <c r="H1190" s="33" t="s">
        <v>2809</v>
      </c>
      <c r="I1190" s="50" t="s">
        <v>2813</v>
      </c>
      <c r="L1190" s="33" t="s">
        <v>5310</v>
      </c>
      <c r="M1190" s="33"/>
      <c r="P1190" s="50" t="s">
        <v>2854</v>
      </c>
      <c r="S1190" s="50" t="s">
        <v>5479</v>
      </c>
      <c r="T1190" s="33" t="s">
        <v>701</v>
      </c>
      <c r="U1190" s="33" t="s">
        <v>33</v>
      </c>
      <c r="W1190" s="34" t="s">
        <v>2314</v>
      </c>
      <c r="X1190" s="34">
        <v>1</v>
      </c>
      <c r="Y1190" s="34">
        <v>15</v>
      </c>
      <c r="Z1190" s="34">
        <f t="shared" si="292"/>
        <v>15</v>
      </c>
      <c r="AI1190" s="25">
        <v>1189</v>
      </c>
      <c r="AJ1190" s="27">
        <v>1189</v>
      </c>
    </row>
    <row r="1191" spans="1:36" ht="11.25" customHeight="1" x14ac:dyDescent="0.2">
      <c r="A1191" s="27">
        <v>1190</v>
      </c>
      <c r="C1191" s="33" t="str">
        <f t="shared" si="295"/>
        <v>Event - Dark Phoenix Saga - Phoenix Rises from Ashes! - MC - C</v>
      </c>
      <c r="D1191" s="33" t="str">
        <f t="shared" si="297"/>
        <v>Dark Phoenix Saga Event - Phoenix Rises from Ashes! - MC - C Dark Phoenix</v>
      </c>
      <c r="E1191" s="33">
        <f t="shared" si="291"/>
        <v>1</v>
      </c>
      <c r="F1191" s="33" t="str">
        <f t="shared" si="296"/>
        <v>Phoenix Rises from Ashes! - MC</v>
      </c>
      <c r="G1191" s="34" t="s">
        <v>1045</v>
      </c>
      <c r="H1191" s="33" t="s">
        <v>2809</v>
      </c>
      <c r="I1191" s="50" t="s">
        <v>2813</v>
      </c>
      <c r="L1191" s="33" t="s">
        <v>2056</v>
      </c>
      <c r="M1191" s="33"/>
      <c r="P1191" s="50" t="s">
        <v>5860</v>
      </c>
      <c r="S1191" s="50" t="s">
        <v>5480</v>
      </c>
      <c r="T1191" s="33" t="s">
        <v>701</v>
      </c>
      <c r="U1191" s="33" t="s">
        <v>34</v>
      </c>
      <c r="W1191" s="34" t="s">
        <v>2103</v>
      </c>
      <c r="X1191" s="34">
        <v>1</v>
      </c>
      <c r="Y1191" s="34">
        <v>15</v>
      </c>
      <c r="Z1191" s="34">
        <f t="shared" si="292"/>
        <v>15</v>
      </c>
      <c r="AI1191" s="25">
        <v>1190</v>
      </c>
      <c r="AJ1191" s="27">
        <v>1190</v>
      </c>
    </row>
    <row r="1192" spans="1:36" ht="11.25" customHeight="1" x14ac:dyDescent="0.2">
      <c r="A1192" s="27">
        <v>1191</v>
      </c>
      <c r="C1192" s="33" t="str">
        <f t="shared" si="295"/>
        <v>Event - Dark Phoenix Saga - Shi'ar Power Play - MC - C</v>
      </c>
      <c r="D1192" s="33" t="str">
        <f t="shared" si="297"/>
        <v>Dark Phoenix Saga Event - Shi'ar Power Play - MC - C Lilandra &amp; Gladiator</v>
      </c>
      <c r="E1192" s="33">
        <f t="shared" si="291"/>
        <v>1</v>
      </c>
      <c r="F1192" s="33" t="str">
        <f t="shared" si="296"/>
        <v>Shi'ar Power Play - MC</v>
      </c>
      <c r="G1192" s="34" t="s">
        <v>1045</v>
      </c>
      <c r="H1192" s="33" t="s">
        <v>2809</v>
      </c>
      <c r="I1192" s="50" t="s">
        <v>2813</v>
      </c>
      <c r="L1192" s="33" t="s">
        <v>5311</v>
      </c>
      <c r="M1192" s="33"/>
      <c r="P1192" s="50" t="s">
        <v>2856</v>
      </c>
      <c r="S1192" s="50" t="s">
        <v>5481</v>
      </c>
      <c r="T1192" s="33" t="s">
        <v>701</v>
      </c>
      <c r="U1192" s="33" t="s">
        <v>816</v>
      </c>
      <c r="W1192" s="34" t="s">
        <v>2103</v>
      </c>
      <c r="X1192" s="34">
        <v>1</v>
      </c>
      <c r="Y1192" s="34">
        <v>15</v>
      </c>
      <c r="Z1192" s="34">
        <f t="shared" si="292"/>
        <v>15</v>
      </c>
      <c r="AI1192" s="25">
        <v>1191</v>
      </c>
      <c r="AJ1192" s="27">
        <v>1191</v>
      </c>
    </row>
    <row r="1193" spans="1:36" ht="11.25" customHeight="1" x14ac:dyDescent="0.2">
      <c r="A1193" s="27">
        <v>1192</v>
      </c>
      <c r="C1193" s="33" t="str">
        <f t="shared" si="295"/>
        <v>Event - Eye of the Storm - File# 061906.01 - DC - C</v>
      </c>
      <c r="D1193" s="33" t="s">
        <v>5864</v>
      </c>
      <c r="E1193" s="33">
        <f t="shared" si="291"/>
        <v>1</v>
      </c>
      <c r="F1193" s="33" t="str">
        <f t="shared" si="296"/>
        <v>File# 061906.01 - DC</v>
      </c>
      <c r="G1193" s="34" t="s">
        <v>3385</v>
      </c>
      <c r="H1193" s="33" t="s">
        <v>2809</v>
      </c>
      <c r="I1193" s="50" t="s">
        <v>2814</v>
      </c>
      <c r="L1193" s="50" t="s">
        <v>5427</v>
      </c>
      <c r="M1193" s="33"/>
      <c r="P1193" s="50" t="s">
        <v>2857</v>
      </c>
      <c r="S1193" s="50" t="s">
        <v>5473</v>
      </c>
      <c r="T1193" s="33" t="s">
        <v>701</v>
      </c>
      <c r="U1193" s="33" t="s">
        <v>1567</v>
      </c>
      <c r="W1193" s="34" t="s">
        <v>2103</v>
      </c>
      <c r="X1193" s="34">
        <v>3</v>
      </c>
      <c r="Y1193" s="34">
        <v>5</v>
      </c>
      <c r="Z1193" s="34">
        <f t="shared" si="292"/>
        <v>15</v>
      </c>
      <c r="AI1193" s="25">
        <v>1192</v>
      </c>
      <c r="AJ1193" s="27">
        <v>1192</v>
      </c>
    </row>
    <row r="1194" spans="1:36" ht="11.25" customHeight="1" x14ac:dyDescent="0.2">
      <c r="A1194" s="27">
        <v>1193</v>
      </c>
      <c r="C1194" s="33" t="str">
        <f t="shared" si="295"/>
        <v>Event - Eye of the Storm - File# 061906.02 - DC - C</v>
      </c>
      <c r="D1194" s="33" t="s">
        <v>5865</v>
      </c>
      <c r="E1194" s="33">
        <f t="shared" si="291"/>
        <v>1</v>
      </c>
      <c r="F1194" s="33" t="str">
        <f t="shared" si="296"/>
        <v>File# 061906.02 - DC</v>
      </c>
      <c r="G1194" s="34" t="s">
        <v>3385</v>
      </c>
      <c r="H1194" s="33" t="s">
        <v>2809</v>
      </c>
      <c r="I1194" s="50" t="s">
        <v>2814</v>
      </c>
      <c r="L1194" s="50" t="s">
        <v>5427</v>
      </c>
      <c r="M1194" s="50"/>
      <c r="P1194" s="50" t="s">
        <v>2858</v>
      </c>
      <c r="S1194" s="50" t="s">
        <v>5482</v>
      </c>
      <c r="T1194" s="33" t="s">
        <v>701</v>
      </c>
      <c r="U1194" s="33" t="s">
        <v>1568</v>
      </c>
      <c r="W1194" s="34" t="s">
        <v>2103</v>
      </c>
      <c r="X1194" s="34">
        <v>3</v>
      </c>
      <c r="Y1194" s="34">
        <v>5</v>
      </c>
      <c r="Z1194" s="34">
        <f t="shared" si="292"/>
        <v>15</v>
      </c>
      <c r="AI1194" s="25">
        <v>1193</v>
      </c>
      <c r="AJ1194" s="27">
        <v>1193</v>
      </c>
    </row>
    <row r="1195" spans="1:36" ht="11.25" customHeight="1" x14ac:dyDescent="0.2">
      <c r="A1195" s="27">
        <v>1194</v>
      </c>
      <c r="C1195" s="33" t="str">
        <f t="shared" si="295"/>
        <v>Event - Eye of the Storm - File# 061906.05 - DC - C</v>
      </c>
      <c r="D1195" s="33" t="s">
        <v>5866</v>
      </c>
      <c r="E1195" s="33">
        <f t="shared" si="291"/>
        <v>1</v>
      </c>
      <c r="F1195" s="33" t="str">
        <f t="shared" si="296"/>
        <v>File# 061906.05 - DC</v>
      </c>
      <c r="G1195" s="34" t="s">
        <v>3385</v>
      </c>
      <c r="H1195" s="33" t="s">
        <v>2809</v>
      </c>
      <c r="I1195" s="50" t="s">
        <v>2814</v>
      </c>
      <c r="L1195" s="50" t="s">
        <v>5428</v>
      </c>
      <c r="M1195" s="50"/>
      <c r="P1195" s="50" t="s">
        <v>2859</v>
      </c>
      <c r="S1195" s="50" t="s">
        <v>5483</v>
      </c>
      <c r="T1195" s="33" t="s">
        <v>701</v>
      </c>
      <c r="U1195" s="33" t="s">
        <v>1569</v>
      </c>
      <c r="W1195" s="34" t="s">
        <v>2103</v>
      </c>
      <c r="X1195" s="34">
        <v>3</v>
      </c>
      <c r="Y1195" s="34">
        <v>5</v>
      </c>
      <c r="Z1195" s="34">
        <f t="shared" si="292"/>
        <v>15</v>
      </c>
      <c r="AI1195" s="25">
        <v>1194</v>
      </c>
      <c r="AJ1195" s="27">
        <v>1194</v>
      </c>
    </row>
    <row r="1196" spans="1:36" ht="11.25" customHeight="1" x14ac:dyDescent="0.2">
      <c r="A1196" s="27">
        <v>1195</v>
      </c>
      <c r="C1196" s="33" t="str">
        <f t="shared" si="295"/>
        <v>Event - Eye of the Storm - File# 061906.08 - DC - C</v>
      </c>
      <c r="D1196" s="33" t="s">
        <v>5867</v>
      </c>
      <c r="E1196" s="33">
        <f t="shared" si="291"/>
        <v>1</v>
      </c>
      <c r="F1196" s="33" t="str">
        <f t="shared" si="296"/>
        <v>File# 061906.08 - DC</v>
      </c>
      <c r="G1196" s="34" t="s">
        <v>3385</v>
      </c>
      <c r="H1196" s="33" t="s">
        <v>2809</v>
      </c>
      <c r="I1196" s="50" t="s">
        <v>2814</v>
      </c>
      <c r="L1196" s="50" t="s">
        <v>5427</v>
      </c>
      <c r="M1196" s="50"/>
      <c r="P1196" s="50" t="s">
        <v>2860</v>
      </c>
      <c r="S1196" s="50" t="s">
        <v>5484</v>
      </c>
      <c r="T1196" s="33" t="s">
        <v>701</v>
      </c>
      <c r="U1196" s="33" t="s">
        <v>1570</v>
      </c>
      <c r="W1196" s="34" t="s">
        <v>2103</v>
      </c>
      <c r="X1196" s="34">
        <v>3</v>
      </c>
      <c r="Y1196" s="34">
        <v>5</v>
      </c>
      <c r="Z1196" s="34">
        <f t="shared" si="292"/>
        <v>15</v>
      </c>
      <c r="AI1196" s="25">
        <v>1195</v>
      </c>
      <c r="AJ1196" s="27">
        <v>1195</v>
      </c>
    </row>
    <row r="1197" spans="1:36" ht="11.25" customHeight="1" x14ac:dyDescent="0.2">
      <c r="A1197" s="27">
        <v>1196</v>
      </c>
      <c r="C1197" s="33" t="str">
        <f t="shared" si="295"/>
        <v>Event - Eye of the Storm - File# 061906.10 - DC - C</v>
      </c>
      <c r="D1197" s="33" t="s">
        <v>5868</v>
      </c>
      <c r="E1197" s="33">
        <f t="shared" si="291"/>
        <v>1</v>
      </c>
      <c r="F1197" s="33" t="str">
        <f t="shared" si="296"/>
        <v>File# 061906.10 - DC</v>
      </c>
      <c r="G1197" s="34" t="s">
        <v>3385</v>
      </c>
      <c r="H1197" s="33" t="s">
        <v>2809</v>
      </c>
      <c r="I1197" s="50" t="s">
        <v>2814</v>
      </c>
      <c r="L1197" s="50" t="s">
        <v>5429</v>
      </c>
      <c r="M1197" s="50"/>
      <c r="P1197" s="50" t="s">
        <v>2861</v>
      </c>
      <c r="S1197" s="50" t="s">
        <v>5485</v>
      </c>
      <c r="T1197" s="33" t="s">
        <v>701</v>
      </c>
      <c r="U1197" s="33" t="s">
        <v>1571</v>
      </c>
      <c r="W1197" s="34" t="s">
        <v>2103</v>
      </c>
      <c r="X1197" s="34">
        <v>3</v>
      </c>
      <c r="Y1197" s="34">
        <v>5</v>
      </c>
      <c r="Z1197" s="34">
        <f t="shared" si="292"/>
        <v>15</v>
      </c>
      <c r="AI1197" s="25">
        <v>1196</v>
      </c>
      <c r="AJ1197" s="27">
        <v>1196</v>
      </c>
    </row>
    <row r="1198" spans="1:36" ht="11.25" customHeight="1" x14ac:dyDescent="0.2">
      <c r="A1198" s="27">
        <v>1197</v>
      </c>
      <c r="C1198" s="33" t="str">
        <f t="shared" ref="C1198:C1215" si="298">CONCATENATE(H1198," - ",I1198," - ",P1198," - ",G1198," - ",W1198)</f>
        <v>Event - Fatal Attractions - A Call to Arms - MC - U</v>
      </c>
      <c r="D1198" s="33" t="str">
        <f>CONCATENATE(I1198," ",H1198," - ",P1198," - ",G1198," - ",W1198,IF(L1198="","",CONCATENATE(" ",L1198)))</f>
        <v>Fatal Attractions Event - A Call to Arms - MC - U Quicksilver</v>
      </c>
      <c r="E1198" s="33">
        <f t="shared" si="291"/>
        <v>1</v>
      </c>
      <c r="F1198" s="33" t="str">
        <f t="shared" si="296"/>
        <v>A Call to Arms - MC</v>
      </c>
      <c r="G1198" s="34" t="s">
        <v>1045</v>
      </c>
      <c r="H1198" s="33" t="s">
        <v>2809</v>
      </c>
      <c r="I1198" s="50" t="s">
        <v>2815</v>
      </c>
      <c r="L1198" s="33" t="s">
        <v>2240</v>
      </c>
      <c r="M1198" s="50"/>
      <c r="P1198" s="50" t="s">
        <v>2862</v>
      </c>
      <c r="S1198" s="50" t="s">
        <v>5463</v>
      </c>
      <c r="T1198" s="33" t="s">
        <v>701</v>
      </c>
      <c r="U1198" s="33" t="s">
        <v>817</v>
      </c>
      <c r="W1198" s="34" t="s">
        <v>2314</v>
      </c>
      <c r="X1198" s="34">
        <v>1</v>
      </c>
      <c r="Y1198" s="34">
        <v>15</v>
      </c>
      <c r="Z1198" s="34">
        <f t="shared" si="292"/>
        <v>15</v>
      </c>
      <c r="AI1198" s="25">
        <v>1197</v>
      </c>
      <c r="AJ1198" s="27">
        <v>1197</v>
      </c>
    </row>
    <row r="1199" spans="1:36" ht="11.25" customHeight="1" x14ac:dyDescent="0.2">
      <c r="A1199" s="27">
        <v>1198</v>
      </c>
      <c r="C1199" s="33" t="str">
        <f t="shared" si="298"/>
        <v>Event - Fatal Attractions - Down But Not Out! - MC - U</v>
      </c>
      <c r="D1199" s="33" t="s">
        <v>5874</v>
      </c>
      <c r="E1199" s="33">
        <f t="shared" si="291"/>
        <v>1</v>
      </c>
      <c r="F1199" s="33" t="str">
        <f t="shared" si="296"/>
        <v>Down But Not Out! - MC</v>
      </c>
      <c r="G1199" s="34" t="s">
        <v>1045</v>
      </c>
      <c r="H1199" s="33" t="s">
        <v>2809</v>
      </c>
      <c r="I1199" s="50" t="s">
        <v>2815</v>
      </c>
      <c r="L1199" s="33" t="s">
        <v>1165</v>
      </c>
      <c r="M1199" s="50"/>
      <c r="P1199" s="50" t="s">
        <v>5869</v>
      </c>
      <c r="S1199" s="50" t="s">
        <v>5488</v>
      </c>
      <c r="T1199" s="33" t="s">
        <v>701</v>
      </c>
      <c r="U1199" s="33" t="s">
        <v>818</v>
      </c>
      <c r="W1199" s="34" t="s">
        <v>2314</v>
      </c>
      <c r="X1199" s="34">
        <v>1</v>
      </c>
      <c r="Y1199" s="34">
        <v>15</v>
      </c>
      <c r="Z1199" s="34">
        <f t="shared" si="292"/>
        <v>15</v>
      </c>
      <c r="AI1199" s="25">
        <v>1198</v>
      </c>
      <c r="AJ1199" s="27">
        <v>1198</v>
      </c>
    </row>
    <row r="1200" spans="1:36" ht="11.25" customHeight="1" x14ac:dyDescent="0.2">
      <c r="A1200" s="27">
        <v>1199</v>
      </c>
      <c r="C1200" s="33" t="str">
        <f t="shared" si="298"/>
        <v>Event - Fatal Attractions - Hospital Becomes War Zone! - MC - U</v>
      </c>
      <c r="D1200" s="33" t="str">
        <f t="shared" ref="D1200:D1202" si="299">CONCATENATE(I1200," ",H1200," - ",P1200," - ",G1200," - ",W1200,IF(L1200="","",CONCATENATE(" ",L1200)))</f>
        <v>Fatal Attractions Event - Hospital Becomes War Zone! - MC - U Exodus</v>
      </c>
      <c r="E1200" s="33">
        <f t="shared" si="291"/>
        <v>1</v>
      </c>
      <c r="F1200" s="33" t="str">
        <f t="shared" si="296"/>
        <v>Hospital Becomes War Zone! - MC</v>
      </c>
      <c r="G1200" s="34" t="s">
        <v>1045</v>
      </c>
      <c r="H1200" s="33" t="s">
        <v>2809</v>
      </c>
      <c r="I1200" s="50" t="s">
        <v>2815</v>
      </c>
      <c r="L1200" s="33" t="s">
        <v>2524</v>
      </c>
      <c r="M1200" s="50"/>
      <c r="P1200" s="50" t="s">
        <v>5870</v>
      </c>
      <c r="S1200" s="50" t="s">
        <v>5489</v>
      </c>
      <c r="T1200" s="33" t="s">
        <v>701</v>
      </c>
      <c r="U1200" s="33" t="s">
        <v>819</v>
      </c>
      <c r="W1200" s="34" t="s">
        <v>2314</v>
      </c>
      <c r="X1200" s="34">
        <v>1</v>
      </c>
      <c r="Y1200" s="34">
        <v>15</v>
      </c>
      <c r="Z1200" s="34">
        <f t="shared" si="292"/>
        <v>15</v>
      </c>
      <c r="AI1200" s="25">
        <v>1199</v>
      </c>
      <c r="AJ1200" s="27">
        <v>1199</v>
      </c>
    </row>
    <row r="1201" spans="1:36" ht="11.25" customHeight="1" x14ac:dyDescent="0.2">
      <c r="A1201" s="27">
        <v>1200</v>
      </c>
      <c r="C1201" s="33" t="str">
        <f t="shared" si="298"/>
        <v>Event - Fatal Attractions - Misguided Efforts - MN - VR</v>
      </c>
      <c r="D1201" s="33" t="s">
        <v>5875</v>
      </c>
      <c r="E1201" s="33">
        <f t="shared" si="291"/>
        <v>1</v>
      </c>
      <c r="F1201" s="33" t="str">
        <f t="shared" si="296"/>
        <v>Misguided Efforts - MN</v>
      </c>
      <c r="G1201" s="34" t="s">
        <v>1677</v>
      </c>
      <c r="H1201" s="33" t="s">
        <v>2809</v>
      </c>
      <c r="I1201" s="50" t="s">
        <v>2815</v>
      </c>
      <c r="L1201" s="33" t="s">
        <v>1528</v>
      </c>
      <c r="M1201" s="50"/>
      <c r="P1201" s="50" t="s">
        <v>2865</v>
      </c>
      <c r="S1201" s="50" t="s">
        <v>5490</v>
      </c>
      <c r="T1201" s="33" t="s">
        <v>701</v>
      </c>
      <c r="U1201" s="33" t="s">
        <v>517</v>
      </c>
      <c r="W1201" s="34" t="s">
        <v>2361</v>
      </c>
      <c r="X1201" s="34">
        <v>4</v>
      </c>
      <c r="Y1201" s="34">
        <v>15</v>
      </c>
      <c r="Z1201" s="34">
        <f t="shared" si="292"/>
        <v>60</v>
      </c>
      <c r="AI1201" s="25">
        <v>1200</v>
      </c>
      <c r="AJ1201" s="27">
        <v>1200</v>
      </c>
    </row>
    <row r="1202" spans="1:36" ht="11.25" customHeight="1" x14ac:dyDescent="0.2">
      <c r="A1202" s="27">
        <v>1201</v>
      </c>
      <c r="C1202" s="33" t="str">
        <f t="shared" si="298"/>
        <v>Event - Fatal Attractions - Shockwave Rocks the World! - MC - U</v>
      </c>
      <c r="D1202" s="33" t="str">
        <f t="shared" si="299"/>
        <v>Fatal Attractions Event - Shockwave Rocks the World! - MC - U Magneto</v>
      </c>
      <c r="E1202" s="33">
        <f t="shared" si="291"/>
        <v>1</v>
      </c>
      <c r="F1202" s="33" t="str">
        <f t="shared" si="296"/>
        <v>Shockwave Rocks the World! - MC</v>
      </c>
      <c r="G1202" s="34" t="s">
        <v>1045</v>
      </c>
      <c r="H1202" s="33" t="s">
        <v>2809</v>
      </c>
      <c r="I1202" s="50" t="s">
        <v>2815</v>
      </c>
      <c r="L1202" s="33" t="s">
        <v>148</v>
      </c>
      <c r="M1202" s="50"/>
      <c r="P1202" s="50" t="s">
        <v>5871</v>
      </c>
      <c r="S1202" s="50" t="s">
        <v>5491</v>
      </c>
      <c r="T1202" s="33" t="s">
        <v>701</v>
      </c>
      <c r="U1202" s="33" t="s">
        <v>820</v>
      </c>
      <c r="W1202" s="34" t="s">
        <v>2314</v>
      </c>
      <c r="X1202" s="34">
        <v>1</v>
      </c>
      <c r="Y1202" s="34">
        <v>15</v>
      </c>
      <c r="Z1202" s="34">
        <f t="shared" si="292"/>
        <v>15</v>
      </c>
      <c r="AI1202" s="25">
        <v>1201</v>
      </c>
      <c r="AJ1202" s="27">
        <v>1201</v>
      </c>
    </row>
    <row r="1203" spans="1:36" ht="11.25" customHeight="1" x14ac:dyDescent="0.2">
      <c r="A1203" s="27">
        <v>1202</v>
      </c>
      <c r="C1203" s="33" t="str">
        <f t="shared" si="298"/>
        <v>Event - Fatal Attractions - The Best Laid Plans… - MC - U</v>
      </c>
      <c r="D1203" s="33" t="s">
        <v>5873</v>
      </c>
      <c r="E1203" s="33">
        <f t="shared" si="291"/>
        <v>1</v>
      </c>
      <c r="F1203" s="33" t="str">
        <f t="shared" si="296"/>
        <v>The Best Laid Plans… - MC</v>
      </c>
      <c r="G1203" s="34" t="s">
        <v>1045</v>
      </c>
      <c r="H1203" s="33" t="s">
        <v>2809</v>
      </c>
      <c r="I1203" s="50" t="s">
        <v>2815</v>
      </c>
      <c r="L1203" s="33" t="s">
        <v>134</v>
      </c>
      <c r="M1203" s="50"/>
      <c r="P1203" s="50" t="s">
        <v>5872</v>
      </c>
      <c r="S1203" s="50" t="s">
        <v>5486</v>
      </c>
      <c r="T1203" s="33" t="s">
        <v>701</v>
      </c>
      <c r="U1203" s="33" t="s">
        <v>821</v>
      </c>
      <c r="W1203" s="34" t="s">
        <v>2314</v>
      </c>
      <c r="X1203" s="34">
        <v>1</v>
      </c>
      <c r="Y1203" s="34">
        <v>15</v>
      </c>
      <c r="Z1203" s="34">
        <f t="shared" si="292"/>
        <v>15</v>
      </c>
      <c r="AI1203" s="25">
        <v>1202</v>
      </c>
      <c r="AJ1203" s="27">
        <v>1202</v>
      </c>
    </row>
    <row r="1204" spans="1:36" ht="11.25" customHeight="1" x14ac:dyDescent="0.2">
      <c r="A1204" s="27">
        <v>1203</v>
      </c>
      <c r="C1204" s="33" t="str">
        <f t="shared" si="298"/>
        <v>Event - Infestation Incident - Alien Creature Rampages! - MC - U</v>
      </c>
      <c r="D1204" s="33" t="s">
        <v>5881</v>
      </c>
      <c r="E1204" s="33">
        <f t="shared" si="291"/>
        <v>1</v>
      </c>
      <c r="F1204" s="33" t="str">
        <f t="shared" si="296"/>
        <v>Alien Creature Rampages! - MC</v>
      </c>
      <c r="G1204" s="34" t="s">
        <v>1045</v>
      </c>
      <c r="H1204" s="33" t="s">
        <v>2809</v>
      </c>
      <c r="I1204" s="50" t="s">
        <v>2816</v>
      </c>
      <c r="L1204" s="33" t="s">
        <v>2235</v>
      </c>
      <c r="M1204" s="50"/>
      <c r="P1204" s="50" t="s">
        <v>5876</v>
      </c>
      <c r="S1204" s="50" t="s">
        <v>5492</v>
      </c>
      <c r="T1204" s="33" t="s">
        <v>701</v>
      </c>
      <c r="U1204" s="33" t="s">
        <v>822</v>
      </c>
      <c r="W1204" s="34" t="s">
        <v>2314</v>
      </c>
      <c r="X1204" s="34">
        <v>1</v>
      </c>
      <c r="Y1204" s="34">
        <v>15</v>
      </c>
      <c r="Z1204" s="34">
        <f t="shared" si="292"/>
        <v>15</v>
      </c>
      <c r="AI1204" s="25">
        <v>1203</v>
      </c>
      <c r="AJ1204" s="27">
        <v>1203</v>
      </c>
    </row>
    <row r="1205" spans="1:36" ht="11.25" customHeight="1" x14ac:dyDescent="0.2">
      <c r="A1205" s="27">
        <v>1204</v>
      </c>
      <c r="C1205" s="33" t="str">
        <f t="shared" si="298"/>
        <v>Event - Infestation Incident - Caught Off Guard! - MC - U</v>
      </c>
      <c r="D1205" s="33" t="str">
        <f t="shared" ref="D1205:D1215" si="300">CONCATENATE(I1205," ",H1205," - ",P1205," - ",G1205," - ",W1205,IF(L1205="","",CONCATENATE(" ",L1205)))</f>
        <v>Infestation Incident Event - Caught Off Guard! - MC - U Rogue</v>
      </c>
      <c r="E1205" s="33">
        <f t="shared" si="291"/>
        <v>1</v>
      </c>
      <c r="F1205" s="33" t="str">
        <f t="shared" si="296"/>
        <v>Caught Off Guard! - MC</v>
      </c>
      <c r="G1205" s="34" t="s">
        <v>1045</v>
      </c>
      <c r="H1205" s="33" t="s">
        <v>2809</v>
      </c>
      <c r="I1205" s="50" t="s">
        <v>2816</v>
      </c>
      <c r="L1205" s="33" t="s">
        <v>447</v>
      </c>
      <c r="M1205" s="50"/>
      <c r="P1205" s="50" t="s">
        <v>5877</v>
      </c>
      <c r="S1205" s="50" t="s">
        <v>5493</v>
      </c>
      <c r="T1205" s="33" t="s">
        <v>701</v>
      </c>
      <c r="U1205" s="33" t="s">
        <v>823</v>
      </c>
      <c r="W1205" s="34" t="s">
        <v>2314</v>
      </c>
      <c r="X1205" s="34">
        <v>1</v>
      </c>
      <c r="Y1205" s="34">
        <v>15</v>
      </c>
      <c r="Z1205" s="34">
        <f t="shared" si="292"/>
        <v>15</v>
      </c>
      <c r="AI1205" s="25">
        <v>1204</v>
      </c>
      <c r="AJ1205" s="27">
        <v>1204</v>
      </c>
    </row>
    <row r="1206" spans="1:36" ht="11.25" customHeight="1" x14ac:dyDescent="0.2">
      <c r="A1206" s="27">
        <v>1205</v>
      </c>
      <c r="C1206" s="33" t="str">
        <f t="shared" si="298"/>
        <v>Event - Infestation Incident - Here Comes the Cavalry! - MC - U</v>
      </c>
      <c r="D1206" s="33" t="str">
        <f t="shared" si="300"/>
        <v>Infestation Incident Event - Here Comes the Cavalry! - MC - U Ghost Rider &amp; Brood</v>
      </c>
      <c r="E1206" s="33">
        <f t="shared" si="291"/>
        <v>1</v>
      </c>
      <c r="F1206" s="33" t="str">
        <f t="shared" si="296"/>
        <v>Here Comes the Cavalry! - MC</v>
      </c>
      <c r="G1206" s="34" t="s">
        <v>1045</v>
      </c>
      <c r="H1206" s="33" t="s">
        <v>2809</v>
      </c>
      <c r="I1206" s="50" t="s">
        <v>2816</v>
      </c>
      <c r="L1206" s="33" t="s">
        <v>5317</v>
      </c>
      <c r="M1206" s="50"/>
      <c r="P1206" s="50" t="s">
        <v>5878</v>
      </c>
      <c r="S1206" s="50" t="s">
        <v>5494</v>
      </c>
      <c r="T1206" s="33" t="s">
        <v>701</v>
      </c>
      <c r="U1206" s="33" t="s">
        <v>1265</v>
      </c>
      <c r="W1206" s="34" t="s">
        <v>2314</v>
      </c>
      <c r="X1206" s="34">
        <v>1</v>
      </c>
      <c r="Y1206" s="34">
        <v>15</v>
      </c>
      <c r="Z1206" s="34">
        <f t="shared" si="292"/>
        <v>15</v>
      </c>
      <c r="AI1206" s="25">
        <v>1205</v>
      </c>
      <c r="AJ1206" s="27">
        <v>1205</v>
      </c>
    </row>
    <row r="1207" spans="1:36" ht="11.25" customHeight="1" x14ac:dyDescent="0.2">
      <c r="A1207" s="27">
        <v>1206</v>
      </c>
      <c r="C1207" s="33" t="str">
        <f t="shared" si="298"/>
        <v>Event - Infestation Incident - Monsters Attack! - MC - U</v>
      </c>
      <c r="D1207" s="33" t="str">
        <f t="shared" si="300"/>
        <v>Infestation Incident Event - Monsters Attack! - MC - U Colossus &amp; Brood</v>
      </c>
      <c r="E1207" s="33">
        <f t="shared" si="291"/>
        <v>1</v>
      </c>
      <c r="F1207" s="33" t="str">
        <f t="shared" si="296"/>
        <v>Monsters Attack! - MC</v>
      </c>
      <c r="G1207" s="34" t="s">
        <v>1045</v>
      </c>
      <c r="H1207" s="33" t="s">
        <v>2809</v>
      </c>
      <c r="I1207" s="50" t="s">
        <v>2816</v>
      </c>
      <c r="L1207" s="33" t="s">
        <v>5290</v>
      </c>
      <c r="M1207" s="50"/>
      <c r="P1207" s="50" t="s">
        <v>5879</v>
      </c>
      <c r="S1207" s="50" t="s">
        <v>5495</v>
      </c>
      <c r="T1207" s="33" t="s">
        <v>701</v>
      </c>
      <c r="U1207" s="33" t="s">
        <v>1266</v>
      </c>
      <c r="W1207" s="34" t="s">
        <v>2314</v>
      </c>
      <c r="X1207" s="34">
        <v>1</v>
      </c>
      <c r="Y1207" s="34">
        <v>15</v>
      </c>
      <c r="Z1207" s="34">
        <f t="shared" si="292"/>
        <v>15</v>
      </c>
      <c r="AI1207" s="25">
        <v>1206</v>
      </c>
      <c r="AJ1207" s="27">
        <v>1206</v>
      </c>
    </row>
    <row r="1208" spans="1:36" ht="11.25" customHeight="1" x14ac:dyDescent="0.2">
      <c r="A1208" s="27">
        <v>1207</v>
      </c>
      <c r="C1208" s="33" t="str">
        <f t="shared" si="298"/>
        <v>Event - Infestation Incident - Protect the Queen! - MN - R</v>
      </c>
      <c r="D1208" s="33" t="str">
        <f t="shared" si="300"/>
        <v>Infestation Incident Event - Protect the Queen! - MN - R Brood Queen Conover</v>
      </c>
      <c r="E1208" s="33">
        <f t="shared" si="291"/>
        <v>1</v>
      </c>
      <c r="F1208" s="33" t="str">
        <f t="shared" si="296"/>
        <v>Protect the Queen! - MN</v>
      </c>
      <c r="G1208" s="34" t="s">
        <v>1677</v>
      </c>
      <c r="H1208" s="33" t="s">
        <v>2809</v>
      </c>
      <c r="I1208" s="50" t="s">
        <v>2816</v>
      </c>
      <c r="L1208" s="33" t="s">
        <v>5318</v>
      </c>
      <c r="M1208" s="50"/>
      <c r="P1208" s="50" t="s">
        <v>5880</v>
      </c>
      <c r="S1208" s="50" t="s">
        <v>5496</v>
      </c>
      <c r="T1208" s="33" t="s">
        <v>701</v>
      </c>
      <c r="U1208" s="33" t="s">
        <v>465</v>
      </c>
      <c r="W1208" s="34" t="s">
        <v>2313</v>
      </c>
      <c r="X1208" s="34">
        <v>4</v>
      </c>
      <c r="Y1208" s="34">
        <v>15</v>
      </c>
      <c r="Z1208" s="34">
        <f t="shared" si="292"/>
        <v>60</v>
      </c>
      <c r="AI1208" s="25">
        <v>1207</v>
      </c>
      <c r="AJ1208" s="27">
        <v>1207</v>
      </c>
    </row>
    <row r="1209" spans="1:36" ht="11.25" customHeight="1" x14ac:dyDescent="0.2">
      <c r="A1209" s="27">
        <v>1208</v>
      </c>
      <c r="C1209" s="33" t="str">
        <f t="shared" si="298"/>
        <v>Event - Infestation Incident - Second Wind - MC - U</v>
      </c>
      <c r="D1209" s="33" t="str">
        <f t="shared" si="300"/>
        <v>Infestation Incident Event - Second Wind - MC - U Gambit &amp; Brood</v>
      </c>
      <c r="E1209" s="33">
        <f t="shared" si="291"/>
        <v>1</v>
      </c>
      <c r="F1209" s="33" t="str">
        <f t="shared" si="296"/>
        <v>Second Wind - MC</v>
      </c>
      <c r="G1209" s="34" t="s">
        <v>1045</v>
      </c>
      <c r="H1209" s="33" t="s">
        <v>2809</v>
      </c>
      <c r="I1209" s="50" t="s">
        <v>2816</v>
      </c>
      <c r="L1209" s="33" t="s">
        <v>5319</v>
      </c>
      <c r="M1209" s="50"/>
      <c r="P1209" s="50" t="s">
        <v>2873</v>
      </c>
      <c r="S1209" s="50" t="s">
        <v>5497</v>
      </c>
      <c r="T1209" s="33" t="s">
        <v>701</v>
      </c>
      <c r="U1209" s="33" t="s">
        <v>1267</v>
      </c>
      <c r="W1209" s="34" t="s">
        <v>2314</v>
      </c>
      <c r="X1209" s="34">
        <v>1</v>
      </c>
      <c r="Y1209" s="34">
        <v>15</v>
      </c>
      <c r="Z1209" s="34">
        <f t="shared" si="292"/>
        <v>15</v>
      </c>
      <c r="AI1209" s="25">
        <v>1208</v>
      </c>
      <c r="AJ1209" s="27">
        <v>1208</v>
      </c>
    </row>
    <row r="1210" spans="1:36" ht="11.25" customHeight="1" x14ac:dyDescent="0.2">
      <c r="A1210" s="27">
        <v>1209</v>
      </c>
      <c r="C1210" s="33" t="str">
        <f t="shared" si="298"/>
        <v>Event - Infinity Gauntlet - Cosmic Sneak Attack! - MC - U</v>
      </c>
      <c r="D1210" s="33" t="str">
        <f t="shared" si="300"/>
        <v>Infinity Gauntlet Event - Cosmic Sneak Attack! - MC - U Adam Warlock</v>
      </c>
      <c r="E1210" s="33">
        <f t="shared" si="291"/>
        <v>1</v>
      </c>
      <c r="F1210" s="33" t="str">
        <f>CONCATENATE(P1215," - ",G1210)</f>
        <v>Witness to the Horrors! - MC</v>
      </c>
      <c r="G1210" s="34" t="s">
        <v>1045</v>
      </c>
      <c r="H1210" s="33" t="s">
        <v>2809</v>
      </c>
      <c r="I1210" s="50" t="s">
        <v>2817</v>
      </c>
      <c r="L1210" s="33" t="s">
        <v>1678</v>
      </c>
      <c r="M1210" s="50"/>
      <c r="P1210" s="50" t="s">
        <v>5882</v>
      </c>
      <c r="S1210" s="50" t="s">
        <v>5498</v>
      </c>
      <c r="T1210" s="33" t="s">
        <v>701</v>
      </c>
      <c r="U1210" s="33" t="s">
        <v>466</v>
      </c>
      <c r="W1210" s="34" t="s">
        <v>2314</v>
      </c>
      <c r="X1210" s="34">
        <v>4</v>
      </c>
      <c r="Y1210" s="34">
        <v>15</v>
      </c>
      <c r="Z1210" s="34">
        <f t="shared" si="292"/>
        <v>60</v>
      </c>
      <c r="AI1210" s="25">
        <v>1209</v>
      </c>
      <c r="AJ1210" s="27">
        <v>1209</v>
      </c>
    </row>
    <row r="1211" spans="1:36" ht="11.25" customHeight="1" x14ac:dyDescent="0.2">
      <c r="A1211" s="27">
        <v>1210</v>
      </c>
      <c r="C1211" s="33" t="str">
        <f t="shared" si="298"/>
        <v>Event - Infinity Gauntlet - Gods of Stone! - MC - U</v>
      </c>
      <c r="D1211" s="33" t="str">
        <f t="shared" si="300"/>
        <v>Infinity Gauntlet Event - Gods of Stone! - MC - U Galactus</v>
      </c>
      <c r="E1211" s="33">
        <f t="shared" si="291"/>
        <v>1</v>
      </c>
      <c r="F1211" s="33" t="str">
        <f>CONCATENATE(P1210," - ",G1211)</f>
        <v>Cosmic Sneak Attack! - MC</v>
      </c>
      <c r="G1211" s="34" t="s">
        <v>1045</v>
      </c>
      <c r="H1211" s="33" t="s">
        <v>2809</v>
      </c>
      <c r="I1211" s="50" t="s">
        <v>2817</v>
      </c>
      <c r="L1211" s="33" t="s">
        <v>2001</v>
      </c>
      <c r="M1211" s="50"/>
      <c r="P1211" s="50" t="s">
        <v>5883</v>
      </c>
      <c r="S1211" s="50" t="s">
        <v>5499</v>
      </c>
      <c r="T1211" s="33" t="s">
        <v>701</v>
      </c>
      <c r="U1211" s="33" t="s">
        <v>1253</v>
      </c>
      <c r="W1211" s="34" t="s">
        <v>2314</v>
      </c>
      <c r="X1211" s="34">
        <v>1</v>
      </c>
      <c r="Y1211" s="34">
        <v>15</v>
      </c>
      <c r="Z1211" s="34">
        <f t="shared" si="292"/>
        <v>15</v>
      </c>
      <c r="AI1211" s="25">
        <v>1210</v>
      </c>
      <c r="AJ1211" s="27">
        <v>1210</v>
      </c>
    </row>
    <row r="1212" spans="1:36" ht="11.25" customHeight="1" x14ac:dyDescent="0.2">
      <c r="A1212" s="27">
        <v>1211</v>
      </c>
      <c r="C1212" s="33" t="str">
        <f t="shared" si="298"/>
        <v>Event - Infinity Gauntlet - Heroes Resurrected! - MC - U</v>
      </c>
      <c r="D1212" s="33" t="str">
        <f t="shared" si="300"/>
        <v>Infinity Gauntlet Event - Heroes Resurrected! - MC - U Pip &amp; Gammora</v>
      </c>
      <c r="E1212" s="33">
        <f t="shared" si="291"/>
        <v>1</v>
      </c>
      <c r="F1212" s="33" t="str">
        <f>CONCATENATE(P1211," - ",G1212)</f>
        <v>Gods of Stone! - MC</v>
      </c>
      <c r="G1212" s="34" t="s">
        <v>1045</v>
      </c>
      <c r="H1212" s="33" t="s">
        <v>2809</v>
      </c>
      <c r="I1212" s="50" t="s">
        <v>2817</v>
      </c>
      <c r="L1212" s="33" t="s">
        <v>5320</v>
      </c>
      <c r="M1212" s="50"/>
      <c r="P1212" s="50" t="s">
        <v>5884</v>
      </c>
      <c r="S1212" s="50" t="s">
        <v>5500</v>
      </c>
      <c r="T1212" s="33" t="s">
        <v>701</v>
      </c>
      <c r="U1212" s="33" t="s">
        <v>1254</v>
      </c>
      <c r="W1212" s="34" t="s">
        <v>2314</v>
      </c>
      <c r="X1212" s="34">
        <v>1</v>
      </c>
      <c r="Y1212" s="34">
        <v>15</v>
      </c>
      <c r="Z1212" s="34">
        <f t="shared" si="292"/>
        <v>15</v>
      </c>
      <c r="AI1212" s="25">
        <v>1211</v>
      </c>
      <c r="AJ1212" s="27">
        <v>1211</v>
      </c>
    </row>
    <row r="1213" spans="1:36" ht="11.25" customHeight="1" x14ac:dyDescent="0.2">
      <c r="A1213" s="27">
        <v>1212</v>
      </c>
      <c r="C1213" s="33" t="str">
        <f t="shared" si="298"/>
        <v>Event - Infinity Gauntlet - Mad God Raises Dead! - MC - U</v>
      </c>
      <c r="D1213" s="33" t="str">
        <f t="shared" si="300"/>
        <v>Infinity Gauntlet Event - Mad God Raises Dead! - MC - U Thanos &amp; Nebula</v>
      </c>
      <c r="E1213" s="33">
        <f t="shared" si="291"/>
        <v>1</v>
      </c>
      <c r="F1213" s="33" t="str">
        <f>CONCATENATE(P1212," - ",G1213)</f>
        <v>Heroes Resurrected! - MC</v>
      </c>
      <c r="G1213" s="34" t="s">
        <v>1045</v>
      </c>
      <c r="H1213" s="33" t="s">
        <v>2809</v>
      </c>
      <c r="I1213" s="50" t="s">
        <v>2817</v>
      </c>
      <c r="L1213" s="33" t="s">
        <v>5321</v>
      </c>
      <c r="M1213" s="50"/>
      <c r="P1213" s="50" t="s">
        <v>5885</v>
      </c>
      <c r="S1213" s="50" t="s">
        <v>5501</v>
      </c>
      <c r="T1213" s="33" t="s">
        <v>701</v>
      </c>
      <c r="U1213" s="33" t="s">
        <v>256</v>
      </c>
      <c r="W1213" s="34" t="s">
        <v>2314</v>
      </c>
      <c r="X1213" s="34">
        <v>1</v>
      </c>
      <c r="Y1213" s="34">
        <v>15</v>
      </c>
      <c r="Z1213" s="34">
        <f t="shared" si="292"/>
        <v>15</v>
      </c>
      <c r="AI1213" s="25">
        <v>1212</v>
      </c>
      <c r="AJ1213" s="27">
        <v>1212</v>
      </c>
    </row>
    <row r="1214" spans="1:36" ht="11.25" customHeight="1" x14ac:dyDescent="0.2">
      <c r="A1214" s="27">
        <v>1213</v>
      </c>
      <c r="C1214" s="33" t="str">
        <f t="shared" si="298"/>
        <v>Event - Infinity Gauntlet - Silver Tongued Devil - MC - U</v>
      </c>
      <c r="D1214" s="33" t="str">
        <f t="shared" si="300"/>
        <v>Infinity Gauntlet Event - Silver Tongued Devil - MC - U Mephisto &amp; Thanos</v>
      </c>
      <c r="E1214" s="33">
        <f t="shared" si="291"/>
        <v>1</v>
      </c>
      <c r="F1214" s="33" t="str">
        <f>CONCATENATE(P1213," - ",G1214)</f>
        <v>Mad God Raises Dead! - MC</v>
      </c>
      <c r="G1214" s="34" t="s">
        <v>1045</v>
      </c>
      <c r="H1214" s="33" t="s">
        <v>2809</v>
      </c>
      <c r="I1214" s="50" t="s">
        <v>2817</v>
      </c>
      <c r="L1214" s="33" t="s">
        <v>5322</v>
      </c>
      <c r="M1214" s="50"/>
      <c r="P1214" s="50" t="s">
        <v>2879</v>
      </c>
      <c r="S1214" s="50" t="s">
        <v>5502</v>
      </c>
      <c r="T1214" s="33" t="s">
        <v>701</v>
      </c>
      <c r="U1214" s="33" t="s">
        <v>257</v>
      </c>
      <c r="W1214" s="34" t="s">
        <v>2314</v>
      </c>
      <c r="X1214" s="34">
        <v>1</v>
      </c>
      <c r="Y1214" s="34">
        <v>15</v>
      </c>
      <c r="Z1214" s="34">
        <f t="shared" si="292"/>
        <v>15</v>
      </c>
      <c r="AI1214" s="25">
        <v>1213</v>
      </c>
      <c r="AJ1214" s="27">
        <v>1213</v>
      </c>
    </row>
    <row r="1215" spans="1:36" ht="11.25" customHeight="1" x14ac:dyDescent="0.2">
      <c r="A1215" s="27">
        <v>1214</v>
      </c>
      <c r="C1215" s="33" t="str">
        <f t="shared" si="298"/>
        <v>Event - Infinity Gauntlet - Witness to the Horrors! - MN - R</v>
      </c>
      <c r="D1215" s="33" t="str">
        <f t="shared" si="300"/>
        <v>Infinity Gauntlet Event - Witness to the Horrors! - MN - R Starfox</v>
      </c>
      <c r="E1215" s="33">
        <f t="shared" si="291"/>
        <v>1</v>
      </c>
      <c r="F1215" s="33" t="str">
        <f>CONCATENATE(P1214," - ",G1215)</f>
        <v>Silver Tongued Devil - MN</v>
      </c>
      <c r="G1215" s="34" t="s">
        <v>1677</v>
      </c>
      <c r="H1215" s="33" t="s">
        <v>2809</v>
      </c>
      <c r="I1215" s="50" t="s">
        <v>2817</v>
      </c>
      <c r="L1215" s="33" t="s">
        <v>5323</v>
      </c>
      <c r="M1215" s="50"/>
      <c r="P1215" s="50" t="s">
        <v>5886</v>
      </c>
      <c r="S1215" s="50" t="s">
        <v>5503</v>
      </c>
      <c r="T1215" s="33" t="s">
        <v>701</v>
      </c>
      <c r="U1215" s="33" t="s">
        <v>258</v>
      </c>
      <c r="W1215" s="34" t="s">
        <v>2313</v>
      </c>
      <c r="X1215" s="34">
        <v>1</v>
      </c>
      <c r="Y1215" s="34">
        <v>15</v>
      </c>
      <c r="Z1215" s="34">
        <f t="shared" si="292"/>
        <v>15</v>
      </c>
      <c r="AI1215" s="25">
        <v>1214</v>
      </c>
      <c r="AJ1215" s="27">
        <v>1214</v>
      </c>
    </row>
    <row r="1216" spans="1:36" ht="11.25" customHeight="1" x14ac:dyDescent="0.2">
      <c r="A1216" s="27">
        <v>1215</v>
      </c>
      <c r="C1216" s="33" t="str">
        <f t="shared" ref="C1216:C1248" si="301">CONCATENATE(H1216," - ",I1216," - ",P1216," - ",G1216," - ",W1216)</f>
        <v>Event - Into the Depths - File# 271266.02 - DC - C</v>
      </c>
      <c r="D1216" s="33" t="s">
        <v>5887</v>
      </c>
      <c r="E1216" s="33">
        <f t="shared" si="291"/>
        <v>1</v>
      </c>
      <c r="F1216" s="33" t="str">
        <f t="shared" ref="F1216:F1245" si="302">CONCATENATE(P1216," - ",G1216)</f>
        <v>File# 271266.02 - DC</v>
      </c>
      <c r="G1216" s="34" t="s">
        <v>3385</v>
      </c>
      <c r="H1216" s="33" t="s">
        <v>2809</v>
      </c>
      <c r="I1216" s="50" t="s">
        <v>2819</v>
      </c>
      <c r="L1216" s="50" t="s">
        <v>5422</v>
      </c>
      <c r="M1216" s="50"/>
      <c r="P1216" s="50" t="s">
        <v>2880</v>
      </c>
      <c r="S1216" s="50" t="s">
        <v>5504</v>
      </c>
      <c r="T1216" s="33" t="s">
        <v>701</v>
      </c>
      <c r="U1216" s="33" t="s">
        <v>1572</v>
      </c>
      <c r="W1216" s="34" t="s">
        <v>2103</v>
      </c>
      <c r="X1216" s="34">
        <v>3</v>
      </c>
      <c r="Y1216" s="34">
        <v>5</v>
      </c>
      <c r="Z1216" s="34">
        <f t="shared" si="292"/>
        <v>15</v>
      </c>
      <c r="AI1216" s="25">
        <v>1215</v>
      </c>
      <c r="AJ1216" s="27">
        <v>1215</v>
      </c>
    </row>
    <row r="1217" spans="1:36" ht="11.25" customHeight="1" x14ac:dyDescent="0.2">
      <c r="A1217" s="27">
        <v>1216</v>
      </c>
      <c r="C1217" s="33" t="str">
        <f t="shared" si="301"/>
        <v>Event - Into the Depths - File# 271266.04 - DC - C</v>
      </c>
      <c r="D1217" s="33" t="s">
        <v>5888</v>
      </c>
      <c r="E1217" s="33">
        <f t="shared" si="291"/>
        <v>1</v>
      </c>
      <c r="F1217" s="33" t="str">
        <f t="shared" si="302"/>
        <v>File# 271266.04 - DC</v>
      </c>
      <c r="G1217" s="34" t="s">
        <v>3385</v>
      </c>
      <c r="H1217" s="33" t="s">
        <v>2809</v>
      </c>
      <c r="I1217" s="50" t="s">
        <v>2819</v>
      </c>
      <c r="L1217" s="50" t="s">
        <v>5422</v>
      </c>
      <c r="M1217" s="50"/>
      <c r="P1217" s="50" t="s">
        <v>2881</v>
      </c>
      <c r="S1217" s="50" t="s">
        <v>5505</v>
      </c>
      <c r="T1217" s="33" t="s">
        <v>701</v>
      </c>
      <c r="U1217" s="33" t="s">
        <v>1573</v>
      </c>
      <c r="W1217" s="34" t="s">
        <v>2103</v>
      </c>
      <c r="X1217" s="34">
        <v>3</v>
      </c>
      <c r="Y1217" s="34">
        <v>5</v>
      </c>
      <c r="Z1217" s="34">
        <f t="shared" si="292"/>
        <v>15</v>
      </c>
      <c r="AI1217" s="25">
        <v>1216</v>
      </c>
      <c r="AJ1217" s="27">
        <v>1216</v>
      </c>
    </row>
    <row r="1218" spans="1:36" ht="11.25" customHeight="1" x14ac:dyDescent="0.2">
      <c r="A1218" s="27">
        <v>1217</v>
      </c>
      <c r="C1218" s="33" t="str">
        <f t="shared" si="301"/>
        <v>Event - Into the Depths - File# 271266.07 - DC - C</v>
      </c>
      <c r="D1218" s="33" t="s">
        <v>5889</v>
      </c>
      <c r="E1218" s="33">
        <f t="shared" ref="E1218:E1281" si="303">COUNTIF(F:F,F1218)</f>
        <v>1</v>
      </c>
      <c r="F1218" s="33" t="str">
        <f t="shared" si="302"/>
        <v>File# 271266.07 - DC</v>
      </c>
      <c r="G1218" s="34" t="s">
        <v>3385</v>
      </c>
      <c r="H1218" s="33" t="s">
        <v>2809</v>
      </c>
      <c r="I1218" s="50" t="s">
        <v>2819</v>
      </c>
      <c r="L1218" s="50" t="s">
        <v>5422</v>
      </c>
      <c r="M1218" s="50"/>
      <c r="P1218" s="50" t="s">
        <v>2882</v>
      </c>
      <c r="S1218" s="50" t="s">
        <v>5506</v>
      </c>
      <c r="T1218" s="33" t="s">
        <v>701</v>
      </c>
      <c r="U1218" s="33" t="s">
        <v>1574</v>
      </c>
      <c r="W1218" s="34" t="s">
        <v>2103</v>
      </c>
      <c r="X1218" s="34">
        <v>3</v>
      </c>
      <c r="Y1218" s="34">
        <v>5</v>
      </c>
      <c r="Z1218" s="34">
        <f t="shared" ref="Z1218:Z1281" si="304">SUMPRODUCT(X1218,Y1218)</f>
        <v>15</v>
      </c>
      <c r="AI1218" s="25">
        <v>1217</v>
      </c>
      <c r="AJ1218" s="27">
        <v>1217</v>
      </c>
    </row>
    <row r="1219" spans="1:36" ht="11.25" customHeight="1" x14ac:dyDescent="0.2">
      <c r="A1219" s="27">
        <v>1218</v>
      </c>
      <c r="C1219" s="33" t="str">
        <f t="shared" si="301"/>
        <v>Event - Into the Depths - File# 271266.09 - DC - C</v>
      </c>
      <c r="D1219" s="33" t="s">
        <v>5890</v>
      </c>
      <c r="E1219" s="33">
        <f t="shared" si="303"/>
        <v>1</v>
      </c>
      <c r="F1219" s="33" t="str">
        <f t="shared" si="302"/>
        <v>File# 271266.09 - DC</v>
      </c>
      <c r="G1219" s="34" t="s">
        <v>3385</v>
      </c>
      <c r="H1219" s="33" t="s">
        <v>2809</v>
      </c>
      <c r="I1219" s="50" t="s">
        <v>2819</v>
      </c>
      <c r="L1219" s="50" t="s">
        <v>5422</v>
      </c>
      <c r="M1219" s="50"/>
      <c r="P1219" s="50" t="s">
        <v>2883</v>
      </c>
      <c r="S1219" s="50" t="s">
        <v>5507</v>
      </c>
      <c r="T1219" s="33" t="s">
        <v>701</v>
      </c>
      <c r="U1219" s="33" t="s">
        <v>1575</v>
      </c>
      <c r="W1219" s="34" t="s">
        <v>2103</v>
      </c>
      <c r="X1219" s="34">
        <v>3</v>
      </c>
      <c r="Y1219" s="34">
        <v>5</v>
      </c>
      <c r="Z1219" s="34">
        <f t="shared" si="304"/>
        <v>15</v>
      </c>
      <c r="AI1219" s="25">
        <v>1218</v>
      </c>
      <c r="AJ1219" s="27">
        <v>1218</v>
      </c>
    </row>
    <row r="1220" spans="1:36" ht="11.25" customHeight="1" x14ac:dyDescent="0.2">
      <c r="A1220" s="27">
        <v>1219</v>
      </c>
      <c r="C1220" s="33" t="str">
        <f t="shared" si="301"/>
        <v>Event - Into the Depths - File# 271266.10 - DC - C</v>
      </c>
      <c r="D1220" s="33" t="s">
        <v>5891</v>
      </c>
      <c r="E1220" s="33">
        <f t="shared" si="303"/>
        <v>1</v>
      </c>
      <c r="F1220" s="33" t="str">
        <f t="shared" si="302"/>
        <v>File# 271266.10 - DC</v>
      </c>
      <c r="G1220" s="34" t="s">
        <v>3385</v>
      </c>
      <c r="H1220" s="33" t="s">
        <v>2809</v>
      </c>
      <c r="I1220" s="50" t="s">
        <v>2819</v>
      </c>
      <c r="L1220" s="50" t="s">
        <v>5422</v>
      </c>
      <c r="M1220" s="50"/>
      <c r="P1220" s="50" t="s">
        <v>2884</v>
      </c>
      <c r="S1220" s="50" t="s">
        <v>5508</v>
      </c>
      <c r="T1220" s="33" t="s">
        <v>701</v>
      </c>
      <c r="U1220" s="33" t="s">
        <v>1576</v>
      </c>
      <c r="W1220" s="34" t="s">
        <v>2103</v>
      </c>
      <c r="X1220" s="34">
        <v>3</v>
      </c>
      <c r="Y1220" s="34">
        <v>5</v>
      </c>
      <c r="Z1220" s="34">
        <f t="shared" si="304"/>
        <v>15</v>
      </c>
      <c r="AI1220" s="25">
        <v>1219</v>
      </c>
      <c r="AJ1220" s="27">
        <v>1219</v>
      </c>
    </row>
    <row r="1221" spans="1:36" ht="11.25" customHeight="1" x14ac:dyDescent="0.2">
      <c r="A1221" s="27">
        <v>1220</v>
      </c>
      <c r="C1221" s="33" t="str">
        <f t="shared" si="301"/>
        <v>Event - Maximum Carnage - Friends and Allies - MC - C</v>
      </c>
      <c r="D1221" s="33" t="str">
        <f>CONCATENATE(I1221," ",H1221," - ",P1221," - ",G1221," - ",W1221,IF(L1221="","",CONCATENATE(" ",L1221)))</f>
        <v>Maximum Carnage Event - Friends and Allies - MC - C Morbius</v>
      </c>
      <c r="E1221" s="33">
        <f t="shared" si="303"/>
        <v>1</v>
      </c>
      <c r="F1221" s="33" t="str">
        <f t="shared" si="302"/>
        <v>Friends and Allies - MC</v>
      </c>
      <c r="G1221" s="34" t="s">
        <v>1045</v>
      </c>
      <c r="H1221" s="33" t="s">
        <v>2809</v>
      </c>
      <c r="I1221" s="50" t="s">
        <v>2820</v>
      </c>
      <c r="L1221" s="33" t="s">
        <v>1601</v>
      </c>
      <c r="M1221" s="50"/>
      <c r="P1221" s="50" t="s">
        <v>2885</v>
      </c>
      <c r="S1221" s="50" t="s">
        <v>5487</v>
      </c>
      <c r="T1221" s="33" t="s">
        <v>701</v>
      </c>
      <c r="U1221" s="33" t="s">
        <v>259</v>
      </c>
      <c r="W1221" s="34" t="s">
        <v>2103</v>
      </c>
      <c r="X1221" s="34">
        <v>1</v>
      </c>
      <c r="Y1221" s="34">
        <v>15</v>
      </c>
      <c r="Z1221" s="34">
        <f t="shared" si="304"/>
        <v>15</v>
      </c>
      <c r="AI1221" s="25">
        <v>1220</v>
      </c>
      <c r="AJ1221" s="27">
        <v>1220</v>
      </c>
    </row>
    <row r="1222" spans="1:36" ht="11.25" customHeight="1" x14ac:dyDescent="0.2">
      <c r="A1222" s="27">
        <v>1221</v>
      </c>
      <c r="C1222" s="33" t="str">
        <f t="shared" si="301"/>
        <v>Event - Maximum Carnage - Lambs to the Slaughter - MC - C</v>
      </c>
      <c r="D1222" s="33" t="str">
        <f>CONCATENATE(I1222," ",H1222," - ",P1222," - ",G1222," - ",W1222,IF(L1222="","",CONCATENATE(" ",L1222)))</f>
        <v>Maximum Carnage Event - Lambs to the Slaughter - MC - C Carnage</v>
      </c>
      <c r="E1222" s="33">
        <f t="shared" si="303"/>
        <v>1</v>
      </c>
      <c r="F1222" s="33" t="str">
        <f t="shared" si="302"/>
        <v>Lambs to the Slaughter - MC</v>
      </c>
      <c r="G1222" s="34" t="s">
        <v>1045</v>
      </c>
      <c r="H1222" s="33" t="s">
        <v>2809</v>
      </c>
      <c r="I1222" s="50" t="s">
        <v>2820</v>
      </c>
      <c r="L1222" s="33" t="s">
        <v>2542</v>
      </c>
      <c r="M1222" s="50"/>
      <c r="P1222" s="50" t="s">
        <v>2886</v>
      </c>
      <c r="S1222" s="50" t="s">
        <v>5509</v>
      </c>
      <c r="T1222" s="33" t="s">
        <v>701</v>
      </c>
      <c r="U1222" s="33" t="s">
        <v>3389</v>
      </c>
      <c r="W1222" s="34" t="s">
        <v>2103</v>
      </c>
      <c r="X1222" s="34">
        <v>1</v>
      </c>
      <c r="Y1222" s="34">
        <v>15</v>
      </c>
      <c r="Z1222" s="34">
        <f t="shared" si="304"/>
        <v>15</v>
      </c>
      <c r="AI1222" s="25">
        <v>1221</v>
      </c>
      <c r="AJ1222" s="27">
        <v>1221</v>
      </c>
    </row>
    <row r="1223" spans="1:36" ht="11.25" customHeight="1" x14ac:dyDescent="0.2">
      <c r="A1223" s="27">
        <v>1222</v>
      </c>
      <c r="C1223" s="33" t="str">
        <f t="shared" si="301"/>
        <v>Event - Maximum Carnage - Let the Silence Speak! - MC - C</v>
      </c>
      <c r="D1223" s="33" t="str">
        <f>CONCATENATE(I1223," ",H1223," - ",P1223," - ",G1223," - ",W1223,IF(L1223="","",CONCATENATE(" ",L1223)))</f>
        <v>Maximum Carnage Event - Let the Silence Speak! - MC - C Iron Fist</v>
      </c>
      <c r="E1223" s="33">
        <f t="shared" si="303"/>
        <v>1</v>
      </c>
      <c r="F1223" s="33" t="str">
        <f t="shared" si="302"/>
        <v>Let the Silence Speak! - MC</v>
      </c>
      <c r="G1223" s="34" t="s">
        <v>1045</v>
      </c>
      <c r="H1223" s="33" t="s">
        <v>2809</v>
      </c>
      <c r="I1223" s="50" t="s">
        <v>2820</v>
      </c>
      <c r="L1223" s="33" t="s">
        <v>160</v>
      </c>
      <c r="M1223" s="50"/>
      <c r="P1223" s="50" t="s">
        <v>5892</v>
      </c>
      <c r="S1223" s="50" t="s">
        <v>5510</v>
      </c>
      <c r="T1223" s="33" t="s">
        <v>701</v>
      </c>
      <c r="U1223" s="33" t="s">
        <v>260</v>
      </c>
      <c r="W1223" s="34" t="s">
        <v>2103</v>
      </c>
      <c r="X1223" s="34">
        <v>1</v>
      </c>
      <c r="Y1223" s="34">
        <v>15</v>
      </c>
      <c r="Z1223" s="34">
        <f t="shared" si="304"/>
        <v>15</v>
      </c>
      <c r="AI1223" s="25">
        <v>1222</v>
      </c>
      <c r="AJ1223" s="27">
        <v>1222</v>
      </c>
    </row>
    <row r="1224" spans="1:36" ht="11.25" customHeight="1" x14ac:dyDescent="0.2">
      <c r="A1224" s="27">
        <v>1223</v>
      </c>
      <c r="C1224" s="33" t="str">
        <f t="shared" si="301"/>
        <v>Event - Maximum Carnage - Miracle Worker Alive! - MC - C</v>
      </c>
      <c r="D1224" s="33" t="str">
        <f>CONCATENATE(I1224," ",H1224," - ",P1224," - ",G1224," - ",W1224,IF(L1224="","",CONCATENATE(" ",L1224)))</f>
        <v>Maximum Carnage Event - Miracle Worker Alive! - MC - C Dagger &amp; Cloak</v>
      </c>
      <c r="E1224" s="33">
        <f t="shared" si="303"/>
        <v>1</v>
      </c>
      <c r="F1224" s="33" t="str">
        <f t="shared" si="302"/>
        <v>Miracle Worker Alive! - MC</v>
      </c>
      <c r="G1224" s="34" t="s">
        <v>1045</v>
      </c>
      <c r="H1224" s="33" t="s">
        <v>2809</v>
      </c>
      <c r="I1224" s="50" t="s">
        <v>2820</v>
      </c>
      <c r="L1224" s="33" t="s">
        <v>5291</v>
      </c>
      <c r="M1224" s="50"/>
      <c r="P1224" s="50" t="s">
        <v>5893</v>
      </c>
      <c r="S1224" s="50" t="s">
        <v>5511</v>
      </c>
      <c r="T1224" s="33" t="s">
        <v>701</v>
      </c>
      <c r="U1224" s="33" t="s">
        <v>261</v>
      </c>
      <c r="W1224" s="34" t="s">
        <v>2103</v>
      </c>
      <c r="X1224" s="34">
        <v>1</v>
      </c>
      <c r="Y1224" s="34">
        <v>15</v>
      </c>
      <c r="Z1224" s="34">
        <f t="shared" si="304"/>
        <v>15</v>
      </c>
      <c r="AI1224" s="25">
        <v>1223</v>
      </c>
      <c r="AJ1224" s="27">
        <v>1223</v>
      </c>
    </row>
    <row r="1225" spans="1:36" ht="11.25" customHeight="1" x14ac:dyDescent="0.2">
      <c r="A1225" s="27">
        <v>1224</v>
      </c>
      <c r="C1225" s="33" t="str">
        <f t="shared" si="301"/>
        <v>Event - Maximum Carnage - Short-Circuited! - MN - U</v>
      </c>
      <c r="D1225" s="33" t="str">
        <f>CONCATENATE(I1225," ",H1225," - ",P1225," - ",G1225," - ",W1225,IF(L1225="","",CONCATENATE(" ",L1225)))</f>
        <v>Maximum Carnage Event - Short-Circuited! - MN - U Deathlok</v>
      </c>
      <c r="E1225" s="33">
        <f t="shared" si="303"/>
        <v>1</v>
      </c>
      <c r="F1225" s="33" t="str">
        <f t="shared" si="302"/>
        <v>Short-Circuited! - MN</v>
      </c>
      <c r="G1225" s="34" t="s">
        <v>1677</v>
      </c>
      <c r="H1225" s="33" t="s">
        <v>2809</v>
      </c>
      <c r="I1225" s="50" t="s">
        <v>2820</v>
      </c>
      <c r="L1225" s="33" t="s">
        <v>2119</v>
      </c>
      <c r="M1225" s="50"/>
      <c r="P1225" s="50" t="s">
        <v>5894</v>
      </c>
      <c r="S1225" s="50" t="s">
        <v>5512</v>
      </c>
      <c r="T1225" s="33" t="s">
        <v>701</v>
      </c>
      <c r="U1225" s="33" t="s">
        <v>467</v>
      </c>
      <c r="W1225" s="34" t="s">
        <v>2314</v>
      </c>
      <c r="X1225" s="34">
        <v>4</v>
      </c>
      <c r="Y1225" s="34">
        <v>15</v>
      </c>
      <c r="Z1225" s="34">
        <f t="shared" si="304"/>
        <v>60</v>
      </c>
      <c r="AI1225" s="25">
        <v>1224</v>
      </c>
      <c r="AJ1225" s="27">
        <v>1224</v>
      </c>
    </row>
    <row r="1226" spans="1:36" ht="11.25" customHeight="1" x14ac:dyDescent="0.2">
      <c r="A1226" s="27">
        <v>1225</v>
      </c>
      <c r="C1226" s="33" t="str">
        <f t="shared" si="301"/>
        <v>Event - Maximum Carnage - Symbiotic Hero Captured! - MC - C</v>
      </c>
      <c r="D1226" s="33" t="s">
        <v>5896</v>
      </c>
      <c r="E1226" s="33">
        <f t="shared" si="303"/>
        <v>1</v>
      </c>
      <c r="F1226" s="33" t="str">
        <f t="shared" si="302"/>
        <v>Symbiotic Hero Captured! - MC</v>
      </c>
      <c r="G1226" s="34" t="s">
        <v>1045</v>
      </c>
      <c r="H1226" s="33" t="s">
        <v>2809</v>
      </c>
      <c r="I1226" s="50" t="s">
        <v>2820</v>
      </c>
      <c r="L1226" s="33" t="s">
        <v>1161</v>
      </c>
      <c r="M1226" s="50"/>
      <c r="P1226" s="50" t="s">
        <v>5895</v>
      </c>
      <c r="S1226" s="50" t="s">
        <v>5513</v>
      </c>
      <c r="T1226" s="33" t="s">
        <v>701</v>
      </c>
      <c r="U1226" s="33" t="s">
        <v>262</v>
      </c>
      <c r="W1226" s="34" t="s">
        <v>2103</v>
      </c>
      <c r="X1226" s="34">
        <v>1</v>
      </c>
      <c r="Y1226" s="34">
        <v>15</v>
      </c>
      <c r="Z1226" s="34">
        <f t="shared" si="304"/>
        <v>15</v>
      </c>
      <c r="AI1226" s="25">
        <v>1225</v>
      </c>
      <c r="AJ1226" s="27">
        <v>1225</v>
      </c>
    </row>
    <row r="1227" spans="1:36" ht="11.25" customHeight="1" x14ac:dyDescent="0.2">
      <c r="A1227" s="27">
        <v>1226</v>
      </c>
      <c r="C1227" s="33" t="str">
        <f t="shared" si="301"/>
        <v>Event - Might Over Mind - File# 179603.01 - DC - U</v>
      </c>
      <c r="D1227" s="33" t="s">
        <v>5897</v>
      </c>
      <c r="E1227" s="33">
        <f t="shared" si="303"/>
        <v>1</v>
      </c>
      <c r="F1227" s="33" t="str">
        <f t="shared" si="302"/>
        <v>File# 179603.01 - DC</v>
      </c>
      <c r="G1227" s="34" t="s">
        <v>3385</v>
      </c>
      <c r="H1227" s="33" t="s">
        <v>2809</v>
      </c>
      <c r="I1227" s="50" t="s">
        <v>2821</v>
      </c>
      <c r="L1227" s="33" t="s">
        <v>5430</v>
      </c>
      <c r="M1227" s="50"/>
      <c r="P1227" s="50" t="s">
        <v>2891</v>
      </c>
      <c r="S1227" s="50" t="s">
        <v>5514</v>
      </c>
      <c r="T1227" s="33" t="s">
        <v>701</v>
      </c>
      <c r="U1227" s="33" t="s">
        <v>2523</v>
      </c>
      <c r="W1227" s="34" t="s">
        <v>2314</v>
      </c>
      <c r="X1227" s="34">
        <v>3</v>
      </c>
      <c r="Y1227" s="34">
        <v>10</v>
      </c>
      <c r="Z1227" s="34">
        <f t="shared" si="304"/>
        <v>30</v>
      </c>
      <c r="AI1227" s="25">
        <v>1226</v>
      </c>
      <c r="AJ1227" s="27">
        <v>1226</v>
      </c>
    </row>
    <row r="1228" spans="1:36" ht="11.25" customHeight="1" x14ac:dyDescent="0.2">
      <c r="A1228" s="27">
        <v>1227</v>
      </c>
      <c r="C1228" s="33" t="str">
        <f t="shared" si="301"/>
        <v>Event - Might Over Mind - File# 179603.04 - DC - U</v>
      </c>
      <c r="D1228" s="33" t="s">
        <v>5898</v>
      </c>
      <c r="E1228" s="33">
        <f t="shared" si="303"/>
        <v>1</v>
      </c>
      <c r="F1228" s="33" t="str">
        <f t="shared" si="302"/>
        <v>File# 179603.04 - DC</v>
      </c>
      <c r="G1228" s="34" t="s">
        <v>3385</v>
      </c>
      <c r="H1228" s="33" t="s">
        <v>2809</v>
      </c>
      <c r="I1228" s="50" t="s">
        <v>2821</v>
      </c>
      <c r="L1228" s="33" t="s">
        <v>1152</v>
      </c>
      <c r="M1228" s="50"/>
      <c r="P1228" s="50" t="s">
        <v>2892</v>
      </c>
      <c r="S1228" s="50" t="s">
        <v>5447</v>
      </c>
      <c r="T1228" s="33" t="s">
        <v>701</v>
      </c>
      <c r="U1228" s="33" t="s">
        <v>2560</v>
      </c>
      <c r="W1228" s="34" t="s">
        <v>2314</v>
      </c>
      <c r="X1228" s="34">
        <v>3</v>
      </c>
      <c r="Y1228" s="34">
        <v>10</v>
      </c>
      <c r="Z1228" s="34">
        <f t="shared" si="304"/>
        <v>30</v>
      </c>
      <c r="AI1228" s="25">
        <v>1227</v>
      </c>
      <c r="AJ1228" s="27">
        <v>1227</v>
      </c>
    </row>
    <row r="1229" spans="1:36" ht="11.25" customHeight="1" x14ac:dyDescent="0.2">
      <c r="A1229" s="27">
        <v>1228</v>
      </c>
      <c r="C1229" s="33" t="str">
        <f t="shared" si="301"/>
        <v>Event - Might Over Mind - File# 179603.06 - DC - U</v>
      </c>
      <c r="D1229" s="33" t="s">
        <v>5899</v>
      </c>
      <c r="E1229" s="33">
        <f t="shared" si="303"/>
        <v>1</v>
      </c>
      <c r="F1229" s="33" t="str">
        <f t="shared" si="302"/>
        <v>File# 179603.06 - DC</v>
      </c>
      <c r="G1229" s="34" t="s">
        <v>3385</v>
      </c>
      <c r="H1229" s="33" t="s">
        <v>2809</v>
      </c>
      <c r="I1229" s="50" t="s">
        <v>2821</v>
      </c>
      <c r="L1229" s="33" t="s">
        <v>5431</v>
      </c>
      <c r="M1229" s="50"/>
      <c r="P1229" s="50" t="s">
        <v>2893</v>
      </c>
      <c r="S1229" s="50" t="s">
        <v>5515</v>
      </c>
      <c r="T1229" s="33" t="s">
        <v>701</v>
      </c>
      <c r="U1229" s="33" t="s">
        <v>2561</v>
      </c>
      <c r="W1229" s="34" t="s">
        <v>2314</v>
      </c>
      <c r="X1229" s="34">
        <v>3</v>
      </c>
      <c r="Y1229" s="34">
        <v>10</v>
      </c>
      <c r="Z1229" s="34">
        <f t="shared" si="304"/>
        <v>30</v>
      </c>
      <c r="AI1229" s="25">
        <v>1228</v>
      </c>
      <c r="AJ1229" s="27">
        <v>1228</v>
      </c>
    </row>
    <row r="1230" spans="1:36" ht="11.25" customHeight="1" x14ac:dyDescent="0.2">
      <c r="A1230" s="27">
        <v>1229</v>
      </c>
      <c r="C1230" s="33" t="str">
        <f t="shared" si="301"/>
        <v>Event - Might Over Mind - File# 179603.08 - DC - U</v>
      </c>
      <c r="D1230" s="33" t="s">
        <v>5900</v>
      </c>
      <c r="E1230" s="33">
        <f t="shared" si="303"/>
        <v>1</v>
      </c>
      <c r="F1230" s="33" t="str">
        <f t="shared" si="302"/>
        <v>File# 179603.08 - DC</v>
      </c>
      <c r="G1230" s="34" t="s">
        <v>3385</v>
      </c>
      <c r="H1230" s="33" t="s">
        <v>2809</v>
      </c>
      <c r="I1230" s="50" t="s">
        <v>2821</v>
      </c>
      <c r="L1230" s="33" t="s">
        <v>5424</v>
      </c>
      <c r="M1230" s="50"/>
      <c r="P1230" s="50" t="s">
        <v>2894</v>
      </c>
      <c r="S1230" s="50" t="s">
        <v>5516</v>
      </c>
      <c r="T1230" s="33" t="s">
        <v>701</v>
      </c>
      <c r="U1230" s="33" t="s">
        <v>2562</v>
      </c>
      <c r="W1230" s="34" t="s">
        <v>2314</v>
      </c>
      <c r="X1230" s="34">
        <v>3</v>
      </c>
      <c r="Y1230" s="34">
        <v>10</v>
      </c>
      <c r="Z1230" s="34">
        <f t="shared" si="304"/>
        <v>30</v>
      </c>
      <c r="AI1230" s="25">
        <v>1229</v>
      </c>
      <c r="AJ1230" s="27">
        <v>1229</v>
      </c>
    </row>
    <row r="1231" spans="1:36" ht="11.25" customHeight="1" x14ac:dyDescent="0.2">
      <c r="A1231" s="27">
        <v>1230</v>
      </c>
      <c r="C1231" s="33" t="str">
        <f t="shared" si="301"/>
        <v>Event - Might Over Mind - File# 179603.11 - DC - U</v>
      </c>
      <c r="D1231" s="33" t="s">
        <v>5901</v>
      </c>
      <c r="E1231" s="33">
        <f t="shared" si="303"/>
        <v>1</v>
      </c>
      <c r="F1231" s="33" t="str">
        <f t="shared" si="302"/>
        <v>File# 179603.11 - DC</v>
      </c>
      <c r="G1231" s="34" t="s">
        <v>3385</v>
      </c>
      <c r="H1231" s="33" t="s">
        <v>2809</v>
      </c>
      <c r="I1231" s="50" t="s">
        <v>2821</v>
      </c>
      <c r="L1231" s="33" t="s">
        <v>1152</v>
      </c>
      <c r="M1231" s="50"/>
      <c r="P1231" s="50" t="s">
        <v>2895</v>
      </c>
      <c r="S1231" s="50" t="s">
        <v>5517</v>
      </c>
      <c r="T1231" s="33" t="s">
        <v>701</v>
      </c>
      <c r="U1231" s="33" t="s">
        <v>2563</v>
      </c>
      <c r="W1231" s="34" t="s">
        <v>2314</v>
      </c>
      <c r="X1231" s="34">
        <v>3</v>
      </c>
      <c r="Y1231" s="34">
        <v>10</v>
      </c>
      <c r="Z1231" s="34">
        <f t="shared" si="304"/>
        <v>30</v>
      </c>
      <c r="AI1231" s="25">
        <v>1230</v>
      </c>
      <c r="AJ1231" s="27">
        <v>1230</v>
      </c>
    </row>
    <row r="1232" spans="1:36" ht="11.25" customHeight="1" x14ac:dyDescent="0.2">
      <c r="A1232" s="27">
        <v>1231</v>
      </c>
      <c r="C1232" s="33" t="str">
        <f t="shared" si="301"/>
        <v>Event - Race Against Crime - File# 661216.01 - DC - U</v>
      </c>
      <c r="D1232" s="33" t="s">
        <v>5902</v>
      </c>
      <c r="E1232" s="33">
        <f t="shared" si="303"/>
        <v>1</v>
      </c>
      <c r="F1232" s="33" t="str">
        <f t="shared" si="302"/>
        <v>File# 661216.01 - DC</v>
      </c>
      <c r="G1232" s="34" t="s">
        <v>3385</v>
      </c>
      <c r="H1232" s="33" t="s">
        <v>2809</v>
      </c>
      <c r="I1232" s="50" t="s">
        <v>2822</v>
      </c>
      <c r="L1232" s="33" t="s">
        <v>445</v>
      </c>
      <c r="M1232" s="50"/>
      <c r="P1232" s="50" t="s">
        <v>2896</v>
      </c>
      <c r="S1232" s="50" t="s">
        <v>5457</v>
      </c>
      <c r="T1232" s="33" t="s">
        <v>701</v>
      </c>
      <c r="U1232" s="33" t="s">
        <v>2564</v>
      </c>
      <c r="W1232" s="34" t="s">
        <v>2314</v>
      </c>
      <c r="X1232" s="34">
        <v>3</v>
      </c>
      <c r="Y1232" s="34">
        <v>10</v>
      </c>
      <c r="Z1232" s="34">
        <f t="shared" si="304"/>
        <v>30</v>
      </c>
      <c r="AI1232" s="25">
        <v>1231</v>
      </c>
      <c r="AJ1232" s="27">
        <v>1231</v>
      </c>
    </row>
    <row r="1233" spans="1:36" ht="11.25" customHeight="1" x14ac:dyDescent="0.2">
      <c r="A1233" s="27">
        <v>1232</v>
      </c>
      <c r="C1233" s="33" t="str">
        <f t="shared" si="301"/>
        <v>Event - Race Against Crime - File# 661216.04 - DC - U</v>
      </c>
      <c r="D1233" s="33" t="s">
        <v>5903</v>
      </c>
      <c r="E1233" s="33">
        <f t="shared" si="303"/>
        <v>1</v>
      </c>
      <c r="F1233" s="33" t="str">
        <f t="shared" si="302"/>
        <v>File# 661216.04 - DC</v>
      </c>
      <c r="G1233" s="34" t="s">
        <v>3385</v>
      </c>
      <c r="H1233" s="33" t="s">
        <v>2809</v>
      </c>
      <c r="I1233" s="50" t="s">
        <v>2822</v>
      </c>
      <c r="L1233" s="33" t="s">
        <v>36</v>
      </c>
      <c r="M1233" s="50"/>
      <c r="P1233" s="50" t="s">
        <v>2897</v>
      </c>
      <c r="S1233" s="50" t="s">
        <v>5518</v>
      </c>
      <c r="T1233" s="33" t="s">
        <v>701</v>
      </c>
      <c r="U1233" s="33" t="s">
        <v>2565</v>
      </c>
      <c r="W1233" s="34" t="s">
        <v>2314</v>
      </c>
      <c r="X1233" s="34">
        <v>3</v>
      </c>
      <c r="Y1233" s="34">
        <v>10</v>
      </c>
      <c r="Z1233" s="34">
        <f t="shared" si="304"/>
        <v>30</v>
      </c>
      <c r="AI1233" s="25">
        <v>1232</v>
      </c>
      <c r="AJ1233" s="27">
        <v>1232</v>
      </c>
    </row>
    <row r="1234" spans="1:36" ht="11.25" customHeight="1" x14ac:dyDescent="0.2">
      <c r="A1234" s="27">
        <v>1233</v>
      </c>
      <c r="C1234" s="33" t="str">
        <f t="shared" si="301"/>
        <v>Event - Race Against Crime - File# 661216.06 - DC - U</v>
      </c>
      <c r="D1234" s="33" t="s">
        <v>5904</v>
      </c>
      <c r="E1234" s="33">
        <f t="shared" si="303"/>
        <v>1</v>
      </c>
      <c r="F1234" s="33" t="str">
        <f t="shared" si="302"/>
        <v>File# 661216.06 - DC</v>
      </c>
      <c r="G1234" s="34" t="s">
        <v>3385</v>
      </c>
      <c r="H1234" s="33" t="s">
        <v>2809</v>
      </c>
      <c r="I1234" s="50" t="s">
        <v>2822</v>
      </c>
      <c r="L1234" s="33" t="s">
        <v>5432</v>
      </c>
      <c r="M1234" s="50"/>
      <c r="P1234" s="50" t="s">
        <v>2898</v>
      </c>
      <c r="S1234" s="50" t="s">
        <v>5519</v>
      </c>
      <c r="T1234" s="33" t="s">
        <v>701</v>
      </c>
      <c r="U1234" s="33" t="s">
        <v>2566</v>
      </c>
      <c r="W1234" s="34" t="s">
        <v>2314</v>
      </c>
      <c r="X1234" s="34">
        <v>3</v>
      </c>
      <c r="Y1234" s="34">
        <v>10</v>
      </c>
      <c r="Z1234" s="34">
        <f t="shared" si="304"/>
        <v>30</v>
      </c>
      <c r="AI1234" s="25">
        <v>1233</v>
      </c>
      <c r="AJ1234" s="27">
        <v>1233</v>
      </c>
    </row>
    <row r="1235" spans="1:36" ht="11.25" customHeight="1" x14ac:dyDescent="0.2">
      <c r="A1235" s="27">
        <v>1234</v>
      </c>
      <c r="C1235" s="33" t="str">
        <f t="shared" si="301"/>
        <v>Event - Race Against Crime - File# 661216.09 - DC - U</v>
      </c>
      <c r="D1235" s="33" t="s">
        <v>5905</v>
      </c>
      <c r="E1235" s="33">
        <f t="shared" si="303"/>
        <v>1</v>
      </c>
      <c r="F1235" s="33" t="str">
        <f t="shared" si="302"/>
        <v>File# 661216.09 - DC</v>
      </c>
      <c r="G1235" s="34" t="s">
        <v>3385</v>
      </c>
      <c r="H1235" s="33" t="s">
        <v>2809</v>
      </c>
      <c r="I1235" s="50" t="s">
        <v>2822</v>
      </c>
      <c r="L1235" s="33" t="s">
        <v>36</v>
      </c>
      <c r="M1235" s="50"/>
      <c r="P1235" s="50" t="s">
        <v>2899</v>
      </c>
      <c r="S1235" s="50" t="s">
        <v>5520</v>
      </c>
      <c r="T1235" s="33" t="s">
        <v>701</v>
      </c>
      <c r="U1235" s="33" t="s">
        <v>2567</v>
      </c>
      <c r="W1235" s="34" t="s">
        <v>2314</v>
      </c>
      <c r="X1235" s="34">
        <v>3</v>
      </c>
      <c r="Y1235" s="34">
        <v>10</v>
      </c>
      <c r="Z1235" s="34">
        <f t="shared" si="304"/>
        <v>30</v>
      </c>
      <c r="AI1235" s="25">
        <v>1234</v>
      </c>
      <c r="AJ1235" s="27">
        <v>1234</v>
      </c>
    </row>
    <row r="1236" spans="1:36" ht="11.25" customHeight="1" x14ac:dyDescent="0.2">
      <c r="A1236" s="27">
        <v>1235</v>
      </c>
      <c r="C1236" s="33" t="str">
        <f t="shared" si="301"/>
        <v>Event - Race Against Crime - File# 661216.10 - DC - U</v>
      </c>
      <c r="D1236" s="33" t="s">
        <v>5906</v>
      </c>
      <c r="E1236" s="33">
        <f t="shared" si="303"/>
        <v>1</v>
      </c>
      <c r="F1236" s="33" t="str">
        <f t="shared" si="302"/>
        <v>File# 661216.10 - DC</v>
      </c>
      <c r="G1236" s="34" t="s">
        <v>3385</v>
      </c>
      <c r="H1236" s="33" t="s">
        <v>2809</v>
      </c>
      <c r="I1236" s="50" t="s">
        <v>2822</v>
      </c>
      <c r="L1236" s="33" t="s">
        <v>5426</v>
      </c>
      <c r="M1236" s="50"/>
      <c r="P1236" s="50" t="s">
        <v>2900</v>
      </c>
      <c r="S1236" s="50" t="s">
        <v>5521</v>
      </c>
      <c r="T1236" s="33" t="s">
        <v>701</v>
      </c>
      <c r="U1236" s="33" t="s">
        <v>2568</v>
      </c>
      <c r="W1236" s="34" t="s">
        <v>2314</v>
      </c>
      <c r="X1236" s="34">
        <v>3</v>
      </c>
      <c r="Y1236" s="34">
        <v>10</v>
      </c>
      <c r="Z1236" s="34">
        <f t="shared" si="304"/>
        <v>30</v>
      </c>
      <c r="AI1236" s="25">
        <v>1235</v>
      </c>
      <c r="AJ1236" s="27">
        <v>1235</v>
      </c>
    </row>
    <row r="1237" spans="1:36" ht="11.25" customHeight="1" x14ac:dyDescent="0.2">
      <c r="A1237" s="27">
        <v>1236</v>
      </c>
      <c r="C1237" s="33" t="str">
        <f t="shared" si="301"/>
        <v>Event - Secret Wars - Ambushed! - MN - U</v>
      </c>
      <c r="D1237" s="33" t="s">
        <v>5911</v>
      </c>
      <c r="E1237" s="33">
        <f t="shared" si="303"/>
        <v>1</v>
      </c>
      <c r="F1237" s="33" t="str">
        <f t="shared" si="302"/>
        <v>Ambushed! - MN</v>
      </c>
      <c r="G1237" s="34" t="s">
        <v>1677</v>
      </c>
      <c r="H1237" s="33" t="s">
        <v>2809</v>
      </c>
      <c r="I1237" s="50" t="s">
        <v>2823</v>
      </c>
      <c r="L1237" s="33" t="s">
        <v>5299</v>
      </c>
      <c r="M1237" s="50"/>
      <c r="P1237" s="50" t="s">
        <v>5908</v>
      </c>
      <c r="S1237" s="50" t="s">
        <v>5522</v>
      </c>
      <c r="T1237" s="33" t="s">
        <v>701</v>
      </c>
      <c r="U1237" s="33" t="s">
        <v>468</v>
      </c>
      <c r="W1237" s="34" t="s">
        <v>2314</v>
      </c>
      <c r="X1237" s="34">
        <v>4</v>
      </c>
      <c r="Y1237" s="34">
        <v>10</v>
      </c>
      <c r="Z1237" s="34">
        <f t="shared" si="304"/>
        <v>40</v>
      </c>
      <c r="AI1237" s="25">
        <v>1236</v>
      </c>
      <c r="AJ1237" s="27">
        <v>1236</v>
      </c>
    </row>
    <row r="1238" spans="1:36" ht="11.25" customHeight="1" x14ac:dyDescent="0.2">
      <c r="A1238" s="27">
        <v>1237</v>
      </c>
      <c r="C1238" s="33" t="str">
        <f t="shared" si="301"/>
        <v>Event - Secret Wars - At Last, Control! - MN - R</v>
      </c>
      <c r="D1238" s="33" t="str">
        <f>CONCATENATE(I1238," ",H1238," - ",P1238," - ",G1238," - ",W1238,IF(L1238="","",CONCATENATE(" ",L1238)))</f>
        <v>Secret Wars Event - At Last, Control! - MN - R Ben Grimm</v>
      </c>
      <c r="E1238" s="33">
        <f t="shared" si="303"/>
        <v>1</v>
      </c>
      <c r="F1238" s="33" t="str">
        <f t="shared" si="302"/>
        <v>At Last, Control! - MN</v>
      </c>
      <c r="G1238" s="34" t="s">
        <v>1677</v>
      </c>
      <c r="H1238" s="33" t="s">
        <v>2809</v>
      </c>
      <c r="I1238" s="50" t="s">
        <v>2823</v>
      </c>
      <c r="L1238" s="33" t="s">
        <v>5300</v>
      </c>
      <c r="M1238" s="50"/>
      <c r="P1238" s="50" t="s">
        <v>5909</v>
      </c>
      <c r="S1238" s="50" t="s">
        <v>5523</v>
      </c>
      <c r="T1238" s="33" t="s">
        <v>701</v>
      </c>
      <c r="U1238" s="33" t="s">
        <v>469</v>
      </c>
      <c r="W1238" s="34" t="s">
        <v>2313</v>
      </c>
      <c r="X1238" s="34">
        <v>4</v>
      </c>
      <c r="Y1238" s="34">
        <v>15</v>
      </c>
      <c r="Z1238" s="34">
        <f t="shared" si="304"/>
        <v>60</v>
      </c>
      <c r="AI1238" s="25">
        <v>1237</v>
      </c>
      <c r="AJ1238" s="27">
        <v>1237</v>
      </c>
    </row>
    <row r="1239" spans="1:36" ht="11.25" customHeight="1" x14ac:dyDescent="0.2">
      <c r="A1239" s="27">
        <v>1238</v>
      </c>
      <c r="C1239" s="33" t="str">
        <f t="shared" si="301"/>
        <v>Event - Secret Wars - Caught Unaware! - MN - U</v>
      </c>
      <c r="D1239" s="33" t="s">
        <v>5912</v>
      </c>
      <c r="E1239" s="33">
        <f t="shared" si="303"/>
        <v>1</v>
      </c>
      <c r="F1239" s="33" t="str">
        <f t="shared" si="302"/>
        <v>Caught Unaware! - MN</v>
      </c>
      <c r="G1239" s="34" t="s">
        <v>1677</v>
      </c>
      <c r="H1239" s="33" t="s">
        <v>2809</v>
      </c>
      <c r="I1239" s="50" t="s">
        <v>2823</v>
      </c>
      <c r="L1239" s="33" t="s">
        <v>2540</v>
      </c>
      <c r="M1239" s="50"/>
      <c r="P1239" s="50" t="s">
        <v>5910</v>
      </c>
      <c r="S1239" s="50" t="s">
        <v>5524</v>
      </c>
      <c r="T1239" s="33" t="s">
        <v>701</v>
      </c>
      <c r="U1239" s="33" t="s">
        <v>472</v>
      </c>
      <c r="W1239" s="34" t="s">
        <v>2314</v>
      </c>
      <c r="X1239" s="34">
        <v>4</v>
      </c>
      <c r="Y1239" s="34">
        <v>10</v>
      </c>
      <c r="Z1239" s="34">
        <f t="shared" si="304"/>
        <v>40</v>
      </c>
      <c r="AI1239" s="25">
        <v>1238</v>
      </c>
      <c r="AJ1239" s="27">
        <v>1238</v>
      </c>
    </row>
    <row r="1240" spans="1:36" ht="11.25" customHeight="1" x14ac:dyDescent="0.2">
      <c r="A1240" s="27">
        <v>1239</v>
      </c>
      <c r="C1240" s="33" t="str">
        <f t="shared" si="301"/>
        <v>Event - Secret Wars - Charmed - MN - R</v>
      </c>
      <c r="D1240" s="33" t="str">
        <f>CONCATENATE(I1240," ",H1240," - ",P1240," - ",G1240," - ",W1240,IF(L1240="","",CONCATENATE(" ",L1240)))</f>
        <v>Secret Wars Event - Charmed - MN - R Enchantress</v>
      </c>
      <c r="E1240" s="33">
        <f t="shared" si="303"/>
        <v>1</v>
      </c>
      <c r="F1240" s="33" t="str">
        <f t="shared" si="302"/>
        <v>Charmed - MN</v>
      </c>
      <c r="G1240" s="34" t="s">
        <v>1677</v>
      </c>
      <c r="H1240" s="33" t="s">
        <v>2809</v>
      </c>
      <c r="I1240" s="50" t="s">
        <v>2823</v>
      </c>
      <c r="L1240" s="33" t="s">
        <v>5331</v>
      </c>
      <c r="M1240" s="50"/>
      <c r="P1240" s="50" t="s">
        <v>2904</v>
      </c>
      <c r="S1240" s="50" t="s">
        <v>5525</v>
      </c>
      <c r="T1240" s="33" t="s">
        <v>701</v>
      </c>
      <c r="U1240" s="33" t="s">
        <v>473</v>
      </c>
      <c r="W1240" s="34" t="s">
        <v>2313</v>
      </c>
      <c r="X1240" s="34">
        <v>4</v>
      </c>
      <c r="Y1240" s="34">
        <v>15</v>
      </c>
      <c r="Z1240" s="34">
        <f t="shared" si="304"/>
        <v>60</v>
      </c>
      <c r="AI1240" s="25">
        <v>1239</v>
      </c>
      <c r="AJ1240" s="27">
        <v>1239</v>
      </c>
    </row>
    <row r="1241" spans="1:36" ht="11.25" customHeight="1" x14ac:dyDescent="0.2">
      <c r="A1241" s="27">
        <v>1240</v>
      </c>
      <c r="C1241" s="33" t="str">
        <f t="shared" si="301"/>
        <v>Event - Secret Wars - Empathic Healing - MN - U</v>
      </c>
      <c r="D1241" s="33" t="str">
        <f>CONCATENATE(I1241," ",H1241," - ",P1241," - ",G1241," - ",W1241,IF(L1241="","",CONCATENATE(" ",L1241)))</f>
        <v>Secret Wars Event - Empathic Healing - MN - U Colossus</v>
      </c>
      <c r="E1241" s="33">
        <f t="shared" si="303"/>
        <v>1</v>
      </c>
      <c r="F1241" s="33" t="str">
        <f t="shared" si="302"/>
        <v>Empathic Healing - MN</v>
      </c>
      <c r="G1241" s="34" t="s">
        <v>1677</v>
      </c>
      <c r="H1241" s="33" t="s">
        <v>2809</v>
      </c>
      <c r="I1241" s="50" t="s">
        <v>2823</v>
      </c>
      <c r="L1241" s="33" t="s">
        <v>2545</v>
      </c>
      <c r="M1241" s="50"/>
      <c r="P1241" s="50" t="s">
        <v>2905</v>
      </c>
      <c r="S1241" s="50" t="s">
        <v>5526</v>
      </c>
      <c r="T1241" s="33" t="s">
        <v>701</v>
      </c>
      <c r="U1241" s="33" t="s">
        <v>474</v>
      </c>
      <c r="W1241" s="34" t="s">
        <v>2314</v>
      </c>
      <c r="X1241" s="34">
        <v>4</v>
      </c>
      <c r="Y1241" s="34">
        <v>10</v>
      </c>
      <c r="Z1241" s="34">
        <f t="shared" si="304"/>
        <v>40</v>
      </c>
      <c r="AI1241" s="25">
        <v>1240</v>
      </c>
      <c r="AJ1241" s="27">
        <v>1240</v>
      </c>
    </row>
    <row r="1242" spans="1:36" ht="11.25" customHeight="1" x14ac:dyDescent="0.2">
      <c r="A1242" s="27">
        <v>1241</v>
      </c>
      <c r="C1242" s="33" t="str">
        <f t="shared" si="301"/>
        <v>Event - Secret Wars - Keeps Going &amp; Going - MN - U</v>
      </c>
      <c r="D1242" s="33" t="s">
        <v>5907</v>
      </c>
      <c r="E1242" s="33">
        <f t="shared" si="303"/>
        <v>1</v>
      </c>
      <c r="F1242" s="33" t="str">
        <f t="shared" si="302"/>
        <v>Keeps Going &amp; Going - MN</v>
      </c>
      <c r="G1242" s="34" t="s">
        <v>1677</v>
      </c>
      <c r="H1242" s="33" t="s">
        <v>2809</v>
      </c>
      <c r="I1242" s="50" t="s">
        <v>2823</v>
      </c>
      <c r="L1242" s="33" t="s">
        <v>2463</v>
      </c>
      <c r="M1242" s="50"/>
      <c r="P1242" s="50" t="s">
        <v>2906</v>
      </c>
      <c r="S1242" s="50" t="s">
        <v>5527</v>
      </c>
      <c r="T1242" s="33" t="s">
        <v>701</v>
      </c>
      <c r="U1242" s="33" t="s">
        <v>240</v>
      </c>
      <c r="W1242" s="34" t="s">
        <v>2314</v>
      </c>
      <c r="X1242" s="34">
        <v>4</v>
      </c>
      <c r="Y1242" s="34">
        <v>10</v>
      </c>
      <c r="Z1242" s="34">
        <f t="shared" si="304"/>
        <v>40</v>
      </c>
      <c r="AI1242" s="25">
        <v>1241</v>
      </c>
      <c r="AJ1242" s="27">
        <v>1241</v>
      </c>
    </row>
    <row r="1243" spans="1:36" ht="11.25" customHeight="1" x14ac:dyDescent="0.2">
      <c r="A1243" s="27">
        <v>1242</v>
      </c>
      <c r="C1243" s="33" t="str">
        <f t="shared" si="301"/>
        <v>Event - Separation Anxiety - Breakout - MC - U</v>
      </c>
      <c r="D1243" s="33" t="s">
        <v>5913</v>
      </c>
      <c r="E1243" s="33">
        <f t="shared" si="303"/>
        <v>1</v>
      </c>
      <c r="F1243" s="33" t="str">
        <f t="shared" si="302"/>
        <v>Breakout - MC</v>
      </c>
      <c r="G1243" s="34" t="s">
        <v>1045</v>
      </c>
      <c r="H1243" s="33" t="s">
        <v>2809</v>
      </c>
      <c r="I1243" s="50" t="s">
        <v>2824</v>
      </c>
      <c r="L1243" s="33" t="s">
        <v>1161</v>
      </c>
      <c r="M1243" s="50"/>
      <c r="P1243" s="50" t="s">
        <v>2907</v>
      </c>
      <c r="S1243" s="50" t="s">
        <v>5529</v>
      </c>
      <c r="T1243" s="33" t="s">
        <v>701</v>
      </c>
      <c r="U1243" s="33" t="s">
        <v>263</v>
      </c>
      <c r="W1243" s="34" t="s">
        <v>2314</v>
      </c>
      <c r="X1243" s="34">
        <v>1</v>
      </c>
      <c r="Y1243" s="34">
        <v>15</v>
      </c>
      <c r="Z1243" s="34">
        <f t="shared" si="304"/>
        <v>15</v>
      </c>
      <c r="AI1243" s="25">
        <v>1242</v>
      </c>
      <c r="AJ1243" s="27">
        <v>1242</v>
      </c>
    </row>
    <row r="1244" spans="1:36" ht="11.25" customHeight="1" x14ac:dyDescent="0.2">
      <c r="A1244" s="27">
        <v>1243</v>
      </c>
      <c r="C1244" s="33" t="str">
        <f t="shared" si="301"/>
        <v>Event - Separation Anxiety - Caught by Surprise - MC - U</v>
      </c>
      <c r="D1244" s="33" t="str">
        <f t="shared" ref="D1244:D1248" si="305">CONCATENATE(I1244," ",H1244," - ",P1244," - ",G1244," - ",W1244,IF(L1244="","",CONCATENATE(" ",L1244)))</f>
        <v>Separation Anxiety Event - Caught by Surprise - MC - U Spider-Man</v>
      </c>
      <c r="E1244" s="33">
        <f t="shared" si="303"/>
        <v>1</v>
      </c>
      <c r="F1244" s="33" t="str">
        <f t="shared" si="302"/>
        <v>Caught by Surprise - MC</v>
      </c>
      <c r="G1244" s="34" t="s">
        <v>1045</v>
      </c>
      <c r="H1244" s="33" t="s">
        <v>2809</v>
      </c>
      <c r="I1244" s="50" t="s">
        <v>2824</v>
      </c>
      <c r="L1244" s="33" t="s">
        <v>882</v>
      </c>
      <c r="M1244" s="50"/>
      <c r="P1244" s="50" t="s">
        <v>2908</v>
      </c>
      <c r="S1244" s="50" t="s">
        <v>5528</v>
      </c>
      <c r="T1244" s="33" t="s">
        <v>701</v>
      </c>
      <c r="U1244" s="33" t="s">
        <v>264</v>
      </c>
      <c r="W1244" s="34" t="s">
        <v>2314</v>
      </c>
      <c r="X1244" s="34">
        <v>1</v>
      </c>
      <c r="Y1244" s="34">
        <v>15</v>
      </c>
      <c r="Z1244" s="34">
        <f t="shared" si="304"/>
        <v>15</v>
      </c>
      <c r="AI1244" s="25">
        <v>1243</v>
      </c>
      <c r="AJ1244" s="27">
        <v>1243</v>
      </c>
    </row>
    <row r="1245" spans="1:36" ht="11.25" customHeight="1" x14ac:dyDescent="0.2">
      <c r="A1245" s="27">
        <v>1244</v>
      </c>
      <c r="C1245" s="33" t="str">
        <f t="shared" si="301"/>
        <v>Event - Separation Anxiety - Imprisoned for Science - MC - U</v>
      </c>
      <c r="D1245" s="33" t="str">
        <f t="shared" si="305"/>
        <v>Separation Anxiety Event - Imprisoned for Science - MC - U The Jury &amp; Symbiote</v>
      </c>
      <c r="E1245" s="33">
        <f t="shared" si="303"/>
        <v>1</v>
      </c>
      <c r="F1245" s="33" t="str">
        <f t="shared" si="302"/>
        <v>Imprisoned for Science - MC</v>
      </c>
      <c r="G1245" s="34" t="s">
        <v>1045</v>
      </c>
      <c r="H1245" s="33" t="s">
        <v>2809</v>
      </c>
      <c r="I1245" s="50" t="s">
        <v>2824</v>
      </c>
      <c r="L1245" s="33" t="s">
        <v>5332</v>
      </c>
      <c r="M1245" s="50"/>
      <c r="P1245" s="50" t="s">
        <v>2909</v>
      </c>
      <c r="S1245" s="50" t="s">
        <v>5530</v>
      </c>
      <c r="T1245" s="33" t="s">
        <v>701</v>
      </c>
      <c r="U1245" s="33" t="s">
        <v>265</v>
      </c>
      <c r="W1245" s="34" t="s">
        <v>2314</v>
      </c>
      <c r="X1245" s="34">
        <v>1</v>
      </c>
      <c r="Y1245" s="34">
        <v>15</v>
      </c>
      <c r="Z1245" s="34">
        <f t="shared" si="304"/>
        <v>15</v>
      </c>
      <c r="AI1245" s="25">
        <v>1244</v>
      </c>
      <c r="AJ1245" s="27">
        <v>1244</v>
      </c>
    </row>
    <row r="1246" spans="1:36" ht="11.25" customHeight="1" x14ac:dyDescent="0.2">
      <c r="A1246" s="27">
        <v>1245</v>
      </c>
      <c r="C1246" s="33" t="str">
        <f t="shared" si="301"/>
        <v>Event - Separation Anxiety - Parting Such Sweet Sorrow - MN - R</v>
      </c>
      <c r="D1246" s="33" t="str">
        <f t="shared" si="305"/>
        <v>Separation Anxiety Event - Parting Such Sweet Sorrow - MN - R Carnage</v>
      </c>
      <c r="E1246" s="33">
        <f t="shared" si="303"/>
        <v>1</v>
      </c>
      <c r="F1246" s="33" t="str">
        <f>CONCATENATE(P1247," - ",G1246)</f>
        <v>Symbiotic Achilles Heel - MN</v>
      </c>
      <c r="G1246" s="34" t="s">
        <v>1677</v>
      </c>
      <c r="H1246" s="33" t="s">
        <v>2809</v>
      </c>
      <c r="I1246" s="50" t="s">
        <v>2824</v>
      </c>
      <c r="L1246" s="33" t="s">
        <v>2542</v>
      </c>
      <c r="M1246" s="50"/>
      <c r="P1246" s="50" t="s">
        <v>2912</v>
      </c>
      <c r="S1246" s="50" t="s">
        <v>5531</v>
      </c>
      <c r="T1246" s="33" t="s">
        <v>701</v>
      </c>
      <c r="U1246" s="33" t="s">
        <v>241</v>
      </c>
      <c r="W1246" s="34" t="s">
        <v>2313</v>
      </c>
      <c r="X1246" s="34">
        <v>4</v>
      </c>
      <c r="Y1246" s="34">
        <v>15</v>
      </c>
      <c r="Z1246" s="34">
        <f t="shared" si="304"/>
        <v>60</v>
      </c>
      <c r="AI1246" s="25">
        <v>1245</v>
      </c>
      <c r="AJ1246" s="27">
        <v>1245</v>
      </c>
    </row>
    <row r="1247" spans="1:36" ht="11.25" customHeight="1" x14ac:dyDescent="0.2">
      <c r="A1247" s="27">
        <v>1246</v>
      </c>
      <c r="C1247" s="33" t="str">
        <f t="shared" si="301"/>
        <v>Event - Separation Anxiety - Symbiotic Achilles Heel - MC - U</v>
      </c>
      <c r="D1247" s="33" t="str">
        <f t="shared" si="305"/>
        <v>Separation Anxiety Event - Symbiotic Achilles Heel - MC - U Venom</v>
      </c>
      <c r="E1247" s="33">
        <f t="shared" si="303"/>
        <v>1</v>
      </c>
      <c r="F1247" s="33" t="str">
        <f>CONCATENATE(P1248," - ",G1247)</f>
        <v>Symbiotic Samples Taken - MC</v>
      </c>
      <c r="G1247" s="34" t="s">
        <v>1045</v>
      </c>
      <c r="H1247" s="33" t="s">
        <v>2809</v>
      </c>
      <c r="I1247" s="50" t="s">
        <v>2824</v>
      </c>
      <c r="L1247" s="33" t="s">
        <v>1161</v>
      </c>
      <c r="M1247" s="50"/>
      <c r="P1247" s="50" t="s">
        <v>2910</v>
      </c>
      <c r="S1247" s="50" t="s">
        <v>5532</v>
      </c>
      <c r="T1247" s="33" t="s">
        <v>701</v>
      </c>
      <c r="U1247" s="33" t="s">
        <v>266</v>
      </c>
      <c r="W1247" s="34" t="s">
        <v>2314</v>
      </c>
      <c r="X1247" s="34">
        <v>1</v>
      </c>
      <c r="Y1247" s="34">
        <v>15</v>
      </c>
      <c r="Z1247" s="34">
        <f t="shared" si="304"/>
        <v>15</v>
      </c>
      <c r="AI1247" s="25">
        <v>1246</v>
      </c>
      <c r="AJ1247" s="27">
        <v>1246</v>
      </c>
    </row>
    <row r="1248" spans="1:36" ht="11.25" customHeight="1" x14ac:dyDescent="0.2">
      <c r="A1248" s="27">
        <v>1247</v>
      </c>
      <c r="C1248" s="33" t="str">
        <f t="shared" si="301"/>
        <v>Event - Separation Anxiety - Symbiotic Samples Taken - MC - U</v>
      </c>
      <c r="D1248" s="33" t="str">
        <f t="shared" si="305"/>
        <v>Separation Anxiety Event - Symbiotic Samples Taken - MC - U Symbiote</v>
      </c>
      <c r="E1248" s="33">
        <f t="shared" si="303"/>
        <v>1</v>
      </c>
      <c r="F1248" s="33" t="str">
        <f>CONCATENATE(P1246," - ",G1248)</f>
        <v>Parting Such Sweet Sorrow - MC</v>
      </c>
      <c r="G1248" s="34" t="s">
        <v>1045</v>
      </c>
      <c r="H1248" s="33" t="s">
        <v>2809</v>
      </c>
      <c r="I1248" s="50" t="s">
        <v>2824</v>
      </c>
      <c r="L1248" s="33" t="s">
        <v>5240</v>
      </c>
      <c r="M1248" s="50"/>
      <c r="P1248" s="50" t="s">
        <v>2911</v>
      </c>
      <c r="S1248" s="50" t="s">
        <v>5485</v>
      </c>
      <c r="T1248" s="33" t="s">
        <v>701</v>
      </c>
      <c r="U1248" s="33" t="s">
        <v>267</v>
      </c>
      <c r="W1248" s="34" t="s">
        <v>2314</v>
      </c>
      <c r="X1248" s="34">
        <v>1</v>
      </c>
      <c r="Y1248" s="34">
        <v>15</v>
      </c>
      <c r="Z1248" s="34">
        <f t="shared" si="304"/>
        <v>15</v>
      </c>
      <c r="AI1248" s="25">
        <v>1247</v>
      </c>
      <c r="AJ1248" s="27">
        <v>1247</v>
      </c>
    </row>
    <row r="1249" spans="1:36" ht="11.25" customHeight="1" x14ac:dyDescent="0.2">
      <c r="A1249" s="27">
        <v>1248</v>
      </c>
      <c r="C1249" s="33" t="str">
        <f t="shared" ref="C1249:C1277" si="306">CONCATENATE(H1249," - ",I1249," - ",P1249," - ",G1249," - ",W1249)</f>
        <v>Event - Shattered Image - Cyberforce vs The Mercs… - IM - U</v>
      </c>
      <c r="D1249" s="33" t="s">
        <v>5914</v>
      </c>
      <c r="E1249" s="33">
        <f t="shared" si="303"/>
        <v>1</v>
      </c>
      <c r="F1249" s="33" t="str">
        <f t="shared" ref="F1249:F1277" si="307">CONCATENATE(P1249," - ",G1249)</f>
        <v>Cyberforce vs The Mercs… - IM</v>
      </c>
      <c r="G1249" s="34" t="s">
        <v>511</v>
      </c>
      <c r="H1249" s="33" t="s">
        <v>2809</v>
      </c>
      <c r="I1249" s="50" t="s">
        <v>2826</v>
      </c>
      <c r="L1249" s="33" t="s">
        <v>5333</v>
      </c>
      <c r="M1249" s="50"/>
      <c r="P1249" s="50" t="s">
        <v>5920</v>
      </c>
      <c r="S1249" s="50" t="s">
        <v>5533</v>
      </c>
      <c r="T1249" s="33" t="s">
        <v>701</v>
      </c>
      <c r="U1249" s="33" t="s">
        <v>518</v>
      </c>
      <c r="W1249" s="34" t="s">
        <v>2314</v>
      </c>
      <c r="X1249" s="34">
        <v>16</v>
      </c>
      <c r="Y1249" s="34">
        <v>10</v>
      </c>
      <c r="Z1249" s="34">
        <f t="shared" si="304"/>
        <v>160</v>
      </c>
      <c r="AI1249" s="25">
        <v>1248</v>
      </c>
      <c r="AJ1249" s="27">
        <v>1248</v>
      </c>
    </row>
    <row r="1250" spans="1:36" ht="11.25" customHeight="1" x14ac:dyDescent="0.2">
      <c r="A1250" s="27">
        <v>1249</v>
      </c>
      <c r="C1250" s="33" t="str">
        <f t="shared" si="306"/>
        <v>Event - Shattered Image - Entropy Field… - IM - R</v>
      </c>
      <c r="D1250" s="33" t="s">
        <v>5915</v>
      </c>
      <c r="E1250" s="33">
        <f t="shared" si="303"/>
        <v>1</v>
      </c>
      <c r="F1250" s="33" t="str">
        <f t="shared" si="307"/>
        <v>Entropy Field… - IM</v>
      </c>
      <c r="G1250" s="34" t="s">
        <v>511</v>
      </c>
      <c r="H1250" s="33" t="s">
        <v>2809</v>
      </c>
      <c r="I1250" s="50" t="s">
        <v>2826</v>
      </c>
      <c r="L1250" s="33" t="s">
        <v>2079</v>
      </c>
      <c r="M1250" s="50"/>
      <c r="P1250" s="50" t="s">
        <v>5921</v>
      </c>
      <c r="S1250" s="50" t="s">
        <v>5534</v>
      </c>
      <c r="T1250" s="33" t="s">
        <v>701</v>
      </c>
      <c r="U1250" s="33" t="s">
        <v>2007</v>
      </c>
      <c r="W1250" s="34" t="s">
        <v>2313</v>
      </c>
      <c r="X1250" s="34">
        <v>16</v>
      </c>
      <c r="Y1250" s="34">
        <v>15</v>
      </c>
      <c r="Z1250" s="34">
        <f t="shared" si="304"/>
        <v>240</v>
      </c>
      <c r="AI1250" s="25">
        <v>1249</v>
      </c>
      <c r="AJ1250" s="27">
        <v>1249</v>
      </c>
    </row>
    <row r="1251" spans="1:36" ht="11.25" customHeight="1" x14ac:dyDescent="0.2">
      <c r="A1251" s="27">
        <v>1250</v>
      </c>
      <c r="C1251" s="33" t="str">
        <f t="shared" si="306"/>
        <v>Event - Shattered Image - Gen13 vs The Regulators… - IM - U</v>
      </c>
      <c r="D1251" s="33" t="s">
        <v>5916</v>
      </c>
      <c r="E1251" s="33">
        <f t="shared" si="303"/>
        <v>1</v>
      </c>
      <c r="F1251" s="33" t="str">
        <f t="shared" si="307"/>
        <v>Gen13 vs The Regulators… - IM</v>
      </c>
      <c r="G1251" s="34" t="s">
        <v>511</v>
      </c>
      <c r="H1251" s="33" t="s">
        <v>2809</v>
      </c>
      <c r="I1251" s="50" t="s">
        <v>2826</v>
      </c>
      <c r="L1251" s="33" t="s">
        <v>5334</v>
      </c>
      <c r="M1251" s="50"/>
      <c r="P1251" s="50" t="s">
        <v>5922</v>
      </c>
      <c r="S1251" s="50" t="s">
        <v>5535</v>
      </c>
      <c r="T1251" s="33" t="s">
        <v>701</v>
      </c>
      <c r="U1251" s="33" t="s">
        <v>2257</v>
      </c>
      <c r="W1251" s="34" t="s">
        <v>2314</v>
      </c>
      <c r="X1251" s="34">
        <v>16</v>
      </c>
      <c r="Y1251" s="34">
        <v>10</v>
      </c>
      <c r="Z1251" s="34">
        <f t="shared" si="304"/>
        <v>160</v>
      </c>
      <c r="AI1251" s="25">
        <v>1250</v>
      </c>
      <c r="AJ1251" s="27">
        <v>1250</v>
      </c>
    </row>
    <row r="1252" spans="1:36" ht="11.25" customHeight="1" x14ac:dyDescent="0.2">
      <c r="A1252" s="27">
        <v>1251</v>
      </c>
      <c r="C1252" s="33" t="str">
        <f t="shared" si="306"/>
        <v>Event - Shattered Image - Mighty Men to the Rescue… - IM - U</v>
      </c>
      <c r="D1252" s="33" t="s">
        <v>5917</v>
      </c>
      <c r="E1252" s="33">
        <f t="shared" si="303"/>
        <v>1</v>
      </c>
      <c r="F1252" s="33" t="str">
        <f t="shared" si="307"/>
        <v>Mighty Men to the Rescue… - IM</v>
      </c>
      <c r="G1252" s="34" t="s">
        <v>511</v>
      </c>
      <c r="H1252" s="33" t="s">
        <v>2809</v>
      </c>
      <c r="I1252" s="50" t="s">
        <v>2826</v>
      </c>
      <c r="L1252" s="33" t="s">
        <v>5335</v>
      </c>
      <c r="M1252" s="50"/>
      <c r="P1252" s="50" t="s">
        <v>5923</v>
      </c>
      <c r="S1252" s="50" t="s">
        <v>5536</v>
      </c>
      <c r="T1252" s="33" t="s">
        <v>701</v>
      </c>
      <c r="U1252" s="33" t="s">
        <v>2258</v>
      </c>
      <c r="W1252" s="34" t="s">
        <v>2314</v>
      </c>
      <c r="X1252" s="34">
        <v>16</v>
      </c>
      <c r="Y1252" s="34">
        <v>10</v>
      </c>
      <c r="Z1252" s="34">
        <f t="shared" si="304"/>
        <v>160</v>
      </c>
      <c r="AI1252" s="25">
        <v>1251</v>
      </c>
      <c r="AJ1252" s="27">
        <v>1251</v>
      </c>
    </row>
    <row r="1253" spans="1:36" ht="11.25" customHeight="1" x14ac:dyDescent="0.2">
      <c r="A1253" s="27">
        <v>1252</v>
      </c>
      <c r="C1253" s="33" t="str">
        <f t="shared" si="306"/>
        <v>Event - Shattered Image - Spawn Spies… - IM - U</v>
      </c>
      <c r="D1253" s="33" t="s">
        <v>5918</v>
      </c>
      <c r="E1253" s="33">
        <f t="shared" si="303"/>
        <v>1</v>
      </c>
      <c r="F1253" s="33" t="str">
        <f t="shared" si="307"/>
        <v>Spawn Spies… - IM</v>
      </c>
      <c r="G1253" s="34" t="s">
        <v>511</v>
      </c>
      <c r="H1253" s="33" t="s">
        <v>2809</v>
      </c>
      <c r="I1253" s="50" t="s">
        <v>2826</v>
      </c>
      <c r="L1253" s="33" t="s">
        <v>1583</v>
      </c>
      <c r="M1253" s="50"/>
      <c r="P1253" s="50" t="s">
        <v>5924</v>
      </c>
      <c r="S1253" s="50" t="s">
        <v>5537</v>
      </c>
      <c r="T1253" s="33" t="s">
        <v>701</v>
      </c>
      <c r="U1253" s="33" t="s">
        <v>519</v>
      </c>
      <c r="W1253" s="34" t="s">
        <v>2314</v>
      </c>
      <c r="X1253" s="34">
        <v>16</v>
      </c>
      <c r="Y1253" s="34">
        <v>10</v>
      </c>
      <c r="Z1253" s="34">
        <f t="shared" si="304"/>
        <v>160</v>
      </c>
      <c r="AI1253" s="25">
        <v>1252</v>
      </c>
      <c r="AJ1253" s="27">
        <v>1252</v>
      </c>
    </row>
    <row r="1254" spans="1:36" ht="11.25" customHeight="1" x14ac:dyDescent="0.2">
      <c r="A1254" s="27">
        <v>1253</v>
      </c>
      <c r="C1254" s="33" t="str">
        <f t="shared" si="306"/>
        <v>Event - Shattered Image - Witchblade on the Scene… - IM - R</v>
      </c>
      <c r="D1254" s="33" t="s">
        <v>5919</v>
      </c>
      <c r="E1254" s="33">
        <f t="shared" si="303"/>
        <v>1</v>
      </c>
      <c r="F1254" s="33" t="str">
        <f t="shared" si="307"/>
        <v>Witchblade on the Scene… - IM</v>
      </c>
      <c r="G1254" s="34" t="s">
        <v>511</v>
      </c>
      <c r="H1254" s="33" t="s">
        <v>2809</v>
      </c>
      <c r="I1254" s="50" t="s">
        <v>2826</v>
      </c>
      <c r="L1254" s="33" t="s">
        <v>380</v>
      </c>
      <c r="M1254" s="50"/>
      <c r="P1254" s="50" t="s">
        <v>5925</v>
      </c>
      <c r="S1254" s="50" t="s">
        <v>5538</v>
      </c>
      <c r="T1254" s="33" t="s">
        <v>701</v>
      </c>
      <c r="U1254" s="33" t="s">
        <v>783</v>
      </c>
      <c r="W1254" s="34" t="s">
        <v>2313</v>
      </c>
      <c r="X1254" s="34">
        <v>16</v>
      </c>
      <c r="Y1254" s="34">
        <v>15</v>
      </c>
      <c r="Z1254" s="34">
        <f t="shared" si="304"/>
        <v>240</v>
      </c>
      <c r="AI1254" s="25">
        <v>1253</v>
      </c>
      <c r="AJ1254" s="27">
        <v>1253</v>
      </c>
    </row>
    <row r="1255" spans="1:36" ht="11.25" customHeight="1" x14ac:dyDescent="0.2">
      <c r="A1255" s="27">
        <v>1254</v>
      </c>
      <c r="C1255" s="33" t="str">
        <f t="shared" si="306"/>
        <v>Event - Sins of the Future - Assassination Attempt! - MC - U</v>
      </c>
      <c r="D1255" s="33" t="str">
        <f t="shared" ref="D1255:D1260" si="308">CONCATENATE(I1255," ",H1255," - ",P1255," - ",G1255," - ",W1255,IF(L1255="","",CONCATENATE(" ",L1255)))</f>
        <v>Sins of the Future Event - Assassination Attempt! - MC - U Mystique &amp; Destiny</v>
      </c>
      <c r="E1255" s="33">
        <f t="shared" si="303"/>
        <v>1</v>
      </c>
      <c r="F1255" s="33" t="str">
        <f t="shared" si="307"/>
        <v>Assassination Attempt! - MC</v>
      </c>
      <c r="G1255" s="34" t="s">
        <v>1045</v>
      </c>
      <c r="H1255" s="33" t="s">
        <v>2809</v>
      </c>
      <c r="I1255" s="50" t="s">
        <v>2827</v>
      </c>
      <c r="L1255" s="33" t="s">
        <v>5301</v>
      </c>
      <c r="M1255" s="50"/>
      <c r="P1255" s="50" t="s">
        <v>5926</v>
      </c>
      <c r="S1255" s="50" t="s">
        <v>5539</v>
      </c>
      <c r="T1255" s="33" t="s">
        <v>701</v>
      </c>
      <c r="U1255" s="33" t="s">
        <v>268</v>
      </c>
      <c r="W1255" s="34" t="s">
        <v>2314</v>
      </c>
      <c r="X1255" s="34">
        <v>1</v>
      </c>
      <c r="Y1255" s="34">
        <v>15</v>
      </c>
      <c r="Z1255" s="34">
        <f t="shared" si="304"/>
        <v>15</v>
      </c>
      <c r="AI1255" s="25">
        <v>1254</v>
      </c>
      <c r="AJ1255" s="27">
        <v>1254</v>
      </c>
    </row>
    <row r="1256" spans="1:36" ht="11.25" customHeight="1" x14ac:dyDescent="0.2">
      <c r="A1256" s="27">
        <v>1255</v>
      </c>
      <c r="C1256" s="33" t="str">
        <f t="shared" si="306"/>
        <v>Event - Sins of the Future - Mutants in Hiding! - MC - U</v>
      </c>
      <c r="D1256" s="33" t="str">
        <f t="shared" si="308"/>
        <v>Sins of the Future Event - Mutants in Hiding! - MC - U Cannonball</v>
      </c>
      <c r="E1256" s="33">
        <f t="shared" si="303"/>
        <v>1</v>
      </c>
      <c r="F1256" s="33" t="str">
        <f t="shared" si="307"/>
        <v>Mutants in Hiding! - MC</v>
      </c>
      <c r="G1256" s="34" t="s">
        <v>1045</v>
      </c>
      <c r="H1256" s="33" t="s">
        <v>2809</v>
      </c>
      <c r="I1256" s="50" t="s">
        <v>2827</v>
      </c>
      <c r="L1256" s="33" t="s">
        <v>5336</v>
      </c>
      <c r="M1256" s="50"/>
      <c r="P1256" s="50" t="s">
        <v>5927</v>
      </c>
      <c r="S1256" s="50" t="s">
        <v>5540</v>
      </c>
      <c r="T1256" s="33" t="s">
        <v>701</v>
      </c>
      <c r="U1256" s="33" t="s">
        <v>269</v>
      </c>
      <c r="W1256" s="34" t="s">
        <v>2314</v>
      </c>
      <c r="X1256" s="34">
        <v>1</v>
      </c>
      <c r="Y1256" s="34">
        <v>15</v>
      </c>
      <c r="Z1256" s="34">
        <f t="shared" si="304"/>
        <v>15</v>
      </c>
      <c r="AI1256" s="25">
        <v>1255</v>
      </c>
      <c r="AJ1256" s="27">
        <v>1255</v>
      </c>
    </row>
    <row r="1257" spans="1:36" ht="11.25" customHeight="1" x14ac:dyDescent="0.2">
      <c r="A1257" s="27">
        <v>1256</v>
      </c>
      <c r="C1257" s="33" t="str">
        <f t="shared" si="306"/>
        <v>Event - Sins of the Future - Mutants Neutralized - MC - U</v>
      </c>
      <c r="D1257" s="33" t="str">
        <f t="shared" si="308"/>
        <v>Sins of the Future Event - Mutants Neutralized - MC - U Storm</v>
      </c>
      <c r="E1257" s="33">
        <f t="shared" si="303"/>
        <v>1</v>
      </c>
      <c r="F1257" s="33" t="str">
        <f t="shared" si="307"/>
        <v>Mutants Neutralized - MC</v>
      </c>
      <c r="G1257" s="34" t="s">
        <v>1045</v>
      </c>
      <c r="H1257" s="33" t="s">
        <v>2809</v>
      </c>
      <c r="I1257" s="50" t="s">
        <v>2827</v>
      </c>
      <c r="L1257" s="33" t="s">
        <v>1147</v>
      </c>
      <c r="M1257" s="50"/>
      <c r="P1257" s="50" t="s">
        <v>2921</v>
      </c>
      <c r="S1257" s="50" t="s">
        <v>5541</v>
      </c>
      <c r="T1257" s="33" t="s">
        <v>701</v>
      </c>
      <c r="U1257" s="33" t="s">
        <v>270</v>
      </c>
      <c r="W1257" s="34" t="s">
        <v>2314</v>
      </c>
      <c r="X1257" s="34">
        <v>1</v>
      </c>
      <c r="Y1257" s="34">
        <v>15</v>
      </c>
      <c r="Z1257" s="34">
        <f t="shared" si="304"/>
        <v>15</v>
      </c>
      <c r="AI1257" s="25">
        <v>1256</v>
      </c>
      <c r="AJ1257" s="27">
        <v>1256</v>
      </c>
    </row>
    <row r="1258" spans="1:36" ht="11.25" customHeight="1" x14ac:dyDescent="0.2">
      <c r="A1258" s="27">
        <v>1257</v>
      </c>
      <c r="C1258" s="33" t="str">
        <f t="shared" si="306"/>
        <v>Event - Sins of the Future - One Step Closer - MC - U</v>
      </c>
      <c r="D1258" s="33" t="str">
        <f t="shared" si="308"/>
        <v>Sins of the Future Event - One Step Closer - MC - U Dr. Trask</v>
      </c>
      <c r="E1258" s="33">
        <f t="shared" si="303"/>
        <v>1</v>
      </c>
      <c r="F1258" s="33" t="str">
        <f t="shared" si="307"/>
        <v>One Step Closer - MC</v>
      </c>
      <c r="G1258" s="34" t="s">
        <v>1045</v>
      </c>
      <c r="H1258" s="33" t="s">
        <v>2809</v>
      </c>
      <c r="I1258" s="50" t="s">
        <v>2827</v>
      </c>
      <c r="L1258" s="33" t="s">
        <v>5337</v>
      </c>
      <c r="M1258" s="50"/>
      <c r="P1258" s="50" t="s">
        <v>2922</v>
      </c>
      <c r="S1258" s="50" t="s">
        <v>5542</v>
      </c>
      <c r="T1258" s="33" t="s">
        <v>701</v>
      </c>
      <c r="U1258" s="33" t="s">
        <v>271</v>
      </c>
      <c r="W1258" s="34" t="s">
        <v>2314</v>
      </c>
      <c r="X1258" s="34">
        <v>1</v>
      </c>
      <c r="Y1258" s="34">
        <v>15</v>
      </c>
      <c r="Z1258" s="34">
        <f t="shared" si="304"/>
        <v>15</v>
      </c>
      <c r="AI1258" s="25">
        <v>1257</v>
      </c>
      <c r="AJ1258" s="27">
        <v>1257</v>
      </c>
    </row>
    <row r="1259" spans="1:36" ht="11.25" customHeight="1" x14ac:dyDescent="0.2">
      <c r="A1259" s="27">
        <v>1258</v>
      </c>
      <c r="C1259" s="33" t="str">
        <f t="shared" si="306"/>
        <v>Event - Sins of the Future - Path of Destruction! - MN - R</v>
      </c>
      <c r="D1259" s="33" t="str">
        <f t="shared" si="308"/>
        <v>Sins of the Future Event - Path of Destruction! - MN - R Colossus</v>
      </c>
      <c r="E1259" s="33">
        <f t="shared" si="303"/>
        <v>1</v>
      </c>
      <c r="F1259" s="33" t="str">
        <f t="shared" si="307"/>
        <v>Path of Destruction! - MN</v>
      </c>
      <c r="G1259" s="34" t="s">
        <v>1677</v>
      </c>
      <c r="H1259" s="33" t="s">
        <v>2809</v>
      </c>
      <c r="I1259" s="50" t="s">
        <v>2827</v>
      </c>
      <c r="L1259" s="33" t="s">
        <v>2545</v>
      </c>
      <c r="M1259" s="50"/>
      <c r="P1259" s="50" t="s">
        <v>5928</v>
      </c>
      <c r="S1259" s="50" t="s">
        <v>5543</v>
      </c>
      <c r="T1259" s="33" t="s">
        <v>701</v>
      </c>
      <c r="U1259" s="33" t="s">
        <v>242</v>
      </c>
      <c r="W1259" s="34" t="s">
        <v>2313</v>
      </c>
      <c r="X1259" s="34">
        <v>4</v>
      </c>
      <c r="Y1259" s="34">
        <v>15</v>
      </c>
      <c r="Z1259" s="34">
        <f t="shared" si="304"/>
        <v>60</v>
      </c>
      <c r="AI1259" s="25">
        <v>1258</v>
      </c>
      <c r="AJ1259" s="27">
        <v>1258</v>
      </c>
    </row>
    <row r="1260" spans="1:36" ht="11.25" customHeight="1" x14ac:dyDescent="0.2">
      <c r="A1260" s="27">
        <v>1259</v>
      </c>
      <c r="C1260" s="33" t="str">
        <f t="shared" si="306"/>
        <v>Event - Sins of the Future - Rude Awakening! - MC - U</v>
      </c>
      <c r="D1260" s="33" t="str">
        <f t="shared" si="308"/>
        <v>Sins of the Future Event - Rude Awakening! - MC - U Sentinels</v>
      </c>
      <c r="E1260" s="33">
        <f t="shared" si="303"/>
        <v>1</v>
      </c>
      <c r="F1260" s="33" t="str">
        <f t="shared" si="307"/>
        <v>Rude Awakening! - MC</v>
      </c>
      <c r="G1260" s="34" t="s">
        <v>1045</v>
      </c>
      <c r="H1260" s="33" t="s">
        <v>2809</v>
      </c>
      <c r="I1260" s="50" t="s">
        <v>2827</v>
      </c>
      <c r="L1260" s="33" t="s">
        <v>452</v>
      </c>
      <c r="M1260" s="50"/>
      <c r="P1260" s="50" t="s">
        <v>5929</v>
      </c>
      <c r="S1260" s="50" t="s">
        <v>5544</v>
      </c>
      <c r="T1260" s="33" t="s">
        <v>701</v>
      </c>
      <c r="U1260" s="33" t="s">
        <v>272</v>
      </c>
      <c r="W1260" s="34" t="s">
        <v>2314</v>
      </c>
      <c r="X1260" s="34">
        <v>1</v>
      </c>
      <c r="Y1260" s="34">
        <v>15</v>
      </c>
      <c r="Z1260" s="34">
        <f t="shared" si="304"/>
        <v>15</v>
      </c>
      <c r="AI1260" s="25">
        <v>1259</v>
      </c>
      <c r="AJ1260" s="27">
        <v>1259</v>
      </c>
    </row>
    <row r="1261" spans="1:36" ht="11.25" customHeight="1" x14ac:dyDescent="0.2">
      <c r="A1261" s="27">
        <v>1260</v>
      </c>
      <c r="C1261" s="33" t="str">
        <f t="shared" si="306"/>
        <v>Event - The Brave and the Bold - Aquaman vs Deep Six - JLA - C</v>
      </c>
      <c r="D1261" s="33" t="s">
        <v>5837</v>
      </c>
      <c r="E1261" s="33">
        <f t="shared" si="303"/>
        <v>1</v>
      </c>
      <c r="F1261" s="33" t="str">
        <f t="shared" si="307"/>
        <v>Aquaman vs Deep Six - JLA</v>
      </c>
      <c r="G1261" s="34" t="s">
        <v>3386</v>
      </c>
      <c r="H1261" s="33" t="s">
        <v>2809</v>
      </c>
      <c r="I1261" s="50" t="s">
        <v>2828</v>
      </c>
      <c r="L1261" s="50" t="s">
        <v>5437</v>
      </c>
      <c r="M1261" s="50"/>
      <c r="P1261" s="50" t="s">
        <v>2925</v>
      </c>
      <c r="S1261" s="50" t="s">
        <v>5459</v>
      </c>
      <c r="T1261" s="33" t="s">
        <v>701</v>
      </c>
      <c r="U1261" s="33" t="s">
        <v>174</v>
      </c>
      <c r="W1261" s="34" t="s">
        <v>2103</v>
      </c>
      <c r="X1261" s="34">
        <v>6</v>
      </c>
      <c r="Y1261" s="34">
        <v>5</v>
      </c>
      <c r="Z1261" s="34">
        <f t="shared" si="304"/>
        <v>30</v>
      </c>
      <c r="AI1261" s="25">
        <v>1260</v>
      </c>
      <c r="AJ1261" s="27">
        <v>1260</v>
      </c>
    </row>
    <row r="1262" spans="1:36" ht="11.25" customHeight="1" x14ac:dyDescent="0.2">
      <c r="A1262" s="27">
        <v>1261</v>
      </c>
      <c r="C1262" s="33" t="str">
        <f t="shared" si="306"/>
        <v>Event - The Brave and the Bold - Batman vs Kanto - JLA - C</v>
      </c>
      <c r="D1262" s="33" t="s">
        <v>5838</v>
      </c>
      <c r="E1262" s="33">
        <f t="shared" si="303"/>
        <v>1</v>
      </c>
      <c r="F1262" s="33" t="str">
        <f t="shared" si="307"/>
        <v>Batman vs Kanto - JLA</v>
      </c>
      <c r="G1262" s="34" t="s">
        <v>3386</v>
      </c>
      <c r="H1262" s="33" t="s">
        <v>2809</v>
      </c>
      <c r="I1262" s="50" t="s">
        <v>2828</v>
      </c>
      <c r="L1262" s="50" t="s">
        <v>5433</v>
      </c>
      <c r="M1262" s="50"/>
      <c r="P1262" s="50" t="s">
        <v>2926</v>
      </c>
      <c r="S1262" s="50" t="s">
        <v>5460</v>
      </c>
      <c r="T1262" s="33" t="s">
        <v>701</v>
      </c>
      <c r="U1262" s="33" t="s">
        <v>175</v>
      </c>
      <c r="W1262" s="34" t="s">
        <v>2103</v>
      </c>
      <c r="X1262" s="34">
        <v>6</v>
      </c>
      <c r="Y1262" s="34">
        <v>5</v>
      </c>
      <c r="Z1262" s="34">
        <f t="shared" si="304"/>
        <v>30</v>
      </c>
      <c r="AI1262" s="25">
        <v>1261</v>
      </c>
      <c r="AJ1262" s="27">
        <v>1261</v>
      </c>
    </row>
    <row r="1263" spans="1:36" ht="11.25" customHeight="1" x14ac:dyDescent="0.2">
      <c r="A1263" s="27">
        <v>1262</v>
      </c>
      <c r="C1263" s="33" t="str">
        <f t="shared" si="306"/>
        <v>Event - The Brave and the Bold - Blue Beetle vs Glorious Godfrey - JLA - C</v>
      </c>
      <c r="D1263" s="33" t="s">
        <v>5839</v>
      </c>
      <c r="E1263" s="33">
        <f t="shared" si="303"/>
        <v>1</v>
      </c>
      <c r="F1263" s="33" t="str">
        <f t="shared" si="307"/>
        <v>Blue Beetle vs Glorious Godfrey - JLA</v>
      </c>
      <c r="G1263" s="34" t="s">
        <v>3386</v>
      </c>
      <c r="H1263" s="33" t="s">
        <v>2809</v>
      </c>
      <c r="I1263" s="50" t="s">
        <v>2828</v>
      </c>
      <c r="L1263" s="50" t="s">
        <v>5434</v>
      </c>
      <c r="M1263" s="50"/>
      <c r="P1263" s="50" t="s">
        <v>2927</v>
      </c>
      <c r="S1263" s="50" t="s">
        <v>5461</v>
      </c>
      <c r="T1263" s="33" t="s">
        <v>701</v>
      </c>
      <c r="U1263" s="33" t="s">
        <v>176</v>
      </c>
      <c r="W1263" s="34" t="s">
        <v>2103</v>
      </c>
      <c r="X1263" s="34">
        <v>6</v>
      </c>
      <c r="Y1263" s="34">
        <v>5</v>
      </c>
      <c r="Z1263" s="34">
        <f t="shared" si="304"/>
        <v>30</v>
      </c>
      <c r="AI1263" s="25">
        <v>1262</v>
      </c>
      <c r="AJ1263" s="27">
        <v>1262</v>
      </c>
    </row>
    <row r="1264" spans="1:36" ht="11.25" customHeight="1" x14ac:dyDescent="0.2">
      <c r="A1264" s="27">
        <v>1263</v>
      </c>
      <c r="C1264" s="33" t="str">
        <f t="shared" si="306"/>
        <v>Event - The Brave and the Bold - Darkseid's Elite - JLA - C</v>
      </c>
      <c r="D1264" s="33" t="s">
        <v>5840</v>
      </c>
      <c r="E1264" s="33">
        <f t="shared" si="303"/>
        <v>1</v>
      </c>
      <c r="F1264" s="33" t="str">
        <f t="shared" si="307"/>
        <v>Darkseid's Elite - JLA</v>
      </c>
      <c r="G1264" s="34" t="s">
        <v>3386</v>
      </c>
      <c r="H1264" s="33" t="s">
        <v>2809</v>
      </c>
      <c r="I1264" s="50" t="s">
        <v>2828</v>
      </c>
      <c r="L1264" s="50" t="s">
        <v>5435</v>
      </c>
      <c r="M1264" s="50"/>
      <c r="P1264" s="50" t="s">
        <v>2928</v>
      </c>
      <c r="S1264" s="50" t="s">
        <v>5462</v>
      </c>
      <c r="T1264" s="33" t="s">
        <v>701</v>
      </c>
      <c r="U1264" s="33" t="s">
        <v>177</v>
      </c>
      <c r="W1264" s="34" t="s">
        <v>2103</v>
      </c>
      <c r="X1264" s="34">
        <v>6</v>
      </c>
      <c r="Y1264" s="34">
        <v>5</v>
      </c>
      <c r="Z1264" s="34">
        <f t="shared" si="304"/>
        <v>30</v>
      </c>
      <c r="AI1264" s="25">
        <v>1263</v>
      </c>
      <c r="AJ1264" s="27">
        <v>1263</v>
      </c>
    </row>
    <row r="1265" spans="1:36" ht="11.25" customHeight="1" x14ac:dyDescent="0.2">
      <c r="A1265" s="27">
        <v>1264</v>
      </c>
      <c r="C1265" s="33" t="str">
        <f t="shared" si="306"/>
        <v>Event - The Brave and the Bold - Grn Arrow, Blck Canary, Amaz.Grace - JLA - C</v>
      </c>
      <c r="D1265" s="33" t="s">
        <v>5841</v>
      </c>
      <c r="E1265" s="33">
        <f t="shared" si="303"/>
        <v>1</v>
      </c>
      <c r="F1265" s="33" t="str">
        <f t="shared" si="307"/>
        <v>Grn Arrow, Blck Canary, Amaz.Grace - JLA</v>
      </c>
      <c r="G1265" s="34" t="s">
        <v>3386</v>
      </c>
      <c r="H1265" s="33" t="s">
        <v>2809</v>
      </c>
      <c r="I1265" s="50" t="s">
        <v>2828</v>
      </c>
      <c r="L1265" s="50" t="s">
        <v>5436</v>
      </c>
      <c r="M1265" s="50"/>
      <c r="P1265" s="50" t="s">
        <v>2929</v>
      </c>
      <c r="S1265" s="50" t="s">
        <v>5487</v>
      </c>
      <c r="T1265" s="33" t="s">
        <v>701</v>
      </c>
      <c r="U1265" s="33" t="s">
        <v>1993</v>
      </c>
      <c r="W1265" s="34" t="s">
        <v>2103</v>
      </c>
      <c r="X1265" s="34">
        <v>6</v>
      </c>
      <c r="Y1265" s="34">
        <v>5</v>
      </c>
      <c r="Z1265" s="34">
        <f t="shared" si="304"/>
        <v>30</v>
      </c>
      <c r="AI1265" s="25">
        <v>1264</v>
      </c>
      <c r="AJ1265" s="27">
        <v>1264</v>
      </c>
    </row>
    <row r="1266" spans="1:36" ht="11.25" customHeight="1" x14ac:dyDescent="0.2">
      <c r="A1266" s="27">
        <v>1265</v>
      </c>
      <c r="C1266" s="33" t="str">
        <f t="shared" si="306"/>
        <v>Event - The Coming of Galactus - Coordinated Effort - MN - U</v>
      </c>
      <c r="D1266" s="33" t="s">
        <v>5844</v>
      </c>
      <c r="E1266" s="33">
        <f t="shared" si="303"/>
        <v>1</v>
      </c>
      <c r="F1266" s="33" t="str">
        <f t="shared" si="307"/>
        <v>Coordinated Effort - MN</v>
      </c>
      <c r="G1266" s="34" t="s">
        <v>1677</v>
      </c>
      <c r="H1266" s="33" t="s">
        <v>2809</v>
      </c>
      <c r="I1266" s="50" t="s">
        <v>2829</v>
      </c>
      <c r="L1266" s="33" t="s">
        <v>3488</v>
      </c>
      <c r="M1266" s="50"/>
      <c r="P1266" s="50" t="s">
        <v>2930</v>
      </c>
      <c r="S1266" s="50" t="s">
        <v>5464</v>
      </c>
      <c r="T1266" s="33" t="s">
        <v>701</v>
      </c>
      <c r="U1266" s="33" t="s">
        <v>243</v>
      </c>
      <c r="W1266" s="34" t="s">
        <v>2314</v>
      </c>
      <c r="X1266" s="34">
        <v>4</v>
      </c>
      <c r="Y1266" s="34">
        <v>10</v>
      </c>
      <c r="Z1266" s="34">
        <f t="shared" si="304"/>
        <v>40</v>
      </c>
      <c r="AI1266" s="25">
        <v>1265</v>
      </c>
      <c r="AJ1266" s="27">
        <v>1265</v>
      </c>
    </row>
    <row r="1267" spans="1:36" ht="11.25" customHeight="1" x14ac:dyDescent="0.2">
      <c r="A1267" s="27">
        <v>1266</v>
      </c>
      <c r="C1267" s="33" t="str">
        <f t="shared" si="306"/>
        <v>Event - The Coming of Galactus - Desperate Gamble - MN - R</v>
      </c>
      <c r="D1267" s="33" t="s">
        <v>5845</v>
      </c>
      <c r="E1267" s="33">
        <f t="shared" si="303"/>
        <v>1</v>
      </c>
      <c r="F1267" s="33" t="str">
        <f t="shared" si="307"/>
        <v>Desperate Gamble - MN</v>
      </c>
      <c r="G1267" s="34" t="s">
        <v>1677</v>
      </c>
      <c r="H1267" s="33" t="s">
        <v>2809</v>
      </c>
      <c r="I1267" s="50" t="s">
        <v>2829</v>
      </c>
      <c r="L1267" s="33" t="s">
        <v>3365</v>
      </c>
      <c r="M1267" s="50"/>
      <c r="P1267" s="50" t="s">
        <v>2931</v>
      </c>
      <c r="S1267" s="50" t="s">
        <v>5465</v>
      </c>
      <c r="T1267" s="33" t="s">
        <v>701</v>
      </c>
      <c r="U1267" s="33" t="s">
        <v>244</v>
      </c>
      <c r="W1267" s="34" t="s">
        <v>2313</v>
      </c>
      <c r="X1267" s="34">
        <v>4</v>
      </c>
      <c r="Y1267" s="34">
        <v>15</v>
      </c>
      <c r="Z1267" s="34">
        <f t="shared" si="304"/>
        <v>60</v>
      </c>
      <c r="AI1267" s="25">
        <v>1266</v>
      </c>
      <c r="AJ1267" s="27">
        <v>1266</v>
      </c>
    </row>
    <row r="1268" spans="1:36" ht="11.25" customHeight="1" x14ac:dyDescent="0.2">
      <c r="A1268" s="27">
        <v>1267</v>
      </c>
      <c r="C1268" s="33" t="str">
        <f t="shared" si="306"/>
        <v>Event - The Coming of Galactus - Everyone Has a Part to Play - MN - U</v>
      </c>
      <c r="D1268" s="33" t="s">
        <v>5846</v>
      </c>
      <c r="E1268" s="33">
        <f t="shared" si="303"/>
        <v>1</v>
      </c>
      <c r="F1268" s="33" t="str">
        <f t="shared" si="307"/>
        <v>Everyone Has a Part to Play - MN</v>
      </c>
      <c r="G1268" s="34" t="s">
        <v>1677</v>
      </c>
      <c r="H1268" s="33" t="s">
        <v>2809</v>
      </c>
      <c r="I1268" s="50" t="s">
        <v>2829</v>
      </c>
      <c r="L1268" s="33" t="s">
        <v>1058</v>
      </c>
      <c r="M1268" s="50"/>
      <c r="P1268" s="50" t="s">
        <v>2932</v>
      </c>
      <c r="S1268" s="50" t="s">
        <v>5466</v>
      </c>
      <c r="T1268" s="33" t="s">
        <v>701</v>
      </c>
      <c r="U1268" s="33" t="s">
        <v>245</v>
      </c>
      <c r="W1268" s="34" t="s">
        <v>2314</v>
      </c>
      <c r="X1268" s="34">
        <v>4</v>
      </c>
      <c r="Y1268" s="34">
        <v>10</v>
      </c>
      <c r="Z1268" s="34">
        <f t="shared" si="304"/>
        <v>40</v>
      </c>
      <c r="AI1268" s="25">
        <v>1267</v>
      </c>
      <c r="AJ1268" s="27">
        <v>1267</v>
      </c>
    </row>
    <row r="1269" spans="1:36" ht="11.25" customHeight="1" x14ac:dyDescent="0.2">
      <c r="A1269" s="27">
        <v>1268</v>
      </c>
      <c r="C1269" s="33" t="str">
        <f t="shared" si="306"/>
        <v>Event - The Coming of Galactus - Galactic Busy Work - MN - U</v>
      </c>
      <c r="D1269" s="33" t="s">
        <v>5847</v>
      </c>
      <c r="E1269" s="33">
        <f t="shared" si="303"/>
        <v>1</v>
      </c>
      <c r="F1269" s="33" t="str">
        <f t="shared" si="307"/>
        <v>Galactic Busy Work - MN</v>
      </c>
      <c r="G1269" s="34" t="s">
        <v>1677</v>
      </c>
      <c r="H1269" s="33" t="s">
        <v>2809</v>
      </c>
      <c r="I1269" s="50" t="s">
        <v>2829</v>
      </c>
      <c r="L1269" s="33" t="s">
        <v>5286</v>
      </c>
      <c r="M1269" s="50"/>
      <c r="P1269" s="50" t="s">
        <v>2933</v>
      </c>
      <c r="S1269" s="50" t="s">
        <v>5467</v>
      </c>
      <c r="T1269" s="33" t="s">
        <v>701</v>
      </c>
      <c r="U1269" s="33" t="s">
        <v>246</v>
      </c>
      <c r="W1269" s="34" t="s">
        <v>2314</v>
      </c>
      <c r="X1269" s="34">
        <v>4</v>
      </c>
      <c r="Y1269" s="34">
        <v>10</v>
      </c>
      <c r="Z1269" s="34">
        <f t="shared" si="304"/>
        <v>40</v>
      </c>
      <c r="AI1269" s="25">
        <v>1268</v>
      </c>
      <c r="AJ1269" s="27">
        <v>1268</v>
      </c>
    </row>
    <row r="1270" spans="1:36" ht="11.25" customHeight="1" x14ac:dyDescent="0.2">
      <c r="A1270" s="27">
        <v>1269</v>
      </c>
      <c r="C1270" s="33" t="str">
        <f t="shared" si="306"/>
        <v>Event - The Coming of Galactus - Herald Betrays Galactus - MN - R</v>
      </c>
      <c r="D1270" s="33" t="s">
        <v>5848</v>
      </c>
      <c r="E1270" s="33">
        <f t="shared" si="303"/>
        <v>1</v>
      </c>
      <c r="F1270" s="33" t="str">
        <f t="shared" si="307"/>
        <v>Herald Betrays Galactus - MN</v>
      </c>
      <c r="G1270" s="34" t="s">
        <v>1677</v>
      </c>
      <c r="H1270" s="33" t="s">
        <v>2809</v>
      </c>
      <c r="I1270" s="50" t="s">
        <v>2829</v>
      </c>
      <c r="L1270" s="33" t="s">
        <v>1582</v>
      </c>
      <c r="M1270" s="50"/>
      <c r="P1270" s="50" t="s">
        <v>2934</v>
      </c>
      <c r="S1270" s="50" t="s">
        <v>5468</v>
      </c>
      <c r="T1270" s="33" t="s">
        <v>701</v>
      </c>
      <c r="U1270" s="33" t="s">
        <v>247</v>
      </c>
      <c r="W1270" s="34" t="s">
        <v>2313</v>
      </c>
      <c r="X1270" s="34">
        <v>4</v>
      </c>
      <c r="Y1270" s="34">
        <v>15</v>
      </c>
      <c r="Z1270" s="34">
        <f t="shared" si="304"/>
        <v>60</v>
      </c>
      <c r="AI1270" s="25">
        <v>1269</v>
      </c>
      <c r="AJ1270" s="27">
        <v>1269</v>
      </c>
    </row>
    <row r="1271" spans="1:36" ht="11.25" customHeight="1" x14ac:dyDescent="0.2">
      <c r="A1271" s="27">
        <v>1270</v>
      </c>
      <c r="C1271" s="33" t="str">
        <f t="shared" si="306"/>
        <v>Event - The Coming of Galactus - Heroic Effort - MN - U</v>
      </c>
      <c r="D1271" s="33" t="s">
        <v>5849</v>
      </c>
      <c r="E1271" s="33">
        <f t="shared" si="303"/>
        <v>1</v>
      </c>
      <c r="F1271" s="33" t="str">
        <f t="shared" si="307"/>
        <v>Heroic Effort - MN</v>
      </c>
      <c r="G1271" s="34" t="s">
        <v>1677</v>
      </c>
      <c r="H1271" s="33" t="s">
        <v>2809</v>
      </c>
      <c r="I1271" s="50" t="s">
        <v>2829</v>
      </c>
      <c r="L1271" s="33" t="s">
        <v>1155</v>
      </c>
      <c r="M1271" s="50"/>
      <c r="P1271" s="50" t="s">
        <v>2935</v>
      </c>
      <c r="S1271" s="50" t="s">
        <v>5469</v>
      </c>
      <c r="T1271" s="33" t="s">
        <v>701</v>
      </c>
      <c r="U1271" s="33" t="s">
        <v>248</v>
      </c>
      <c r="W1271" s="34" t="s">
        <v>2314</v>
      </c>
      <c r="X1271" s="34">
        <v>4</v>
      </c>
      <c r="Y1271" s="34">
        <v>10</v>
      </c>
      <c r="Z1271" s="34">
        <f t="shared" si="304"/>
        <v>40</v>
      </c>
      <c r="AI1271" s="25">
        <v>1270</v>
      </c>
      <c r="AJ1271" s="27">
        <v>1270</v>
      </c>
    </row>
    <row r="1272" spans="1:36" ht="11.25" customHeight="1" x14ac:dyDescent="0.2">
      <c r="A1272" s="27">
        <v>1271</v>
      </c>
      <c r="C1272" s="33" t="str">
        <f t="shared" si="306"/>
        <v>Event - The Crossing - Avengers Assemble! - MC - C</v>
      </c>
      <c r="D1272" s="33" t="s">
        <v>5850</v>
      </c>
      <c r="E1272" s="33">
        <f t="shared" si="303"/>
        <v>1</v>
      </c>
      <c r="F1272" s="33" t="str">
        <f t="shared" si="307"/>
        <v>Avengers Assemble! - MC</v>
      </c>
      <c r="G1272" s="34" t="s">
        <v>1045</v>
      </c>
      <c r="H1272" s="33" t="s">
        <v>2809</v>
      </c>
      <c r="I1272" s="50" t="s">
        <v>2830</v>
      </c>
      <c r="L1272" s="33" t="s">
        <v>5287</v>
      </c>
      <c r="M1272" s="50"/>
      <c r="P1272" s="50" t="s">
        <v>5856</v>
      </c>
      <c r="S1272" s="50" t="s">
        <v>5470</v>
      </c>
      <c r="T1272" s="33" t="s">
        <v>701</v>
      </c>
      <c r="U1272" s="33" t="s">
        <v>273</v>
      </c>
      <c r="W1272" s="34" t="s">
        <v>2103</v>
      </c>
      <c r="X1272" s="34">
        <v>1</v>
      </c>
      <c r="Y1272" s="34">
        <v>15</v>
      </c>
      <c r="Z1272" s="34">
        <f t="shared" si="304"/>
        <v>15</v>
      </c>
      <c r="AI1272" s="25">
        <v>1271</v>
      </c>
      <c r="AJ1272" s="27">
        <v>1271</v>
      </c>
    </row>
    <row r="1273" spans="1:36" ht="11.25" customHeight="1" x14ac:dyDescent="0.2">
      <c r="A1273" s="27">
        <v>1272</v>
      </c>
      <c r="C1273" s="33" t="str">
        <f t="shared" si="306"/>
        <v>Event - The Crossing - Avengers Attack Headquarters - MC - C</v>
      </c>
      <c r="D1273" s="33" t="s">
        <v>5851</v>
      </c>
      <c r="E1273" s="33">
        <f t="shared" si="303"/>
        <v>1</v>
      </c>
      <c r="F1273" s="33" t="str">
        <f t="shared" si="307"/>
        <v>Avengers Attack Headquarters - MC</v>
      </c>
      <c r="G1273" s="34" t="s">
        <v>1045</v>
      </c>
      <c r="H1273" s="33" t="s">
        <v>2809</v>
      </c>
      <c r="I1273" s="50" t="s">
        <v>2830</v>
      </c>
      <c r="L1273" s="33" t="s">
        <v>1156</v>
      </c>
      <c r="M1273" s="50"/>
      <c r="P1273" s="50" t="s">
        <v>2937</v>
      </c>
      <c r="S1273" s="50" t="s">
        <v>5471</v>
      </c>
      <c r="T1273" s="33" t="s">
        <v>701</v>
      </c>
      <c r="U1273" s="33" t="s">
        <v>274</v>
      </c>
      <c r="W1273" s="34" t="s">
        <v>2103</v>
      </c>
      <c r="X1273" s="34">
        <v>1</v>
      </c>
      <c r="Y1273" s="34">
        <v>15</v>
      </c>
      <c r="Z1273" s="34">
        <f t="shared" si="304"/>
        <v>15</v>
      </c>
      <c r="AI1273" s="25">
        <v>1272</v>
      </c>
      <c r="AJ1273" s="27">
        <v>1272</v>
      </c>
    </row>
    <row r="1274" spans="1:36" ht="11.25" customHeight="1" x14ac:dyDescent="0.2">
      <c r="A1274" s="27">
        <v>1273</v>
      </c>
      <c r="C1274" s="33" t="str">
        <f t="shared" si="306"/>
        <v>Event - The Crossing - Heroes Avenge Murder - MC - C</v>
      </c>
      <c r="D1274" s="33" t="s">
        <v>5852</v>
      </c>
      <c r="E1274" s="33">
        <f t="shared" si="303"/>
        <v>1</v>
      </c>
      <c r="F1274" s="33" t="str">
        <f t="shared" si="307"/>
        <v>Heroes Avenge Murder - MC</v>
      </c>
      <c r="G1274" s="34" t="s">
        <v>1045</v>
      </c>
      <c r="H1274" s="33" t="s">
        <v>2809</v>
      </c>
      <c r="I1274" s="50" t="s">
        <v>2830</v>
      </c>
      <c r="L1274" s="33" t="s">
        <v>2555</v>
      </c>
      <c r="M1274" s="50"/>
      <c r="P1274" s="50" t="s">
        <v>2938</v>
      </c>
      <c r="S1274" s="50" t="s">
        <v>5472</v>
      </c>
      <c r="T1274" s="33" t="s">
        <v>701</v>
      </c>
      <c r="U1274" s="33" t="s">
        <v>275</v>
      </c>
      <c r="W1274" s="34" t="s">
        <v>2103</v>
      </c>
      <c r="X1274" s="34">
        <v>1</v>
      </c>
      <c r="Y1274" s="34">
        <v>15</v>
      </c>
      <c r="Z1274" s="34">
        <f t="shared" si="304"/>
        <v>15</v>
      </c>
      <c r="AI1274" s="25">
        <v>1273</v>
      </c>
      <c r="AJ1274" s="27">
        <v>1273</v>
      </c>
    </row>
    <row r="1275" spans="1:36" ht="11.25" customHeight="1" x14ac:dyDescent="0.2">
      <c r="A1275" s="27">
        <v>1274</v>
      </c>
      <c r="C1275" s="33" t="str">
        <f t="shared" si="306"/>
        <v>Event - The Crossing - Otherworldly Plot - MC - C</v>
      </c>
      <c r="D1275" s="33" t="s">
        <v>5853</v>
      </c>
      <c r="E1275" s="33">
        <f t="shared" si="303"/>
        <v>1</v>
      </c>
      <c r="F1275" s="33" t="str">
        <f t="shared" si="307"/>
        <v>Otherworldly Plot - MC</v>
      </c>
      <c r="G1275" s="34" t="s">
        <v>1045</v>
      </c>
      <c r="H1275" s="33" t="s">
        <v>2809</v>
      </c>
      <c r="I1275" s="50" t="s">
        <v>2830</v>
      </c>
      <c r="L1275" s="33" t="s">
        <v>5308</v>
      </c>
      <c r="M1275" s="50"/>
      <c r="P1275" s="50" t="s">
        <v>2939</v>
      </c>
      <c r="S1275" s="50" t="s">
        <v>5473</v>
      </c>
      <c r="T1275" s="33" t="s">
        <v>701</v>
      </c>
      <c r="U1275" s="33" t="s">
        <v>276</v>
      </c>
      <c r="W1275" s="34" t="s">
        <v>2103</v>
      </c>
      <c r="X1275" s="34">
        <v>1</v>
      </c>
      <c r="Y1275" s="34">
        <v>15</v>
      </c>
      <c r="Z1275" s="34">
        <f t="shared" si="304"/>
        <v>15</v>
      </c>
      <c r="AI1275" s="25">
        <v>1274</v>
      </c>
      <c r="AJ1275" s="27">
        <v>1274</v>
      </c>
    </row>
    <row r="1276" spans="1:36" ht="11.25" customHeight="1" x14ac:dyDescent="0.2">
      <c r="A1276" s="27">
        <v>1275</v>
      </c>
      <c r="C1276" s="33" t="str">
        <f t="shared" si="306"/>
        <v>Event - The Crossing - Rebirth! - MN - U</v>
      </c>
      <c r="D1276" s="33" t="s">
        <v>5854</v>
      </c>
      <c r="E1276" s="33">
        <f t="shared" si="303"/>
        <v>1</v>
      </c>
      <c r="F1276" s="33" t="str">
        <f t="shared" si="307"/>
        <v>Rebirth! - MN</v>
      </c>
      <c r="G1276" s="34" t="s">
        <v>1677</v>
      </c>
      <c r="H1276" s="33" t="s">
        <v>2809</v>
      </c>
      <c r="I1276" s="50" t="s">
        <v>2830</v>
      </c>
      <c r="L1276" s="33" t="s">
        <v>2077</v>
      </c>
      <c r="M1276" s="50"/>
      <c r="P1276" s="50" t="s">
        <v>5857</v>
      </c>
      <c r="S1276" s="50" t="s">
        <v>5474</v>
      </c>
      <c r="T1276" s="33" t="s">
        <v>701</v>
      </c>
      <c r="U1276" s="33" t="s">
        <v>2114</v>
      </c>
      <c r="W1276" s="34" t="s">
        <v>2314</v>
      </c>
      <c r="X1276" s="34">
        <v>4</v>
      </c>
      <c r="Y1276" s="34">
        <v>15</v>
      </c>
      <c r="Z1276" s="34">
        <f t="shared" si="304"/>
        <v>60</v>
      </c>
      <c r="AI1276" s="25">
        <v>1275</v>
      </c>
      <c r="AJ1276" s="27">
        <v>1275</v>
      </c>
    </row>
    <row r="1277" spans="1:36" ht="11.25" customHeight="1" x14ac:dyDescent="0.2">
      <c r="A1277" s="27">
        <v>1276</v>
      </c>
      <c r="C1277" s="33" t="str">
        <f t="shared" si="306"/>
        <v>Event - The Crossing - Time Travellers Vanquished - MC - C</v>
      </c>
      <c r="D1277" s="33" t="s">
        <v>5855</v>
      </c>
      <c r="E1277" s="33">
        <f t="shared" si="303"/>
        <v>1</v>
      </c>
      <c r="F1277" s="33" t="str">
        <f t="shared" si="307"/>
        <v>Time Travellers Vanquished - MC</v>
      </c>
      <c r="G1277" s="34" t="s">
        <v>1045</v>
      </c>
      <c r="H1277" s="33" t="s">
        <v>2809</v>
      </c>
      <c r="I1277" s="50" t="s">
        <v>2830</v>
      </c>
      <c r="L1277" s="33" t="s">
        <v>5309</v>
      </c>
      <c r="M1277" s="50"/>
      <c r="P1277" s="50" t="s">
        <v>2941</v>
      </c>
      <c r="S1277" s="50" t="s">
        <v>5475</v>
      </c>
      <c r="T1277" s="33" t="s">
        <v>701</v>
      </c>
      <c r="U1277" s="33" t="s">
        <v>277</v>
      </c>
      <c r="W1277" s="34" t="s">
        <v>2103</v>
      </c>
      <c r="X1277" s="34">
        <v>1</v>
      </c>
      <c r="Y1277" s="34">
        <v>15</v>
      </c>
      <c r="Z1277" s="34">
        <f t="shared" si="304"/>
        <v>15</v>
      </c>
      <c r="AI1277" s="25">
        <v>1276</v>
      </c>
      <c r="AJ1277" s="27">
        <v>1276</v>
      </c>
    </row>
    <row r="1278" spans="1:36" ht="11.25" customHeight="1" x14ac:dyDescent="0.2">
      <c r="A1278" s="27">
        <v>1277</v>
      </c>
      <c r="B1278" s="28"/>
      <c r="C1278" s="26" t="str">
        <f t="shared" ref="C1278:C1341" si="309">CONCATENATE(M1278," - ",P1278," - ",G1278," - ",IF(R1278="","",CONCATENATE(R1278," - ")),W1278)</f>
        <v>Mister Miracle - 4-Grid Character Card - JLA - U</v>
      </c>
      <c r="D1278" s="26" t="str">
        <f>CONCATENATE(M1278," ",G1278," HERO - ",W1278)</f>
        <v>Mister Miracle JLA HERO - U</v>
      </c>
      <c r="E1278" s="26">
        <f t="shared" si="303"/>
        <v>1</v>
      </c>
      <c r="F1278" s="26" t="str">
        <f>CONCATENATE(M1278,IF(V1278&lt;&gt;"",CONCATENATE(" (",V1278,")",),"")," &lt;",G1278,"&gt;")</f>
        <v>Mister Miracle (H) &lt;JLA&gt;</v>
      </c>
      <c r="G1278" s="28" t="s">
        <v>3386</v>
      </c>
      <c r="H1278" s="28" t="s">
        <v>2582</v>
      </c>
      <c r="I1278" s="28"/>
      <c r="J1278" s="28"/>
      <c r="K1278" s="28"/>
      <c r="L1278" s="54" t="s">
        <v>5240</v>
      </c>
      <c r="M1278" s="26" t="s">
        <v>2025</v>
      </c>
      <c r="N1278" s="28"/>
      <c r="O1278" s="28"/>
      <c r="P1278" s="26" t="s">
        <v>769</v>
      </c>
      <c r="Q1278" s="28"/>
      <c r="R1278" s="28"/>
      <c r="S1278" s="54"/>
      <c r="T1278" s="26" t="s">
        <v>2025</v>
      </c>
      <c r="U1278" s="26" t="s">
        <v>769</v>
      </c>
      <c r="V1278" s="28" t="s">
        <v>1981</v>
      </c>
      <c r="W1278" s="28" t="s">
        <v>2314</v>
      </c>
      <c r="X1278" s="29">
        <v>6</v>
      </c>
      <c r="Y1278" s="29">
        <v>10</v>
      </c>
      <c r="Z1278" s="29">
        <f t="shared" si="304"/>
        <v>60</v>
      </c>
      <c r="AA1278" s="30">
        <v>3</v>
      </c>
      <c r="AB1278" s="30">
        <v>5</v>
      </c>
      <c r="AC1278" s="30">
        <v>3</v>
      </c>
      <c r="AD1278" s="30">
        <v>7</v>
      </c>
      <c r="AE1278" s="30">
        <f>SUM(AA1278:AD1278)</f>
        <v>18</v>
      </c>
      <c r="AF1278" s="30">
        <v>18</v>
      </c>
      <c r="AG1278" s="31">
        <f>AVERAGE(AA1278:AD1278)</f>
        <v>4.5</v>
      </c>
      <c r="AH1278" s="32" t="s">
        <v>4757</v>
      </c>
      <c r="AI1278" s="32">
        <v>1277</v>
      </c>
      <c r="AJ1278" s="27">
        <v>1277</v>
      </c>
    </row>
    <row r="1279" spans="1:36" ht="11.25" customHeight="1" x14ac:dyDescent="0.2">
      <c r="A1279" s="27">
        <v>1278</v>
      </c>
      <c r="C1279" s="33" t="str">
        <f t="shared" si="309"/>
        <v>Mister Miracle - Aero Disks - JLA - OPD - VR</v>
      </c>
      <c r="D1279" s="33" t="str">
        <f>CONCATENATE(M1279," - ",P1279," - ",G1279," - ",IF(R1279="","",CONCATENATE(R1279," - ")),W1279)</f>
        <v>Mister Miracle - Aero Disks - JLA - OPD - VR</v>
      </c>
      <c r="E1279" s="33">
        <f t="shared" si="303"/>
        <v>1</v>
      </c>
      <c r="F1279" s="33" t="str">
        <f>CONCATENATE(P1279," - ",G1279)</f>
        <v>Aero Disks - JLA</v>
      </c>
      <c r="G1279" s="34" t="s">
        <v>3386</v>
      </c>
      <c r="H1279" s="34" t="s">
        <v>2590</v>
      </c>
      <c r="L1279" s="50" t="s">
        <v>5333</v>
      </c>
      <c r="M1279" s="33" t="s">
        <v>2025</v>
      </c>
      <c r="N1279" s="34" t="s">
        <v>4980</v>
      </c>
      <c r="O1279" s="34" t="s">
        <v>4980</v>
      </c>
      <c r="P1279" s="33" t="s">
        <v>3179</v>
      </c>
      <c r="R1279" s="34" t="s">
        <v>2584</v>
      </c>
      <c r="S1279" s="50" t="s">
        <v>4214</v>
      </c>
      <c r="T1279" s="33" t="s">
        <v>2025</v>
      </c>
      <c r="U1279" s="33" t="s">
        <v>1782</v>
      </c>
      <c r="W1279" s="34" t="s">
        <v>2361</v>
      </c>
      <c r="X1279" s="34">
        <v>6</v>
      </c>
      <c r="Y1279" s="34">
        <v>20</v>
      </c>
      <c r="Z1279" s="34">
        <f t="shared" si="304"/>
        <v>120</v>
      </c>
      <c r="AI1279" s="25">
        <v>1278</v>
      </c>
      <c r="AJ1279" s="27">
        <v>1278</v>
      </c>
    </row>
    <row r="1280" spans="1:36" ht="11.25" customHeight="1" x14ac:dyDescent="0.2">
      <c r="A1280" s="27">
        <v>1279</v>
      </c>
      <c r="C1280" s="33" t="str">
        <f t="shared" si="309"/>
        <v>Mister Miracle - Big Barda - JLA - U</v>
      </c>
      <c r="D1280" s="33" t="str">
        <f>CONCATENATE(M1280," - ",P1280," - ",G1280," - ",IF(R1280="","",CONCATENATE(R1280," - ")),W1280)</f>
        <v>Mister Miracle - Big Barda - JLA - U</v>
      </c>
      <c r="E1280" s="33">
        <f t="shared" si="303"/>
        <v>1</v>
      </c>
      <c r="F1280" s="33" t="str">
        <f>CONCATENATE(P1280," - ",G1280)</f>
        <v>Big Barda - JLA</v>
      </c>
      <c r="G1280" s="34" t="s">
        <v>3386</v>
      </c>
      <c r="H1280" s="34" t="s">
        <v>2590</v>
      </c>
      <c r="L1280" s="50" t="s">
        <v>2079</v>
      </c>
      <c r="M1280" s="33" t="s">
        <v>2025</v>
      </c>
      <c r="N1280" s="34" t="s">
        <v>4910</v>
      </c>
      <c r="O1280" s="34" t="s">
        <v>4910</v>
      </c>
      <c r="P1280" s="33" t="s">
        <v>2244</v>
      </c>
      <c r="S1280" s="50" t="s">
        <v>4215</v>
      </c>
      <c r="T1280" s="33" t="s">
        <v>2025</v>
      </c>
      <c r="U1280" s="33" t="s">
        <v>2244</v>
      </c>
      <c r="W1280" s="34" t="s">
        <v>2314</v>
      </c>
      <c r="X1280" s="34">
        <v>6</v>
      </c>
      <c r="Y1280" s="34">
        <v>10</v>
      </c>
      <c r="Z1280" s="34">
        <f t="shared" si="304"/>
        <v>60</v>
      </c>
      <c r="AI1280" s="25">
        <v>1279</v>
      </c>
      <c r="AJ1280" s="27">
        <v>1279</v>
      </c>
    </row>
    <row r="1281" spans="1:36" ht="11.25" customHeight="1" x14ac:dyDescent="0.2">
      <c r="A1281" s="27">
        <v>1280</v>
      </c>
      <c r="C1281" s="33" t="str">
        <f t="shared" si="309"/>
        <v>Mister Miracle - Mother Box - JLA - OPD - VR</v>
      </c>
      <c r="D1281" s="33" t="str">
        <f>CONCATENATE(M1281," - ",P1281," - ",G1281," - ",IF(R1281="","",CONCATENATE(R1281," - ")),W1281)</f>
        <v>Mister Miracle - Mother Box - JLA - OPD - VR</v>
      </c>
      <c r="E1281" s="33">
        <f t="shared" si="303"/>
        <v>1</v>
      </c>
      <c r="F1281" s="33" t="str">
        <f>CONCATENATE(M1281," - ",P1281," - ",G1281)</f>
        <v>Mister Miracle - Mother Box - JLA</v>
      </c>
      <c r="G1281" s="34" t="s">
        <v>3386</v>
      </c>
      <c r="H1281" s="34" t="s">
        <v>2590</v>
      </c>
      <c r="L1281" s="50" t="s">
        <v>5334</v>
      </c>
      <c r="M1281" s="33" t="s">
        <v>2025</v>
      </c>
      <c r="N1281" s="34" t="s">
        <v>4868</v>
      </c>
      <c r="O1281" s="34" t="s">
        <v>4868</v>
      </c>
      <c r="P1281" s="33" t="s">
        <v>3180</v>
      </c>
      <c r="R1281" s="34" t="s">
        <v>2584</v>
      </c>
      <c r="S1281" s="50" t="s">
        <v>4216</v>
      </c>
      <c r="T1281" s="33" t="s">
        <v>2025</v>
      </c>
      <c r="U1281" s="33" t="s">
        <v>1117</v>
      </c>
      <c r="W1281" s="34" t="s">
        <v>2361</v>
      </c>
      <c r="X1281" s="34">
        <v>6</v>
      </c>
      <c r="Y1281" s="34">
        <v>20</v>
      </c>
      <c r="Z1281" s="34">
        <f t="shared" si="304"/>
        <v>120</v>
      </c>
      <c r="AI1281" s="25">
        <v>1280</v>
      </c>
      <c r="AJ1281" s="27">
        <v>1280</v>
      </c>
    </row>
    <row r="1282" spans="1:36" ht="11.25" customHeight="1" x14ac:dyDescent="0.2">
      <c r="A1282" s="27">
        <v>1281</v>
      </c>
      <c r="C1282" s="33" t="str">
        <f t="shared" si="309"/>
        <v>Mister Miracle - Oberon - JLA - U</v>
      </c>
      <c r="D1282" s="33" t="str">
        <f>CONCATENATE(M1282," - ",P1282," - ",G1282," - ",IF(R1282="","",CONCATENATE(R1282," - ")),W1282)</f>
        <v>Mister Miracle - Oberon - JLA - U</v>
      </c>
      <c r="E1282" s="33">
        <f t="shared" ref="E1282:E1345" si="310">COUNTIF(F:F,F1282)</f>
        <v>1</v>
      </c>
      <c r="F1282" s="33" t="str">
        <f>CONCATENATE(P1282," - ",G1282)</f>
        <v>Oberon - JLA</v>
      </c>
      <c r="G1282" s="34" t="s">
        <v>3386</v>
      </c>
      <c r="H1282" s="34" t="s">
        <v>2590</v>
      </c>
      <c r="L1282" s="50" t="s">
        <v>5335</v>
      </c>
      <c r="M1282" s="33" t="s">
        <v>2025</v>
      </c>
      <c r="N1282" s="34" t="s">
        <v>5115</v>
      </c>
      <c r="O1282" s="34" t="s">
        <v>5115</v>
      </c>
      <c r="P1282" s="33" t="s">
        <v>2245</v>
      </c>
      <c r="S1282" s="50" t="s">
        <v>4217</v>
      </c>
      <c r="T1282" s="33" t="s">
        <v>2025</v>
      </c>
      <c r="U1282" s="33" t="s">
        <v>2245</v>
      </c>
      <c r="W1282" s="34" t="s">
        <v>2314</v>
      </c>
      <c r="X1282" s="34">
        <v>6</v>
      </c>
      <c r="Y1282" s="34">
        <v>10</v>
      </c>
      <c r="Z1282" s="34">
        <f t="shared" ref="Z1282:Z1345" si="311">SUMPRODUCT(X1282,Y1282)</f>
        <v>60</v>
      </c>
      <c r="AI1282" s="25">
        <v>1281</v>
      </c>
      <c r="AJ1282" s="27">
        <v>1281</v>
      </c>
    </row>
    <row r="1283" spans="1:36" ht="11.25" customHeight="1" x14ac:dyDescent="0.2">
      <c r="A1283" s="27">
        <v>1282</v>
      </c>
      <c r="C1283" s="33" t="str">
        <f t="shared" si="309"/>
        <v>Mister Miracle - Super-Escape Artist - JLA - C</v>
      </c>
      <c r="D1283" s="33" t="str">
        <f>CONCATENATE(M1283," - ",P1283," - ",G1283," - ",IF(R1283="","",CONCATENATE(R1283," - ")),W1283)</f>
        <v>Mister Miracle - Super-Escape Artist - JLA - C</v>
      </c>
      <c r="E1283" s="33">
        <f t="shared" si="310"/>
        <v>1</v>
      </c>
      <c r="F1283" s="33" t="str">
        <f>CONCATENATE(P1283," - ",G1283)</f>
        <v>Super-Escape Artist - JLA</v>
      </c>
      <c r="G1283" s="34" t="s">
        <v>3386</v>
      </c>
      <c r="H1283" s="34" t="s">
        <v>2590</v>
      </c>
      <c r="L1283" s="50" t="s">
        <v>1583</v>
      </c>
      <c r="M1283" s="33" t="s">
        <v>2025</v>
      </c>
      <c r="N1283" s="34" t="s">
        <v>4952</v>
      </c>
      <c r="O1283" s="34" t="s">
        <v>4952</v>
      </c>
      <c r="P1283" s="33" t="s">
        <v>1604</v>
      </c>
      <c r="S1283" s="50" t="s">
        <v>4218</v>
      </c>
      <c r="T1283" s="33" t="s">
        <v>2025</v>
      </c>
      <c r="U1283" s="33" t="s">
        <v>1604</v>
      </c>
      <c r="W1283" s="34" t="s">
        <v>2103</v>
      </c>
      <c r="X1283" s="34">
        <v>6</v>
      </c>
      <c r="Y1283" s="34">
        <v>5</v>
      </c>
      <c r="Z1283" s="34">
        <f t="shared" si="311"/>
        <v>30</v>
      </c>
      <c r="AI1283" s="25">
        <v>1282</v>
      </c>
      <c r="AJ1283" s="27">
        <v>1282</v>
      </c>
    </row>
    <row r="1284" spans="1:36" ht="11.25" customHeight="1" x14ac:dyDescent="0.2">
      <c r="A1284" s="27">
        <v>1283</v>
      </c>
      <c r="B1284" s="39"/>
      <c r="C1284" s="38" t="str">
        <f t="shared" si="309"/>
        <v>Mojo - 3-Grid Character Card - PS - VR</v>
      </c>
      <c r="D1284" s="38" t="str">
        <f>CONCATENATE(M1284," ",G1284," HERO - ",W1284)</f>
        <v>Mojo PS HERO - VR</v>
      </c>
      <c r="E1284" s="38">
        <f t="shared" si="310"/>
        <v>1</v>
      </c>
      <c r="F1284" s="38" t="str">
        <f>CONCATENATE(M1284,IF(V1284&lt;&gt;"",CONCATENATE(" (",V1284,")",),"")," &lt;",G1284,"&gt;")</f>
        <v>Mojo &lt;PS&gt;</v>
      </c>
      <c r="G1284" s="39" t="s">
        <v>124</v>
      </c>
      <c r="H1284" s="39" t="s">
        <v>2582</v>
      </c>
      <c r="I1284" s="39"/>
      <c r="J1284" s="39"/>
      <c r="K1284" s="39"/>
      <c r="L1284" s="55" t="s">
        <v>380</v>
      </c>
      <c r="M1284" s="38" t="s">
        <v>155</v>
      </c>
      <c r="N1284" s="39"/>
      <c r="O1284" s="39"/>
      <c r="P1284" s="38" t="s">
        <v>768</v>
      </c>
      <c r="Q1284" s="39"/>
      <c r="R1284" s="39"/>
      <c r="S1284" s="55"/>
      <c r="T1284" s="38" t="s">
        <v>155</v>
      </c>
      <c r="U1284" s="38" t="s">
        <v>768</v>
      </c>
      <c r="V1284" s="39"/>
      <c r="W1284" s="39" t="s">
        <v>2361</v>
      </c>
      <c r="X1284" s="40">
        <v>7</v>
      </c>
      <c r="Y1284" s="40">
        <v>20</v>
      </c>
      <c r="Z1284" s="40">
        <f t="shared" si="311"/>
        <v>140</v>
      </c>
      <c r="AA1284" s="41">
        <v>5</v>
      </c>
      <c r="AB1284" s="41">
        <v>6</v>
      </c>
      <c r="AC1284" s="41">
        <v>2</v>
      </c>
      <c r="AD1284" s="41"/>
      <c r="AE1284" s="41">
        <f>SUM(AA1284:AD1284)</f>
        <v>13</v>
      </c>
      <c r="AF1284" s="41">
        <v>13</v>
      </c>
      <c r="AG1284" s="42">
        <f>AVERAGE(AA1284:AD1284)</f>
        <v>4.333333333333333</v>
      </c>
      <c r="AH1284" s="43"/>
      <c r="AI1284" s="43">
        <v>1283</v>
      </c>
      <c r="AJ1284" s="27">
        <v>1283</v>
      </c>
    </row>
    <row r="1285" spans="1:36" ht="11.25" customHeight="1" x14ac:dyDescent="0.2">
      <c r="A1285" s="27">
        <v>1284</v>
      </c>
      <c r="B1285" s="28"/>
      <c r="C1285" s="26" t="str">
        <f t="shared" si="309"/>
        <v>Mojo - 4-Grid Character Card - IQ - U</v>
      </c>
      <c r="D1285" s="26" t="str">
        <f>CONCATENATE(M1285," ",G1285," HERO - ",W1285)</f>
        <v>Mojo IQ HERO - U</v>
      </c>
      <c r="E1285" s="26">
        <f t="shared" si="310"/>
        <v>1</v>
      </c>
      <c r="F1285" s="26" t="str">
        <f>CONCATENATE(M1285,IF(V1285&lt;&gt;"",CONCATENATE(" (",V1285,")",),"")," &lt;",G1285,"&gt;")</f>
        <v>Mojo &lt;IQ&gt;</v>
      </c>
      <c r="G1285" s="28" t="s">
        <v>1044</v>
      </c>
      <c r="H1285" s="28" t="s">
        <v>2582</v>
      </c>
      <c r="I1285" s="28"/>
      <c r="J1285" s="28"/>
      <c r="K1285" s="28"/>
      <c r="L1285" s="54" t="s">
        <v>5301</v>
      </c>
      <c r="M1285" s="26" t="s">
        <v>155</v>
      </c>
      <c r="N1285" s="28"/>
      <c r="O1285" s="28"/>
      <c r="P1285" s="26" t="s">
        <v>769</v>
      </c>
      <c r="Q1285" s="28"/>
      <c r="R1285" s="28"/>
      <c r="S1285" s="54"/>
      <c r="T1285" s="26" t="s">
        <v>155</v>
      </c>
      <c r="U1285" s="26" t="s">
        <v>769</v>
      </c>
      <c r="V1285" s="28"/>
      <c r="W1285" s="28" t="s">
        <v>2314</v>
      </c>
      <c r="X1285" s="29">
        <v>12</v>
      </c>
      <c r="Y1285" s="29">
        <v>10</v>
      </c>
      <c r="Z1285" s="29">
        <f t="shared" si="311"/>
        <v>120</v>
      </c>
      <c r="AA1285" s="30">
        <v>6</v>
      </c>
      <c r="AB1285" s="30">
        <v>3</v>
      </c>
      <c r="AC1285" s="30">
        <v>1</v>
      </c>
      <c r="AD1285" s="30">
        <v>6</v>
      </c>
      <c r="AE1285" s="30">
        <f>SUM(AA1285:AD1285)</f>
        <v>16</v>
      </c>
      <c r="AF1285" s="30">
        <v>16</v>
      </c>
      <c r="AG1285" s="31">
        <f>AVERAGE(AA1285:AD1285)</f>
        <v>4</v>
      </c>
      <c r="AH1285" s="32" t="s">
        <v>4768</v>
      </c>
      <c r="AI1285" s="32">
        <v>1284</v>
      </c>
      <c r="AJ1285" s="27">
        <v>1284</v>
      </c>
    </row>
    <row r="1286" spans="1:36" ht="11.25" customHeight="1" x14ac:dyDescent="0.2">
      <c r="A1286" s="27">
        <v>1285</v>
      </c>
      <c r="C1286" s="33" t="str">
        <f t="shared" si="309"/>
        <v>Mojo - Bodyguard - PS - VR</v>
      </c>
      <c r="D1286" s="33" t="str">
        <f t="shared" ref="D1286:D1293" si="312">CONCATENATE(M1286," - ",P1286," - ",G1286," - ",IF(R1286="","",CONCATENATE(R1286," - ")),W1286)</f>
        <v>Mojo - Bodyguard - PS - VR</v>
      </c>
      <c r="E1286" s="33">
        <f t="shared" si="310"/>
        <v>1</v>
      </c>
      <c r="F1286" s="33" t="str">
        <f t="shared" ref="F1286:F1293" si="313">CONCATENATE(P1286," - ",G1286)</f>
        <v>Bodyguard - PS</v>
      </c>
      <c r="G1286" s="34" t="s">
        <v>124</v>
      </c>
      <c r="H1286" s="34" t="s">
        <v>2590</v>
      </c>
      <c r="L1286" s="50" t="s">
        <v>5336</v>
      </c>
      <c r="M1286" s="33" t="s">
        <v>155</v>
      </c>
      <c r="N1286" s="34" t="s">
        <v>4955</v>
      </c>
      <c r="O1286" s="34" t="s">
        <v>4955</v>
      </c>
      <c r="P1286" s="33" t="s">
        <v>2526</v>
      </c>
      <c r="S1286" s="50" t="s">
        <v>4219</v>
      </c>
      <c r="T1286" s="33" t="s">
        <v>155</v>
      </c>
      <c r="U1286" s="33" t="s">
        <v>2526</v>
      </c>
      <c r="W1286" s="34" t="s">
        <v>2361</v>
      </c>
      <c r="X1286" s="34">
        <v>7</v>
      </c>
      <c r="Y1286" s="34">
        <v>20</v>
      </c>
      <c r="Z1286" s="34">
        <f t="shared" si="311"/>
        <v>140</v>
      </c>
      <c r="AI1286" s="25">
        <v>1285</v>
      </c>
      <c r="AJ1286" s="27">
        <v>1285</v>
      </c>
    </row>
    <row r="1287" spans="1:36" ht="11.25" customHeight="1" x14ac:dyDescent="0.2">
      <c r="A1287" s="27">
        <v>1286</v>
      </c>
      <c r="C1287" s="33" t="str">
        <f t="shared" si="309"/>
        <v>Mojo - Caught on Film - IQ - U</v>
      </c>
      <c r="D1287" s="33" t="str">
        <f t="shared" si="312"/>
        <v>Mojo - Caught on Film - IQ - U</v>
      </c>
      <c r="E1287" s="33">
        <f t="shared" si="310"/>
        <v>1</v>
      </c>
      <c r="F1287" s="33" t="str">
        <f t="shared" si="313"/>
        <v>Caught on Film - IQ</v>
      </c>
      <c r="G1287" s="34" t="s">
        <v>1044</v>
      </c>
      <c r="H1287" s="34" t="s">
        <v>2590</v>
      </c>
      <c r="L1287" s="50" t="s">
        <v>1147</v>
      </c>
      <c r="M1287" s="33" t="s">
        <v>155</v>
      </c>
      <c r="N1287" s="34" t="s">
        <v>4888</v>
      </c>
      <c r="O1287" s="34" t="s">
        <v>4888</v>
      </c>
      <c r="P1287" s="33" t="s">
        <v>337</v>
      </c>
      <c r="S1287" s="50" t="s">
        <v>3690</v>
      </c>
      <c r="T1287" s="33" t="s">
        <v>155</v>
      </c>
      <c r="U1287" s="33" t="s">
        <v>337</v>
      </c>
      <c r="W1287" s="34" t="s">
        <v>2314</v>
      </c>
      <c r="X1287" s="34">
        <v>12</v>
      </c>
      <c r="Y1287" s="34">
        <v>10</v>
      </c>
      <c r="Z1287" s="34">
        <f t="shared" si="311"/>
        <v>120</v>
      </c>
      <c r="AI1287" s="25">
        <v>1286</v>
      </c>
      <c r="AJ1287" s="27">
        <v>1286</v>
      </c>
    </row>
    <row r="1288" spans="1:36" ht="11.25" customHeight="1" x14ac:dyDescent="0.2">
      <c r="A1288" s="27">
        <v>1287</v>
      </c>
      <c r="C1288" s="33" t="str">
        <f t="shared" si="309"/>
        <v>Mojo - Director's Cut - IQ - U</v>
      </c>
      <c r="D1288" s="33" t="str">
        <f t="shared" si="312"/>
        <v>Mojo - Director's Cut - IQ - U</v>
      </c>
      <c r="E1288" s="33">
        <f t="shared" si="310"/>
        <v>1</v>
      </c>
      <c r="F1288" s="33" t="str">
        <f t="shared" si="313"/>
        <v>Director's Cut - IQ</v>
      </c>
      <c r="G1288" s="34" t="s">
        <v>1044</v>
      </c>
      <c r="H1288" s="34" t="s">
        <v>2590</v>
      </c>
      <c r="L1288" s="50" t="s">
        <v>5337</v>
      </c>
      <c r="M1288" s="33" t="s">
        <v>155</v>
      </c>
      <c r="N1288" s="34" t="s">
        <v>4934</v>
      </c>
      <c r="O1288" s="34" t="s">
        <v>4934</v>
      </c>
      <c r="P1288" s="33" t="s">
        <v>338</v>
      </c>
      <c r="S1288" s="50" t="s">
        <v>4220</v>
      </c>
      <c r="T1288" s="33" t="s">
        <v>155</v>
      </c>
      <c r="U1288" s="33" t="s">
        <v>338</v>
      </c>
      <c r="W1288" s="34" t="s">
        <v>2314</v>
      </c>
      <c r="X1288" s="34">
        <v>12</v>
      </c>
      <c r="Y1288" s="34">
        <v>10</v>
      </c>
      <c r="Z1288" s="34">
        <f t="shared" si="311"/>
        <v>120</v>
      </c>
      <c r="AI1288" s="25">
        <v>1287</v>
      </c>
      <c r="AJ1288" s="27">
        <v>1287</v>
      </c>
    </row>
    <row r="1289" spans="1:36" ht="11.25" customHeight="1" x14ac:dyDescent="0.2">
      <c r="A1289" s="27">
        <v>1288</v>
      </c>
      <c r="C1289" s="33" t="str">
        <f t="shared" si="309"/>
        <v>Mojo - It's a Rap - PS - U</v>
      </c>
      <c r="D1289" s="33" t="str">
        <f t="shared" si="312"/>
        <v>Mojo - It's a Rap - PS - U</v>
      </c>
      <c r="E1289" s="33">
        <f t="shared" si="310"/>
        <v>1</v>
      </c>
      <c r="F1289" s="33" t="str">
        <f t="shared" si="313"/>
        <v>It's a Rap - PS</v>
      </c>
      <c r="G1289" s="34" t="s">
        <v>124</v>
      </c>
      <c r="H1289" s="34" t="s">
        <v>2590</v>
      </c>
      <c r="L1289" s="50" t="s">
        <v>2545</v>
      </c>
      <c r="M1289" s="33" t="s">
        <v>155</v>
      </c>
      <c r="N1289" s="34" t="s">
        <v>4918</v>
      </c>
      <c r="O1289" s="34" t="s">
        <v>4918</v>
      </c>
      <c r="P1289" s="33" t="s">
        <v>321</v>
      </c>
      <c r="S1289" s="50" t="s">
        <v>4221</v>
      </c>
      <c r="T1289" s="33" t="s">
        <v>155</v>
      </c>
      <c r="U1289" s="33" t="s">
        <v>321</v>
      </c>
      <c r="W1289" s="34" t="s">
        <v>2314</v>
      </c>
      <c r="X1289" s="34">
        <v>7</v>
      </c>
      <c r="Y1289" s="34">
        <v>10</v>
      </c>
      <c r="Z1289" s="34">
        <f t="shared" si="311"/>
        <v>70</v>
      </c>
      <c r="AI1289" s="25">
        <v>1288</v>
      </c>
      <c r="AJ1289" s="27">
        <v>1288</v>
      </c>
    </row>
    <row r="1290" spans="1:36" ht="11.25" customHeight="1" x14ac:dyDescent="0.2">
      <c r="A1290" s="27">
        <v>1289</v>
      </c>
      <c r="C1290" s="33" t="str">
        <f t="shared" si="309"/>
        <v>Mojo - Prime Time - PS - OPD - VR</v>
      </c>
      <c r="D1290" s="33" t="str">
        <f t="shared" si="312"/>
        <v>Mojo - Prime Time - PS - OPD - VR</v>
      </c>
      <c r="E1290" s="33">
        <f t="shared" si="310"/>
        <v>1</v>
      </c>
      <c r="F1290" s="33" t="str">
        <f t="shared" si="313"/>
        <v>Prime Time - PS</v>
      </c>
      <c r="G1290" s="34" t="s">
        <v>124</v>
      </c>
      <c r="H1290" s="34" t="s">
        <v>2590</v>
      </c>
      <c r="L1290" s="50" t="s">
        <v>452</v>
      </c>
      <c r="M1290" s="33" t="s">
        <v>155</v>
      </c>
      <c r="N1290" s="34" t="s">
        <v>5116</v>
      </c>
      <c r="O1290" s="34" t="s">
        <v>5116</v>
      </c>
      <c r="P1290" s="33" t="s">
        <v>3181</v>
      </c>
      <c r="R1290" s="34" t="s">
        <v>2584</v>
      </c>
      <c r="S1290" s="50" t="s">
        <v>4222</v>
      </c>
      <c r="T1290" s="33" t="s">
        <v>155</v>
      </c>
      <c r="U1290" s="33" t="s">
        <v>1786</v>
      </c>
      <c r="W1290" s="34" t="s">
        <v>2361</v>
      </c>
      <c r="X1290" s="34">
        <v>7</v>
      </c>
      <c r="Y1290" s="34">
        <v>20</v>
      </c>
      <c r="Z1290" s="34">
        <f t="shared" si="311"/>
        <v>140</v>
      </c>
      <c r="AI1290" s="25">
        <v>1289</v>
      </c>
      <c r="AJ1290" s="27">
        <v>1289</v>
      </c>
    </row>
    <row r="1291" spans="1:36" ht="11.25" customHeight="1" x14ac:dyDescent="0.2">
      <c r="A1291" s="27">
        <v>1290</v>
      </c>
      <c r="C1291" s="33" t="str">
        <f t="shared" si="309"/>
        <v>Mojo - Rewrite Script - PS - OPD - VR</v>
      </c>
      <c r="D1291" s="33" t="str">
        <f t="shared" si="312"/>
        <v>Mojo - Rewrite Script - PS - OPD - VR</v>
      </c>
      <c r="E1291" s="33">
        <f t="shared" si="310"/>
        <v>1</v>
      </c>
      <c r="F1291" s="33" t="str">
        <f t="shared" si="313"/>
        <v>Rewrite Script - PS</v>
      </c>
      <c r="G1291" s="34" t="s">
        <v>124</v>
      </c>
      <c r="H1291" s="34" t="s">
        <v>2590</v>
      </c>
      <c r="L1291" s="33" t="s">
        <v>155</v>
      </c>
      <c r="M1291" s="33" t="s">
        <v>155</v>
      </c>
      <c r="N1291" s="34" t="s">
        <v>5117</v>
      </c>
      <c r="O1291" s="34" t="s">
        <v>5117</v>
      </c>
      <c r="P1291" s="33" t="s">
        <v>3549</v>
      </c>
      <c r="R1291" s="34" t="s">
        <v>2584</v>
      </c>
      <c r="S1291" s="50" t="s">
        <v>4223</v>
      </c>
      <c r="T1291" s="33" t="s">
        <v>155</v>
      </c>
      <c r="U1291" s="33" t="s">
        <v>1787</v>
      </c>
      <c r="W1291" s="34" t="s">
        <v>2361</v>
      </c>
      <c r="X1291" s="34">
        <v>7</v>
      </c>
      <c r="Y1291" s="34">
        <v>20</v>
      </c>
      <c r="Z1291" s="34">
        <f t="shared" si="311"/>
        <v>140</v>
      </c>
      <c r="AI1291" s="25">
        <v>1290</v>
      </c>
      <c r="AJ1291" s="27">
        <v>1290</v>
      </c>
    </row>
    <row r="1292" spans="1:36" ht="11.25" customHeight="1" x14ac:dyDescent="0.2">
      <c r="A1292" s="27">
        <v>1291</v>
      </c>
      <c r="C1292" s="33" t="str">
        <f t="shared" si="309"/>
        <v>Mojo - Spineless Plot - PS - VR</v>
      </c>
      <c r="D1292" s="33" t="str">
        <f t="shared" si="312"/>
        <v>Mojo - Spineless Plot - PS - VR</v>
      </c>
      <c r="E1292" s="33">
        <f t="shared" si="310"/>
        <v>1</v>
      </c>
      <c r="F1292" s="33" t="str">
        <f t="shared" si="313"/>
        <v>Spineless Plot - PS</v>
      </c>
      <c r="G1292" s="34" t="s">
        <v>124</v>
      </c>
      <c r="H1292" s="34" t="s">
        <v>2590</v>
      </c>
      <c r="L1292" s="33" t="s">
        <v>155</v>
      </c>
      <c r="M1292" s="33" t="s">
        <v>155</v>
      </c>
      <c r="N1292" s="34" t="s">
        <v>4891</v>
      </c>
      <c r="O1292" s="34" t="s">
        <v>4891</v>
      </c>
      <c r="P1292" s="33" t="s">
        <v>1033</v>
      </c>
      <c r="S1292" s="50" t="s">
        <v>4224</v>
      </c>
      <c r="T1292" s="33" t="s">
        <v>155</v>
      </c>
      <c r="U1292" s="33" t="s">
        <v>1033</v>
      </c>
      <c r="W1292" s="34" t="s">
        <v>2361</v>
      </c>
      <c r="X1292" s="34">
        <v>7</v>
      </c>
      <c r="Y1292" s="34">
        <v>20</v>
      </c>
      <c r="Z1292" s="34">
        <f t="shared" si="311"/>
        <v>140</v>
      </c>
      <c r="AI1292" s="25">
        <v>1291</v>
      </c>
      <c r="AJ1292" s="27">
        <v>1291</v>
      </c>
    </row>
    <row r="1293" spans="1:36" ht="11.25" customHeight="1" x14ac:dyDescent="0.2">
      <c r="A1293" s="27">
        <v>1292</v>
      </c>
      <c r="C1293" s="33" t="str">
        <f t="shared" si="309"/>
        <v>Mojo - Supreme Edits - PS - R</v>
      </c>
      <c r="D1293" s="33" t="str">
        <f t="shared" si="312"/>
        <v>Mojo - Supreme Edits - PS - R</v>
      </c>
      <c r="E1293" s="33">
        <f t="shared" si="310"/>
        <v>1</v>
      </c>
      <c r="F1293" s="33" t="str">
        <f t="shared" si="313"/>
        <v>Supreme Edits - PS</v>
      </c>
      <c r="G1293" s="34" t="s">
        <v>124</v>
      </c>
      <c r="H1293" s="34" t="s">
        <v>2590</v>
      </c>
      <c r="L1293" s="33" t="s">
        <v>155</v>
      </c>
      <c r="M1293" s="33" t="s">
        <v>155</v>
      </c>
      <c r="N1293" s="34" t="s">
        <v>4881</v>
      </c>
      <c r="O1293" s="34" t="s">
        <v>4881</v>
      </c>
      <c r="P1293" s="33" t="s">
        <v>322</v>
      </c>
      <c r="S1293" s="50" t="s">
        <v>3610</v>
      </c>
      <c r="T1293" s="33" t="s">
        <v>155</v>
      </c>
      <c r="U1293" s="33" t="s">
        <v>322</v>
      </c>
      <c r="W1293" s="34" t="s">
        <v>2313</v>
      </c>
      <c r="X1293" s="34">
        <v>7</v>
      </c>
      <c r="Y1293" s="34">
        <v>15</v>
      </c>
      <c r="Z1293" s="34">
        <f t="shared" si="311"/>
        <v>105</v>
      </c>
      <c r="AI1293" s="25">
        <v>1292</v>
      </c>
      <c r="AJ1293" s="27">
        <v>1292</v>
      </c>
    </row>
    <row r="1294" spans="1:36" ht="11.25" customHeight="1" x14ac:dyDescent="0.2">
      <c r="A1294" s="27">
        <v>1293</v>
      </c>
      <c r="B1294" s="28"/>
      <c r="C1294" s="26" t="str">
        <f t="shared" si="309"/>
        <v>Mole Man - 4-Grid Character Card - CL - U</v>
      </c>
      <c r="D1294" s="26" t="str">
        <f>CONCATENATE(M1294," ",G1294," HERO - ",W1294)</f>
        <v>Mole Man CL HERO - U</v>
      </c>
      <c r="E1294" s="26">
        <f t="shared" si="310"/>
        <v>1</v>
      </c>
      <c r="F1294" s="26" t="str">
        <f>CONCATENATE(M1294,IF(V1294&lt;&gt;"",CONCATENATE(" (",V1294,")",),"")," &lt;",G1294,"&gt;")</f>
        <v>Mole Man &lt;CL&gt;</v>
      </c>
      <c r="G1294" s="28" t="s">
        <v>1676</v>
      </c>
      <c r="H1294" s="28" t="s">
        <v>2582</v>
      </c>
      <c r="I1294" s="28"/>
      <c r="J1294" s="28"/>
      <c r="K1294" s="28"/>
      <c r="L1294" s="26" t="s">
        <v>156</v>
      </c>
      <c r="M1294" s="26" t="s">
        <v>156</v>
      </c>
      <c r="N1294" s="28"/>
      <c r="O1294" s="28"/>
      <c r="P1294" s="26" t="s">
        <v>769</v>
      </c>
      <c r="Q1294" s="28"/>
      <c r="R1294" s="28"/>
      <c r="S1294" s="54"/>
      <c r="T1294" s="26" t="s">
        <v>156</v>
      </c>
      <c r="U1294" s="26" t="s">
        <v>769</v>
      </c>
      <c r="V1294" s="28"/>
      <c r="W1294" s="28" t="s">
        <v>2314</v>
      </c>
      <c r="X1294" s="29">
        <v>13</v>
      </c>
      <c r="Y1294" s="29">
        <v>10</v>
      </c>
      <c r="Z1294" s="29">
        <f t="shared" si="311"/>
        <v>130</v>
      </c>
      <c r="AA1294" s="30">
        <v>4</v>
      </c>
      <c r="AB1294" s="30">
        <v>4</v>
      </c>
      <c r="AC1294" s="30">
        <v>2</v>
      </c>
      <c r="AD1294" s="30">
        <v>6</v>
      </c>
      <c r="AE1294" s="30">
        <f>SUM(AA1294:AD1294)</f>
        <v>16</v>
      </c>
      <c r="AF1294" s="30">
        <v>16</v>
      </c>
      <c r="AG1294" s="31">
        <f>AVERAGE(AA1294:AD1294)</f>
        <v>4</v>
      </c>
      <c r="AH1294" s="32" t="s">
        <v>4821</v>
      </c>
      <c r="AI1294" s="32">
        <v>1293</v>
      </c>
      <c r="AJ1294" s="27">
        <v>1293</v>
      </c>
    </row>
    <row r="1295" spans="1:36" ht="11.25" customHeight="1" x14ac:dyDescent="0.2">
      <c r="A1295" s="27">
        <v>1294</v>
      </c>
      <c r="C1295" s="33" t="str">
        <f t="shared" si="309"/>
        <v>Mole Man - Energy Staff - CL - U</v>
      </c>
      <c r="D1295" s="33" t="str">
        <f t="shared" ref="D1295:D1300" si="314">CONCATENATE(M1295," - ",P1295," - ",G1295," - ",IF(R1295="","",CONCATENATE(R1295," - ")),W1295)</f>
        <v>Mole Man - Energy Staff - CL - U</v>
      </c>
      <c r="E1295" s="33">
        <f t="shared" si="310"/>
        <v>1</v>
      </c>
      <c r="F1295" s="33" t="str">
        <f t="shared" ref="F1295:F1300" si="315">CONCATENATE(P1295," - ",G1295)</f>
        <v>Energy Staff - CL</v>
      </c>
      <c r="G1295" s="34" t="s">
        <v>1676</v>
      </c>
      <c r="H1295" s="34" t="s">
        <v>2590</v>
      </c>
      <c r="L1295" s="33" t="s">
        <v>156</v>
      </c>
      <c r="M1295" s="33" t="s">
        <v>156</v>
      </c>
      <c r="N1295" s="34" t="s">
        <v>4870</v>
      </c>
      <c r="O1295" s="34" t="s">
        <v>4870</v>
      </c>
      <c r="P1295" s="33" t="s">
        <v>323</v>
      </c>
      <c r="S1295" s="50" t="s">
        <v>4225</v>
      </c>
      <c r="T1295" s="33" t="s">
        <v>156</v>
      </c>
      <c r="U1295" s="33" t="s">
        <v>323</v>
      </c>
      <c r="W1295" s="34" t="s">
        <v>2314</v>
      </c>
      <c r="X1295" s="34">
        <v>13</v>
      </c>
      <c r="Y1295" s="34">
        <v>10</v>
      </c>
      <c r="Z1295" s="34">
        <f t="shared" si="311"/>
        <v>130</v>
      </c>
      <c r="AI1295" s="25">
        <v>1294</v>
      </c>
      <c r="AJ1295" s="27">
        <v>1294</v>
      </c>
    </row>
    <row r="1296" spans="1:36" ht="11.25" customHeight="1" x14ac:dyDescent="0.2">
      <c r="A1296" s="27">
        <v>1295</v>
      </c>
      <c r="C1296" s="33" t="str">
        <f t="shared" si="309"/>
        <v>Mole Man - Mole Men, The - CL - C</v>
      </c>
      <c r="D1296" s="33" t="str">
        <f t="shared" si="314"/>
        <v>Mole Man - Mole Men, The - CL - C</v>
      </c>
      <c r="E1296" s="33">
        <f t="shared" si="310"/>
        <v>1</v>
      </c>
      <c r="F1296" s="33" t="str">
        <f t="shared" si="315"/>
        <v>Mole Men, The - CL</v>
      </c>
      <c r="G1296" s="34" t="s">
        <v>1676</v>
      </c>
      <c r="H1296" s="34" t="s">
        <v>2590</v>
      </c>
      <c r="L1296" s="33" t="s">
        <v>156</v>
      </c>
      <c r="M1296" s="33" t="s">
        <v>156</v>
      </c>
      <c r="N1296" s="34" t="s">
        <v>5065</v>
      </c>
      <c r="O1296" s="34" t="s">
        <v>5065</v>
      </c>
      <c r="P1296" s="33" t="s">
        <v>3507</v>
      </c>
      <c r="S1296" s="50" t="s">
        <v>4226</v>
      </c>
      <c r="T1296" s="33" t="s">
        <v>156</v>
      </c>
      <c r="U1296" s="33" t="s">
        <v>324</v>
      </c>
      <c r="W1296" s="34" t="s">
        <v>2103</v>
      </c>
      <c r="X1296" s="34">
        <v>13</v>
      </c>
      <c r="Y1296" s="34">
        <v>5</v>
      </c>
      <c r="Z1296" s="34">
        <f t="shared" si="311"/>
        <v>65</v>
      </c>
      <c r="AI1296" s="25">
        <v>1295</v>
      </c>
      <c r="AJ1296" s="27">
        <v>1295</v>
      </c>
    </row>
    <row r="1297" spans="1:36" ht="11.25" customHeight="1" x14ac:dyDescent="0.2">
      <c r="A1297" s="27">
        <v>1296</v>
      </c>
      <c r="C1297" s="33" t="str">
        <f t="shared" si="309"/>
        <v>Mole Man - Monster Island - CL - OPD - VR</v>
      </c>
      <c r="D1297" s="33" t="str">
        <f t="shared" si="314"/>
        <v>Mole Man - Monster Island - CL - OPD - VR</v>
      </c>
      <c r="E1297" s="33">
        <f t="shared" si="310"/>
        <v>1</v>
      </c>
      <c r="F1297" s="33" t="str">
        <f t="shared" si="315"/>
        <v>Monster Island - CL</v>
      </c>
      <c r="G1297" s="34" t="s">
        <v>1676</v>
      </c>
      <c r="H1297" s="34" t="s">
        <v>2590</v>
      </c>
      <c r="L1297" s="33" t="s">
        <v>156</v>
      </c>
      <c r="M1297" s="33" t="s">
        <v>156</v>
      </c>
      <c r="N1297" s="34" t="s">
        <v>4880</v>
      </c>
      <c r="O1297" s="34" t="s">
        <v>4880</v>
      </c>
      <c r="P1297" s="33" t="s">
        <v>3182</v>
      </c>
      <c r="R1297" s="34" t="s">
        <v>2584</v>
      </c>
      <c r="S1297" s="50" t="s">
        <v>4227</v>
      </c>
      <c r="T1297" s="33" t="s">
        <v>156</v>
      </c>
      <c r="U1297" s="33" t="s">
        <v>1788</v>
      </c>
      <c r="W1297" s="34" t="s">
        <v>2361</v>
      </c>
      <c r="X1297" s="34">
        <v>13</v>
      </c>
      <c r="Y1297" s="34">
        <v>20</v>
      </c>
      <c r="Z1297" s="34">
        <f t="shared" si="311"/>
        <v>260</v>
      </c>
      <c r="AI1297" s="25">
        <v>1296</v>
      </c>
      <c r="AJ1297" s="27">
        <v>1296</v>
      </c>
    </row>
    <row r="1298" spans="1:36" ht="11.25" customHeight="1" x14ac:dyDescent="0.2">
      <c r="A1298" s="27">
        <v>1297</v>
      </c>
      <c r="C1298" s="33" t="str">
        <f t="shared" si="309"/>
        <v>Mole Man - Social Outcast - CL - C</v>
      </c>
      <c r="D1298" s="33" t="str">
        <f t="shared" si="314"/>
        <v>Mole Man - Social Outcast - CL - C</v>
      </c>
      <c r="E1298" s="33">
        <f t="shared" si="310"/>
        <v>1</v>
      </c>
      <c r="F1298" s="33" t="str">
        <f t="shared" si="315"/>
        <v>Social Outcast - CL</v>
      </c>
      <c r="G1298" s="34" t="s">
        <v>1676</v>
      </c>
      <c r="H1298" s="34" t="s">
        <v>2590</v>
      </c>
      <c r="L1298" s="33" t="s">
        <v>156</v>
      </c>
      <c r="M1298" s="33" t="s">
        <v>156</v>
      </c>
      <c r="N1298" s="34" t="s">
        <v>5041</v>
      </c>
      <c r="O1298" s="34" t="s">
        <v>5041</v>
      </c>
      <c r="P1298" s="33" t="s">
        <v>325</v>
      </c>
      <c r="S1298" s="50" t="s">
        <v>4228</v>
      </c>
      <c r="T1298" s="33" t="s">
        <v>156</v>
      </c>
      <c r="U1298" s="33" t="s">
        <v>325</v>
      </c>
      <c r="W1298" s="34" t="s">
        <v>2103</v>
      </c>
      <c r="X1298" s="34">
        <v>13</v>
      </c>
      <c r="Y1298" s="34">
        <v>5</v>
      </c>
      <c r="Z1298" s="34">
        <f t="shared" si="311"/>
        <v>65</v>
      </c>
      <c r="AI1298" s="25">
        <v>1297</v>
      </c>
      <c r="AJ1298" s="27">
        <v>1297</v>
      </c>
    </row>
    <row r="1299" spans="1:36" ht="11.25" customHeight="1" x14ac:dyDescent="0.2">
      <c r="A1299" s="27">
        <v>1298</v>
      </c>
      <c r="C1299" s="33" t="str">
        <f t="shared" si="309"/>
        <v>Mole Man - Strategic Tunneling - CL - C</v>
      </c>
      <c r="D1299" s="33" t="str">
        <f t="shared" si="314"/>
        <v>Mole Man - Strategic Tunneling - CL - C</v>
      </c>
      <c r="E1299" s="33">
        <f t="shared" si="310"/>
        <v>1</v>
      </c>
      <c r="F1299" s="33" t="str">
        <f t="shared" si="315"/>
        <v>Strategic Tunneling - CL</v>
      </c>
      <c r="G1299" s="34" t="s">
        <v>1676</v>
      </c>
      <c r="H1299" s="34" t="s">
        <v>2590</v>
      </c>
      <c r="L1299" s="33" t="s">
        <v>156</v>
      </c>
      <c r="M1299" s="33" t="s">
        <v>156</v>
      </c>
      <c r="N1299" s="34" t="s">
        <v>4934</v>
      </c>
      <c r="O1299" s="34" t="s">
        <v>4934</v>
      </c>
      <c r="P1299" s="33" t="s">
        <v>1032</v>
      </c>
      <c r="S1299" s="50" t="s">
        <v>4220</v>
      </c>
      <c r="T1299" s="33" t="s">
        <v>156</v>
      </c>
      <c r="U1299" s="33" t="s">
        <v>1032</v>
      </c>
      <c r="W1299" s="34" t="s">
        <v>2103</v>
      </c>
      <c r="X1299" s="34">
        <v>13</v>
      </c>
      <c r="Y1299" s="34">
        <v>5</v>
      </c>
      <c r="Z1299" s="34">
        <f t="shared" si="311"/>
        <v>65</v>
      </c>
      <c r="AI1299" s="25">
        <v>1298</v>
      </c>
      <c r="AJ1299" s="27">
        <v>1298</v>
      </c>
    </row>
    <row r="1300" spans="1:36" ht="11.25" customHeight="1" x14ac:dyDescent="0.2">
      <c r="A1300" s="27">
        <v>1299</v>
      </c>
      <c r="C1300" s="33" t="str">
        <f t="shared" si="309"/>
        <v>Mole Man - Uproot Earth - CL - OPD - R</v>
      </c>
      <c r="D1300" s="33" t="str">
        <f t="shared" si="314"/>
        <v>Mole Man - Uproot Earth - CL - OPD - R</v>
      </c>
      <c r="E1300" s="33">
        <f t="shared" si="310"/>
        <v>1</v>
      </c>
      <c r="F1300" s="33" t="str">
        <f t="shared" si="315"/>
        <v>Uproot Earth - CL</v>
      </c>
      <c r="G1300" s="34" t="s">
        <v>1676</v>
      </c>
      <c r="H1300" s="34" t="s">
        <v>2590</v>
      </c>
      <c r="L1300" s="33" t="s">
        <v>156</v>
      </c>
      <c r="M1300" s="33" t="s">
        <v>156</v>
      </c>
      <c r="N1300" s="34" t="s">
        <v>4874</v>
      </c>
      <c r="O1300" s="34" t="s">
        <v>4874</v>
      </c>
      <c r="P1300" s="33" t="s">
        <v>3183</v>
      </c>
      <c r="R1300" s="34" t="s">
        <v>2584</v>
      </c>
      <c r="S1300" s="50" t="s">
        <v>4229</v>
      </c>
      <c r="T1300" s="33" t="s">
        <v>156</v>
      </c>
      <c r="U1300" s="33" t="s">
        <v>1789</v>
      </c>
      <c r="W1300" s="34" t="s">
        <v>2313</v>
      </c>
      <c r="X1300" s="34">
        <v>13</v>
      </c>
      <c r="Y1300" s="34">
        <v>15</v>
      </c>
      <c r="Z1300" s="34">
        <f t="shared" si="311"/>
        <v>195</v>
      </c>
      <c r="AI1300" s="25">
        <v>1299</v>
      </c>
      <c r="AJ1300" s="27">
        <v>1299</v>
      </c>
    </row>
    <row r="1301" spans="1:36" ht="11.25" customHeight="1" x14ac:dyDescent="0.2">
      <c r="A1301" s="27">
        <v>1300</v>
      </c>
      <c r="B1301" s="39"/>
      <c r="C1301" s="38" t="str">
        <f t="shared" si="309"/>
        <v>Morbius - 3-Grid Character Card - MC - U</v>
      </c>
      <c r="D1301" s="38" t="str">
        <f>CONCATENATE(M1301," ",G1301," HERO - ",W1301)</f>
        <v>Morbius MC HERO - U</v>
      </c>
      <c r="E1301" s="38">
        <f t="shared" si="310"/>
        <v>1</v>
      </c>
      <c r="F1301" s="38" t="str">
        <f>CONCATENATE(M1301,IF(V1301&lt;&gt;"",CONCATENATE(" (",V1301,")",),"")," &lt;",G1301,"&gt;")</f>
        <v>Morbius &lt;MC&gt;</v>
      </c>
      <c r="G1301" s="39" t="s">
        <v>1045</v>
      </c>
      <c r="H1301" s="39" t="s">
        <v>2582</v>
      </c>
      <c r="I1301" s="39"/>
      <c r="J1301" s="39"/>
      <c r="K1301" s="39"/>
      <c r="L1301" s="38" t="s">
        <v>1601</v>
      </c>
      <c r="M1301" s="38" t="s">
        <v>1601</v>
      </c>
      <c r="N1301" s="39"/>
      <c r="O1301" s="39"/>
      <c r="P1301" s="38" t="s">
        <v>768</v>
      </c>
      <c r="Q1301" s="39"/>
      <c r="R1301" s="39"/>
      <c r="S1301" s="55"/>
      <c r="T1301" s="38" t="s">
        <v>1601</v>
      </c>
      <c r="U1301" s="38" t="s">
        <v>768</v>
      </c>
      <c r="V1301" s="39"/>
      <c r="W1301" s="39" t="s">
        <v>2314</v>
      </c>
      <c r="X1301" s="40">
        <v>1</v>
      </c>
      <c r="Y1301" s="40">
        <v>10</v>
      </c>
      <c r="Z1301" s="40">
        <f t="shared" si="311"/>
        <v>10</v>
      </c>
      <c r="AA1301" s="41">
        <v>1</v>
      </c>
      <c r="AB1301" s="41">
        <v>3</v>
      </c>
      <c r="AC1301" s="41">
        <v>7</v>
      </c>
      <c r="AD1301" s="41"/>
      <c r="AE1301" s="41">
        <f>SUM(AA1301:AD1301)</f>
        <v>11</v>
      </c>
      <c r="AF1301" s="41">
        <v>11</v>
      </c>
      <c r="AG1301" s="42">
        <f>AVERAGE(AA1301:AD1301)</f>
        <v>3.6666666666666665</v>
      </c>
      <c r="AH1301" s="43"/>
      <c r="AI1301" s="43">
        <v>1300</v>
      </c>
      <c r="AJ1301" s="27">
        <v>1300</v>
      </c>
    </row>
    <row r="1302" spans="1:36" ht="11.25" customHeight="1" x14ac:dyDescent="0.2">
      <c r="A1302" s="27">
        <v>1301</v>
      </c>
      <c r="B1302" s="28"/>
      <c r="C1302" s="26" t="str">
        <f t="shared" si="309"/>
        <v>Morbius - 4-Grid Character Card - IQ - R</v>
      </c>
      <c r="D1302" s="26" t="str">
        <f>CONCATENATE(M1302," ",G1302," HERO - ",W1302)</f>
        <v>Morbius IQ HERO - R</v>
      </c>
      <c r="E1302" s="26">
        <f t="shared" si="310"/>
        <v>1</v>
      </c>
      <c r="F1302" s="26" t="str">
        <f>CONCATENATE(M1302,IF(V1302&lt;&gt;"",CONCATENATE(" (",V1302,")",),"")," &lt;",G1302,"&gt;")</f>
        <v>Morbius &lt;IQ&gt;</v>
      </c>
      <c r="G1302" s="28" t="s">
        <v>1044</v>
      </c>
      <c r="H1302" s="28" t="s">
        <v>2582</v>
      </c>
      <c r="I1302" s="28"/>
      <c r="J1302" s="28"/>
      <c r="K1302" s="28"/>
      <c r="L1302" s="26" t="s">
        <v>1601</v>
      </c>
      <c r="M1302" s="26" t="s">
        <v>1601</v>
      </c>
      <c r="N1302" s="28"/>
      <c r="O1302" s="28"/>
      <c r="P1302" s="26" t="s">
        <v>769</v>
      </c>
      <c r="Q1302" s="28"/>
      <c r="R1302" s="28"/>
      <c r="S1302" s="54"/>
      <c r="T1302" s="26" t="s">
        <v>1601</v>
      </c>
      <c r="U1302" s="26" t="s">
        <v>769</v>
      </c>
      <c r="V1302" s="28"/>
      <c r="W1302" s="28" t="s">
        <v>2313</v>
      </c>
      <c r="X1302" s="29">
        <v>12</v>
      </c>
      <c r="Y1302" s="29">
        <v>15</v>
      </c>
      <c r="Z1302" s="29">
        <f t="shared" si="311"/>
        <v>180</v>
      </c>
      <c r="AA1302" s="30">
        <v>5</v>
      </c>
      <c r="AB1302" s="30">
        <v>3</v>
      </c>
      <c r="AC1302" s="30">
        <v>6</v>
      </c>
      <c r="AD1302" s="30">
        <v>5</v>
      </c>
      <c r="AE1302" s="30">
        <f>SUM(AA1302:AD1302)</f>
        <v>19</v>
      </c>
      <c r="AF1302" s="30">
        <v>19</v>
      </c>
      <c r="AG1302" s="31">
        <f>AVERAGE(AA1302:AD1302)</f>
        <v>4.75</v>
      </c>
      <c r="AH1302" s="32" t="s">
        <v>4769</v>
      </c>
      <c r="AI1302" s="32">
        <v>1301</v>
      </c>
      <c r="AJ1302" s="27">
        <v>1301</v>
      </c>
    </row>
    <row r="1303" spans="1:36" ht="11.25" customHeight="1" x14ac:dyDescent="0.2">
      <c r="A1303" s="27">
        <v>1302</v>
      </c>
      <c r="C1303" s="33" t="str">
        <f t="shared" si="309"/>
        <v>Morbius - Blood Hunger - MC - OPD - R</v>
      </c>
      <c r="D1303" s="33" t="str">
        <f t="shared" ref="D1303:D1310" si="316">CONCATENATE(M1303," - ",P1303," - ",G1303," - ",IF(R1303="","",CONCATENATE(R1303," - ")),W1303)</f>
        <v>Morbius - Blood Hunger - MC - OPD - R</v>
      </c>
      <c r="E1303" s="33">
        <f t="shared" si="310"/>
        <v>1</v>
      </c>
      <c r="F1303" s="33" t="str">
        <f t="shared" ref="F1303:F1310" si="317">CONCATENATE(P1303," - ",G1303)</f>
        <v>Blood Hunger - MC</v>
      </c>
      <c r="G1303" s="34" t="s">
        <v>1045</v>
      </c>
      <c r="H1303" s="34" t="s">
        <v>2590</v>
      </c>
      <c r="L1303" s="33" t="s">
        <v>1601</v>
      </c>
      <c r="M1303" s="33" t="s">
        <v>1601</v>
      </c>
      <c r="N1303" s="34" t="s">
        <v>5103</v>
      </c>
      <c r="O1303" s="34" t="s">
        <v>5103</v>
      </c>
      <c r="P1303" s="33" t="s">
        <v>3184</v>
      </c>
      <c r="R1303" s="34" t="s">
        <v>2584</v>
      </c>
      <c r="S1303" s="50" t="s">
        <v>4230</v>
      </c>
      <c r="T1303" s="33" t="s">
        <v>1601</v>
      </c>
      <c r="U1303" s="33" t="s">
        <v>1790</v>
      </c>
      <c r="W1303" s="34" t="s">
        <v>2313</v>
      </c>
      <c r="X1303" s="34">
        <v>1</v>
      </c>
      <c r="Y1303" s="34">
        <v>15</v>
      </c>
      <c r="Z1303" s="34">
        <f t="shared" si="311"/>
        <v>15</v>
      </c>
      <c r="AI1303" s="25">
        <v>1302</v>
      </c>
      <c r="AJ1303" s="27">
        <v>1302</v>
      </c>
    </row>
    <row r="1304" spans="1:36" ht="11.25" customHeight="1" x14ac:dyDescent="0.2">
      <c r="A1304" s="27">
        <v>1303</v>
      </c>
      <c r="C1304" s="33" t="str">
        <f t="shared" si="309"/>
        <v>Morbius - Dread Champion - MC - OPD - R</v>
      </c>
      <c r="D1304" s="33" t="str">
        <f t="shared" si="316"/>
        <v>Morbius - Dread Champion - MC - OPD - R</v>
      </c>
      <c r="E1304" s="33">
        <f t="shared" si="310"/>
        <v>1</v>
      </c>
      <c r="F1304" s="33" t="str">
        <f t="shared" si="317"/>
        <v>Dread Champion - MC</v>
      </c>
      <c r="G1304" s="34" t="s">
        <v>1045</v>
      </c>
      <c r="H1304" s="34" t="s">
        <v>2590</v>
      </c>
      <c r="L1304" s="33" t="s">
        <v>1601</v>
      </c>
      <c r="M1304" s="33" t="s">
        <v>1601</v>
      </c>
      <c r="N1304" s="34" t="s">
        <v>4913</v>
      </c>
      <c r="O1304" s="34" t="s">
        <v>4913</v>
      </c>
      <c r="P1304" s="33" t="s">
        <v>3185</v>
      </c>
      <c r="R1304" s="34" t="s">
        <v>2584</v>
      </c>
      <c r="S1304" s="50" t="s">
        <v>4231</v>
      </c>
      <c r="T1304" s="33" t="s">
        <v>1601</v>
      </c>
      <c r="U1304" s="33" t="s">
        <v>1791</v>
      </c>
      <c r="W1304" s="34" t="s">
        <v>2313</v>
      </c>
      <c r="X1304" s="34">
        <v>1</v>
      </c>
      <c r="Y1304" s="34">
        <v>15</v>
      </c>
      <c r="Z1304" s="34">
        <f t="shared" si="311"/>
        <v>15</v>
      </c>
      <c r="AI1304" s="25">
        <v>1303</v>
      </c>
      <c r="AJ1304" s="27">
        <v>1303</v>
      </c>
    </row>
    <row r="1305" spans="1:36" ht="11.25" customHeight="1" x14ac:dyDescent="0.2">
      <c r="A1305" s="27">
        <v>1304</v>
      </c>
      <c r="C1305" s="33" t="str">
        <f t="shared" si="309"/>
        <v>Morbius - Induce Panic - IQ - U</v>
      </c>
      <c r="D1305" s="33" t="str">
        <f t="shared" si="316"/>
        <v>Morbius - Induce Panic - IQ - U</v>
      </c>
      <c r="E1305" s="33">
        <f t="shared" si="310"/>
        <v>1</v>
      </c>
      <c r="F1305" s="33" t="str">
        <f t="shared" si="317"/>
        <v>Induce Panic - IQ</v>
      </c>
      <c r="G1305" s="34" t="s">
        <v>1044</v>
      </c>
      <c r="H1305" s="34" t="s">
        <v>2590</v>
      </c>
      <c r="L1305" s="33" t="s">
        <v>1601</v>
      </c>
      <c r="M1305" s="33" t="s">
        <v>1601</v>
      </c>
      <c r="N1305" s="34" t="s">
        <v>4929</v>
      </c>
      <c r="O1305" s="34" t="s">
        <v>4929</v>
      </c>
      <c r="P1305" s="33" t="s">
        <v>339</v>
      </c>
      <c r="S1305" s="50" t="s">
        <v>3640</v>
      </c>
      <c r="T1305" s="33" t="s">
        <v>1601</v>
      </c>
      <c r="U1305" s="33" t="s">
        <v>339</v>
      </c>
      <c r="W1305" s="34" t="s">
        <v>2314</v>
      </c>
      <c r="X1305" s="34">
        <v>12</v>
      </c>
      <c r="Y1305" s="34">
        <v>10</v>
      </c>
      <c r="Z1305" s="34">
        <f t="shared" si="311"/>
        <v>120</v>
      </c>
      <c r="AI1305" s="25">
        <v>1304</v>
      </c>
      <c r="AJ1305" s="27">
        <v>1304</v>
      </c>
    </row>
    <row r="1306" spans="1:36" ht="11.25" customHeight="1" x14ac:dyDescent="0.2">
      <c r="A1306" s="27">
        <v>1305</v>
      </c>
      <c r="C1306" s="33" t="str">
        <f t="shared" si="309"/>
        <v>Morbius - Living Vampire - MC - U</v>
      </c>
      <c r="D1306" s="33" t="str">
        <f t="shared" si="316"/>
        <v>Morbius - Living Vampire - MC - U</v>
      </c>
      <c r="E1306" s="33">
        <f t="shared" si="310"/>
        <v>1</v>
      </c>
      <c r="F1306" s="33" t="str">
        <f t="shared" si="317"/>
        <v>Living Vampire - MC</v>
      </c>
      <c r="G1306" s="34" t="s">
        <v>1045</v>
      </c>
      <c r="H1306" s="34" t="s">
        <v>2590</v>
      </c>
      <c r="L1306" s="33" t="s">
        <v>1601</v>
      </c>
      <c r="M1306" s="33" t="s">
        <v>1601</v>
      </c>
      <c r="N1306" s="34" t="s">
        <v>4900</v>
      </c>
      <c r="O1306" s="34" t="s">
        <v>4900</v>
      </c>
      <c r="P1306" s="33" t="s">
        <v>326</v>
      </c>
      <c r="S1306" s="50" t="s">
        <v>4232</v>
      </c>
      <c r="T1306" s="33" t="s">
        <v>1601</v>
      </c>
      <c r="U1306" s="33" t="s">
        <v>326</v>
      </c>
      <c r="W1306" s="34" t="s">
        <v>2314</v>
      </c>
      <c r="X1306" s="34">
        <v>1</v>
      </c>
      <c r="Y1306" s="34">
        <v>10</v>
      </c>
      <c r="Z1306" s="34">
        <f t="shared" si="311"/>
        <v>10</v>
      </c>
      <c r="AI1306" s="25">
        <v>1305</v>
      </c>
      <c r="AJ1306" s="27">
        <v>1305</v>
      </c>
    </row>
    <row r="1307" spans="1:36" ht="11.25" customHeight="1" x14ac:dyDescent="0.2">
      <c r="A1307" s="27">
        <v>1306</v>
      </c>
      <c r="C1307" s="33" t="str">
        <f t="shared" si="309"/>
        <v>Morbius - Savage Combat - MC - U</v>
      </c>
      <c r="D1307" s="33" t="str">
        <f t="shared" si="316"/>
        <v>Morbius - Savage Combat - MC - U</v>
      </c>
      <c r="E1307" s="33">
        <f t="shared" si="310"/>
        <v>1</v>
      </c>
      <c r="F1307" s="33" t="str">
        <f t="shared" si="317"/>
        <v>Savage Combat - MC</v>
      </c>
      <c r="G1307" s="34" t="s">
        <v>1045</v>
      </c>
      <c r="H1307" s="34" t="s">
        <v>2590</v>
      </c>
      <c r="L1307" s="33" t="s">
        <v>1601</v>
      </c>
      <c r="M1307" s="33" t="s">
        <v>1601</v>
      </c>
      <c r="N1307" s="34" t="s">
        <v>4879</v>
      </c>
      <c r="O1307" s="34" t="s">
        <v>4879</v>
      </c>
      <c r="P1307" s="33" t="s">
        <v>328</v>
      </c>
      <c r="S1307" s="50" t="s">
        <v>3609</v>
      </c>
      <c r="T1307" s="33" t="s">
        <v>1601</v>
      </c>
      <c r="U1307" s="33" t="s">
        <v>328</v>
      </c>
      <c r="W1307" s="34" t="s">
        <v>2314</v>
      </c>
      <c r="X1307" s="34">
        <v>1</v>
      </c>
      <c r="Y1307" s="34">
        <v>10</v>
      </c>
      <c r="Z1307" s="34">
        <f t="shared" si="311"/>
        <v>10</v>
      </c>
      <c r="AI1307" s="25">
        <v>1306</v>
      </c>
      <c r="AJ1307" s="27">
        <v>1306</v>
      </c>
    </row>
    <row r="1308" spans="1:36" ht="11.25" customHeight="1" x14ac:dyDescent="0.2">
      <c r="A1308" s="27">
        <v>1307</v>
      </c>
      <c r="C1308" s="33" t="str">
        <f t="shared" si="309"/>
        <v>Morbius - Shadowy Escape - IQ - C</v>
      </c>
      <c r="D1308" s="33" t="str">
        <f t="shared" si="316"/>
        <v>Morbius - Shadowy Escape - IQ - C</v>
      </c>
      <c r="E1308" s="33">
        <f t="shared" si="310"/>
        <v>1</v>
      </c>
      <c r="F1308" s="33" t="str">
        <f t="shared" si="317"/>
        <v>Shadowy Escape - IQ</v>
      </c>
      <c r="G1308" s="34" t="s">
        <v>1044</v>
      </c>
      <c r="H1308" s="34" t="s">
        <v>2590</v>
      </c>
      <c r="L1308" s="33" t="s">
        <v>1601</v>
      </c>
      <c r="M1308" s="33" t="s">
        <v>1601</v>
      </c>
      <c r="N1308" s="34" t="s">
        <v>4876</v>
      </c>
      <c r="O1308" s="34" t="s">
        <v>4876</v>
      </c>
      <c r="P1308" s="33" t="s">
        <v>1031</v>
      </c>
      <c r="S1308" s="50" t="s">
        <v>4233</v>
      </c>
      <c r="T1308" s="33" t="s">
        <v>1601</v>
      </c>
      <c r="U1308" s="33" t="s">
        <v>1031</v>
      </c>
      <c r="W1308" s="34" t="s">
        <v>2103</v>
      </c>
      <c r="X1308" s="34">
        <v>12</v>
      </c>
      <c r="Y1308" s="34">
        <v>5</v>
      </c>
      <c r="Z1308" s="34">
        <f t="shared" si="311"/>
        <v>60</v>
      </c>
      <c r="AI1308" s="25">
        <v>1307</v>
      </c>
      <c r="AJ1308" s="27">
        <v>1307</v>
      </c>
    </row>
    <row r="1309" spans="1:36" ht="11.25" customHeight="1" x14ac:dyDescent="0.2">
      <c r="A1309" s="27">
        <v>1308</v>
      </c>
      <c r="C1309" s="33" t="str">
        <f t="shared" si="309"/>
        <v>Morbius - Supernatural Strength - MC - U</v>
      </c>
      <c r="D1309" s="33" t="str">
        <f t="shared" si="316"/>
        <v>Morbius - Supernatural Strength - MC - U</v>
      </c>
      <c r="E1309" s="33">
        <f t="shared" si="310"/>
        <v>1</v>
      </c>
      <c r="F1309" s="33" t="str">
        <f t="shared" si="317"/>
        <v>Supernatural Strength - MC</v>
      </c>
      <c r="G1309" s="34" t="s">
        <v>1045</v>
      </c>
      <c r="H1309" s="34" t="s">
        <v>2590</v>
      </c>
      <c r="L1309" s="33" t="s">
        <v>1601</v>
      </c>
      <c r="M1309" s="33" t="s">
        <v>1601</v>
      </c>
      <c r="N1309" s="34" t="s">
        <v>4900</v>
      </c>
      <c r="O1309" s="34" t="s">
        <v>4900</v>
      </c>
      <c r="P1309" s="33" t="s">
        <v>329</v>
      </c>
      <c r="S1309" s="50" t="s">
        <v>4234</v>
      </c>
      <c r="T1309" s="33" t="s">
        <v>1601</v>
      </c>
      <c r="U1309" s="33" t="s">
        <v>329</v>
      </c>
      <c r="W1309" s="34" t="s">
        <v>2314</v>
      </c>
      <c r="X1309" s="34">
        <v>1</v>
      </c>
      <c r="Y1309" s="34">
        <v>10</v>
      </c>
      <c r="Z1309" s="34">
        <f t="shared" si="311"/>
        <v>10</v>
      </c>
      <c r="AI1309" s="25">
        <v>1308</v>
      </c>
      <c r="AJ1309" s="27">
        <v>1308</v>
      </c>
    </row>
    <row r="1310" spans="1:36" ht="11.25" customHeight="1" x14ac:dyDescent="0.2">
      <c r="A1310" s="27">
        <v>1309</v>
      </c>
      <c r="C1310" s="33" t="str">
        <f t="shared" si="309"/>
        <v>Morbius - Undead Stamina - MC - C</v>
      </c>
      <c r="D1310" s="33" t="str">
        <f t="shared" si="316"/>
        <v>Morbius - Undead Stamina - MC - C</v>
      </c>
      <c r="E1310" s="33">
        <f t="shared" si="310"/>
        <v>1</v>
      </c>
      <c r="F1310" s="33" t="str">
        <f t="shared" si="317"/>
        <v>Undead Stamina - MC</v>
      </c>
      <c r="G1310" s="34" t="s">
        <v>1045</v>
      </c>
      <c r="H1310" s="34" t="s">
        <v>2590</v>
      </c>
      <c r="L1310" s="33" t="s">
        <v>1601</v>
      </c>
      <c r="M1310" s="33" t="s">
        <v>1601</v>
      </c>
      <c r="N1310" s="34" t="s">
        <v>5118</v>
      </c>
      <c r="O1310" s="34" t="s">
        <v>5118</v>
      </c>
      <c r="P1310" s="33" t="s">
        <v>327</v>
      </c>
      <c r="S1310" s="50" t="s">
        <v>4235</v>
      </c>
      <c r="T1310" s="33" t="s">
        <v>1601</v>
      </c>
      <c r="U1310" s="33" t="s">
        <v>327</v>
      </c>
      <c r="W1310" s="34" t="s">
        <v>2103</v>
      </c>
      <c r="X1310" s="34">
        <v>1</v>
      </c>
      <c r="Y1310" s="34">
        <v>5</v>
      </c>
      <c r="Z1310" s="34">
        <f t="shared" si="311"/>
        <v>5</v>
      </c>
      <c r="AI1310" s="25">
        <v>1309</v>
      </c>
      <c r="AJ1310" s="27">
        <v>1309</v>
      </c>
    </row>
    <row r="1311" spans="1:36" ht="11.25" customHeight="1" x14ac:dyDescent="0.2">
      <c r="A1311" s="27">
        <v>1310</v>
      </c>
      <c r="B1311" s="28"/>
      <c r="C1311" s="26" t="str">
        <f t="shared" si="309"/>
        <v>Morlocks - 4-Grid Character Card - MN - VR</v>
      </c>
      <c r="D1311" s="26" t="s">
        <v>6170</v>
      </c>
      <c r="E1311" s="26">
        <f t="shared" si="310"/>
        <v>1</v>
      </c>
      <c r="F1311" s="26" t="str">
        <f>CONCATENATE(M1311,IF(V1311&lt;&gt;"",CONCATENATE(" (",V1311,")",),"")," &lt;",G1311,"&gt;")</f>
        <v>Morlocks &lt;MN&gt;</v>
      </c>
      <c r="G1311" s="28" t="s">
        <v>1677</v>
      </c>
      <c r="H1311" s="28" t="s">
        <v>2582</v>
      </c>
      <c r="I1311" s="28"/>
      <c r="J1311" s="28"/>
      <c r="K1311" s="28"/>
      <c r="L1311" s="26" t="s">
        <v>1665</v>
      </c>
      <c r="M1311" s="26" t="s">
        <v>1665</v>
      </c>
      <c r="N1311" s="28"/>
      <c r="O1311" s="28"/>
      <c r="P1311" s="26" t="s">
        <v>769</v>
      </c>
      <c r="Q1311" s="28"/>
      <c r="R1311" s="28"/>
      <c r="S1311" s="54"/>
      <c r="T1311" s="26" t="s">
        <v>1665</v>
      </c>
      <c r="U1311" s="26" t="s">
        <v>769</v>
      </c>
      <c r="V1311" s="28"/>
      <c r="W1311" s="28" t="s">
        <v>2361</v>
      </c>
      <c r="X1311" s="29">
        <v>4</v>
      </c>
      <c r="Y1311" s="29">
        <v>20</v>
      </c>
      <c r="Z1311" s="29">
        <f t="shared" si="311"/>
        <v>80</v>
      </c>
      <c r="AA1311" s="30">
        <v>6</v>
      </c>
      <c r="AB1311" s="30">
        <v>3</v>
      </c>
      <c r="AC1311" s="30">
        <v>8</v>
      </c>
      <c r="AD1311" s="30">
        <v>2</v>
      </c>
      <c r="AE1311" s="30">
        <f>SUM(AA1311:AD1311)</f>
        <v>19</v>
      </c>
      <c r="AF1311" s="30">
        <v>19</v>
      </c>
      <c r="AG1311" s="31">
        <f>AVERAGE(AA1311:AD1311)</f>
        <v>4.75</v>
      </c>
      <c r="AH1311" s="32"/>
      <c r="AI1311" s="32">
        <v>1310</v>
      </c>
      <c r="AJ1311" s="27">
        <v>1310</v>
      </c>
    </row>
    <row r="1312" spans="1:36" ht="11.25" customHeight="1" x14ac:dyDescent="0.2">
      <c r="A1312" s="27">
        <v>1311</v>
      </c>
      <c r="C1312" s="33" t="str">
        <f t="shared" si="309"/>
        <v>Morlocks - Caliban - MN - VR</v>
      </c>
      <c r="D1312" s="33" t="str">
        <f t="shared" ref="D1312:D1319" si="318">CONCATENATE(M1312," - ",P1312," - ",G1312," - ",IF(R1312="","",CONCATENATE(R1312," - ")),W1312)</f>
        <v>Morlocks - Caliban - MN - VR</v>
      </c>
      <c r="E1312" s="33">
        <f t="shared" si="310"/>
        <v>1</v>
      </c>
      <c r="F1312" s="33" t="str">
        <f t="shared" ref="F1312:F1319" si="319">CONCATENATE(P1312," - ",G1312)</f>
        <v>Caliban - MN</v>
      </c>
      <c r="G1312" s="34" t="s">
        <v>1677</v>
      </c>
      <c r="H1312" s="34" t="s">
        <v>2590</v>
      </c>
      <c r="L1312" s="33" t="s">
        <v>230</v>
      </c>
      <c r="M1312" s="33" t="s">
        <v>1665</v>
      </c>
      <c r="N1312" s="34" t="s">
        <v>5119</v>
      </c>
      <c r="O1312" s="34" t="s">
        <v>5119</v>
      </c>
      <c r="P1312" s="33" t="s">
        <v>230</v>
      </c>
      <c r="S1312" s="50" t="s">
        <v>4236</v>
      </c>
      <c r="T1312" s="33" t="s">
        <v>1665</v>
      </c>
      <c r="U1312" s="33" t="s">
        <v>230</v>
      </c>
      <c r="W1312" s="34" t="s">
        <v>2361</v>
      </c>
      <c r="X1312" s="34">
        <v>4</v>
      </c>
      <c r="Y1312" s="34">
        <v>20</v>
      </c>
      <c r="Z1312" s="34">
        <f t="shared" si="311"/>
        <v>80</v>
      </c>
      <c r="AI1312" s="25">
        <v>1311</v>
      </c>
      <c r="AJ1312" s="27">
        <v>1311</v>
      </c>
    </row>
    <row r="1313" spans="1:36" ht="11.25" customHeight="1" x14ac:dyDescent="0.2">
      <c r="A1313" s="27">
        <v>1312</v>
      </c>
      <c r="C1313" s="33" t="str">
        <f t="shared" si="309"/>
        <v>Morlocks - Callisto - MN - U</v>
      </c>
      <c r="D1313" s="33" t="str">
        <f t="shared" si="318"/>
        <v>Morlocks - Callisto - MN - U</v>
      </c>
      <c r="E1313" s="33">
        <f t="shared" si="310"/>
        <v>1</v>
      </c>
      <c r="F1313" s="33" t="str">
        <f t="shared" si="319"/>
        <v>Callisto - MN</v>
      </c>
      <c r="G1313" s="34" t="s">
        <v>1677</v>
      </c>
      <c r="H1313" s="34" t="s">
        <v>2590</v>
      </c>
      <c r="L1313" s="33" t="s">
        <v>1421</v>
      </c>
      <c r="M1313" s="33" t="s">
        <v>1665</v>
      </c>
      <c r="N1313" s="34" t="s">
        <v>4931</v>
      </c>
      <c r="O1313" s="34" t="s">
        <v>4931</v>
      </c>
      <c r="P1313" s="33" t="s">
        <v>1421</v>
      </c>
      <c r="S1313" s="50" t="s">
        <v>4237</v>
      </c>
      <c r="T1313" s="33" t="s">
        <v>1665</v>
      </c>
      <c r="U1313" s="33" t="s">
        <v>1421</v>
      </c>
      <c r="W1313" s="34" t="s">
        <v>2314</v>
      </c>
      <c r="X1313" s="34">
        <v>4</v>
      </c>
      <c r="Y1313" s="34">
        <v>10</v>
      </c>
      <c r="Z1313" s="34">
        <f t="shared" si="311"/>
        <v>40</v>
      </c>
      <c r="AI1313" s="25">
        <v>1312</v>
      </c>
      <c r="AJ1313" s="27">
        <v>1312</v>
      </c>
    </row>
    <row r="1314" spans="1:36" ht="11.25" customHeight="1" x14ac:dyDescent="0.2">
      <c r="A1314" s="27">
        <v>1313</v>
      </c>
      <c r="C1314" s="33" t="str">
        <f t="shared" si="309"/>
        <v>Morlocks - Erg - MN - U</v>
      </c>
      <c r="D1314" s="33" t="str">
        <f t="shared" si="318"/>
        <v>Morlocks - Erg - MN - U</v>
      </c>
      <c r="E1314" s="33">
        <f t="shared" si="310"/>
        <v>1</v>
      </c>
      <c r="F1314" s="33" t="str">
        <f t="shared" si="319"/>
        <v>Erg - MN</v>
      </c>
      <c r="G1314" s="34" t="s">
        <v>1677</v>
      </c>
      <c r="H1314" s="34" t="s">
        <v>2590</v>
      </c>
      <c r="L1314" s="33" t="s">
        <v>229</v>
      </c>
      <c r="M1314" s="33" t="s">
        <v>1665</v>
      </c>
      <c r="N1314" s="34" t="s">
        <v>4945</v>
      </c>
      <c r="O1314" s="34" t="s">
        <v>4945</v>
      </c>
      <c r="P1314" s="33" t="s">
        <v>229</v>
      </c>
      <c r="S1314" s="50" t="s">
        <v>3905</v>
      </c>
      <c r="T1314" s="33" t="s">
        <v>1665</v>
      </c>
      <c r="U1314" s="33" t="s">
        <v>229</v>
      </c>
      <c r="W1314" s="34" t="s">
        <v>2314</v>
      </c>
      <c r="X1314" s="34">
        <v>4</v>
      </c>
      <c r="Y1314" s="34">
        <v>10</v>
      </c>
      <c r="Z1314" s="34">
        <f t="shared" si="311"/>
        <v>40</v>
      </c>
      <c r="AI1314" s="25">
        <v>1313</v>
      </c>
      <c r="AJ1314" s="27">
        <v>1313</v>
      </c>
    </row>
    <row r="1315" spans="1:36" ht="11.25" customHeight="1" x14ac:dyDescent="0.2">
      <c r="A1315" s="27">
        <v>1314</v>
      </c>
      <c r="C1315" s="33" t="str">
        <f t="shared" si="309"/>
        <v>Morlocks - Leech - CL - OPD - C</v>
      </c>
      <c r="D1315" s="33" t="str">
        <f t="shared" si="318"/>
        <v>Morlocks - Leech - CL - OPD - C</v>
      </c>
      <c r="E1315" s="33">
        <f t="shared" si="310"/>
        <v>1</v>
      </c>
      <c r="F1315" s="33" t="str">
        <f t="shared" si="319"/>
        <v>Leech - CL</v>
      </c>
      <c r="G1315" s="34" t="s">
        <v>1676</v>
      </c>
      <c r="H1315" s="34" t="s">
        <v>2590</v>
      </c>
      <c r="L1315" s="33" t="s">
        <v>3186</v>
      </c>
      <c r="M1315" s="33" t="s">
        <v>1665</v>
      </c>
      <c r="N1315" s="34" t="s">
        <v>5120</v>
      </c>
      <c r="O1315" s="34" t="s">
        <v>5120</v>
      </c>
      <c r="P1315" s="33" t="s">
        <v>3382</v>
      </c>
      <c r="R1315" s="34" t="s">
        <v>2584</v>
      </c>
      <c r="S1315" s="50" t="s">
        <v>4238</v>
      </c>
      <c r="T1315" s="33" t="s">
        <v>1665</v>
      </c>
      <c r="U1315" s="33" t="s">
        <v>1751</v>
      </c>
      <c r="W1315" s="34" t="s">
        <v>2103</v>
      </c>
      <c r="X1315" s="34">
        <v>13</v>
      </c>
      <c r="Y1315" s="34">
        <v>5</v>
      </c>
      <c r="Z1315" s="34">
        <f t="shared" si="311"/>
        <v>65</v>
      </c>
      <c r="AI1315" s="25">
        <v>1314</v>
      </c>
      <c r="AJ1315" s="27">
        <v>1314</v>
      </c>
    </row>
    <row r="1316" spans="1:36" ht="11.25" customHeight="1" x14ac:dyDescent="0.2">
      <c r="A1316" s="27">
        <v>1315</v>
      </c>
      <c r="C1316" s="33" t="str">
        <f t="shared" si="309"/>
        <v>Morlocks - Masque - MN - OPD - VR</v>
      </c>
      <c r="D1316" s="33" t="str">
        <f t="shared" si="318"/>
        <v>Morlocks - Masque - MN - OPD - VR</v>
      </c>
      <c r="E1316" s="33">
        <f t="shared" si="310"/>
        <v>1</v>
      </c>
      <c r="F1316" s="33" t="str">
        <f t="shared" si="319"/>
        <v>Masque - MN</v>
      </c>
      <c r="G1316" s="34" t="s">
        <v>1677</v>
      </c>
      <c r="H1316" s="34" t="s">
        <v>2590</v>
      </c>
      <c r="L1316" s="33" t="s">
        <v>3187</v>
      </c>
      <c r="M1316" s="33" t="s">
        <v>1665</v>
      </c>
      <c r="N1316" s="34" t="s">
        <v>4942</v>
      </c>
      <c r="O1316" s="34" t="s">
        <v>4942</v>
      </c>
      <c r="P1316" s="33" t="s">
        <v>3187</v>
      </c>
      <c r="R1316" s="34" t="s">
        <v>2584</v>
      </c>
      <c r="S1316" s="50" t="s">
        <v>4239</v>
      </c>
      <c r="T1316" s="33" t="s">
        <v>1665</v>
      </c>
      <c r="U1316" s="33" t="s">
        <v>1792</v>
      </c>
      <c r="W1316" s="34" t="s">
        <v>2361</v>
      </c>
      <c r="X1316" s="34">
        <v>4</v>
      </c>
      <c r="Y1316" s="34">
        <v>20</v>
      </c>
      <c r="Z1316" s="34">
        <f t="shared" si="311"/>
        <v>80</v>
      </c>
      <c r="AI1316" s="25">
        <v>1315</v>
      </c>
      <c r="AJ1316" s="27">
        <v>1315</v>
      </c>
    </row>
    <row r="1317" spans="1:36" ht="11.25" customHeight="1" x14ac:dyDescent="0.2">
      <c r="A1317" s="27">
        <v>1316</v>
      </c>
      <c r="C1317" s="33" t="str">
        <f t="shared" si="309"/>
        <v>Morlocks - Run from Slaughter - XM - C</v>
      </c>
      <c r="D1317" s="33" t="s">
        <v>6172</v>
      </c>
      <c r="E1317" s="33">
        <f t="shared" si="310"/>
        <v>1</v>
      </c>
      <c r="F1317" s="33" t="str">
        <f t="shared" si="319"/>
        <v>Run from Slaughter - XM</v>
      </c>
      <c r="G1317" s="34" t="s">
        <v>3387</v>
      </c>
      <c r="H1317" s="34" t="s">
        <v>2590</v>
      </c>
      <c r="L1317" s="33" t="s">
        <v>1666</v>
      </c>
      <c r="M1317" s="33" t="s">
        <v>1665</v>
      </c>
      <c r="N1317" s="34" t="s">
        <v>4900</v>
      </c>
      <c r="O1317" s="34" t="s">
        <v>4900</v>
      </c>
      <c r="P1317" s="33" t="s">
        <v>1666</v>
      </c>
      <c r="S1317" s="50" t="s">
        <v>4240</v>
      </c>
      <c r="T1317" s="33" t="s">
        <v>1665</v>
      </c>
      <c r="U1317" s="33" t="s">
        <v>1666</v>
      </c>
      <c r="W1317" s="34" t="s">
        <v>2103</v>
      </c>
      <c r="X1317" s="34">
        <v>5</v>
      </c>
      <c r="Y1317" s="34">
        <v>5</v>
      </c>
      <c r="Z1317" s="34">
        <f t="shared" si="311"/>
        <v>25</v>
      </c>
      <c r="AI1317" s="25">
        <v>1316</v>
      </c>
      <c r="AJ1317" s="27">
        <v>1316</v>
      </c>
    </row>
    <row r="1318" spans="1:36" ht="11.25" customHeight="1" x14ac:dyDescent="0.2">
      <c r="A1318" s="27">
        <v>1317</v>
      </c>
      <c r="C1318" s="33" t="str">
        <f t="shared" si="309"/>
        <v>Morlocks - Sunder - MN - C</v>
      </c>
      <c r="D1318" s="33" t="str">
        <f t="shared" si="318"/>
        <v>Morlocks - Sunder - MN - C</v>
      </c>
      <c r="E1318" s="33">
        <f t="shared" si="310"/>
        <v>1</v>
      </c>
      <c r="F1318" s="33" t="str">
        <f t="shared" si="319"/>
        <v>Sunder - MN</v>
      </c>
      <c r="G1318" s="34" t="s">
        <v>1677</v>
      </c>
      <c r="H1318" s="34" t="s">
        <v>2590</v>
      </c>
      <c r="L1318" s="33" t="s">
        <v>2318</v>
      </c>
      <c r="M1318" s="33" t="s">
        <v>1665</v>
      </c>
      <c r="N1318" s="34" t="s">
        <v>4894</v>
      </c>
      <c r="O1318" s="34" t="s">
        <v>4894</v>
      </c>
      <c r="P1318" s="33" t="s">
        <v>2318</v>
      </c>
      <c r="S1318" s="50" t="s">
        <v>4241</v>
      </c>
      <c r="T1318" s="33" t="s">
        <v>1665</v>
      </c>
      <c r="U1318" s="33" t="s">
        <v>2318</v>
      </c>
      <c r="W1318" s="34" t="s">
        <v>2103</v>
      </c>
      <c r="X1318" s="34">
        <v>4</v>
      </c>
      <c r="Y1318" s="34">
        <v>5</v>
      </c>
      <c r="Z1318" s="34">
        <f t="shared" si="311"/>
        <v>20</v>
      </c>
      <c r="AI1318" s="25">
        <v>1317</v>
      </c>
      <c r="AJ1318" s="27">
        <v>1317</v>
      </c>
    </row>
    <row r="1319" spans="1:36" ht="11.25" customHeight="1" x14ac:dyDescent="0.2">
      <c r="A1319" s="27">
        <v>1318</v>
      </c>
      <c r="C1319" s="33" t="str">
        <f t="shared" si="309"/>
        <v>Morlocks - Tar Baby - MN - U</v>
      </c>
      <c r="D1319" s="33" t="str">
        <f t="shared" si="318"/>
        <v>Morlocks - Tar Baby - MN - U</v>
      </c>
      <c r="E1319" s="33">
        <f t="shared" si="310"/>
        <v>1</v>
      </c>
      <c r="F1319" s="33" t="str">
        <f t="shared" si="319"/>
        <v>Tar Baby - MN</v>
      </c>
      <c r="G1319" s="34" t="s">
        <v>1677</v>
      </c>
      <c r="H1319" s="34" t="s">
        <v>2590</v>
      </c>
      <c r="L1319" s="33" t="s">
        <v>231</v>
      </c>
      <c r="M1319" s="33" t="s">
        <v>1665</v>
      </c>
      <c r="N1319" s="34" t="s">
        <v>5040</v>
      </c>
      <c r="O1319" s="34" t="s">
        <v>5040</v>
      </c>
      <c r="P1319" s="33" t="s">
        <v>231</v>
      </c>
      <c r="S1319" s="50" t="s">
        <v>4242</v>
      </c>
      <c r="T1319" s="33" t="s">
        <v>1665</v>
      </c>
      <c r="U1319" s="33" t="s">
        <v>231</v>
      </c>
      <c r="W1319" s="34" t="s">
        <v>2314</v>
      </c>
      <c r="X1319" s="34">
        <v>4</v>
      </c>
      <c r="Y1319" s="34">
        <v>10</v>
      </c>
      <c r="Z1319" s="34">
        <f t="shared" si="311"/>
        <v>40</v>
      </c>
      <c r="AI1319" s="25">
        <v>1318</v>
      </c>
      <c r="AJ1319" s="27">
        <v>1318</v>
      </c>
    </row>
    <row r="1320" spans="1:36" ht="11.25" customHeight="1" x14ac:dyDescent="0.2">
      <c r="A1320" s="27">
        <v>1319</v>
      </c>
      <c r="B1320" s="39"/>
      <c r="C1320" s="38" t="str">
        <f t="shared" si="309"/>
        <v>Morph - 3-Grid Character Card - MC - U</v>
      </c>
      <c r="D1320" s="38" t="str">
        <f>CONCATENATE(M1320," ",G1320," HERO - ",W1320)</f>
        <v>Morph MC HERO - U</v>
      </c>
      <c r="E1320" s="38">
        <f t="shared" si="310"/>
        <v>1</v>
      </c>
      <c r="F1320" s="38" t="str">
        <f>CONCATENATE(M1320,IF(V1320&lt;&gt;"",CONCATENATE(" (",V1320,")",),"")," &lt;",G1320,"&gt;")</f>
        <v>Morph &lt;MC&gt;</v>
      </c>
      <c r="G1320" s="39" t="s">
        <v>1045</v>
      </c>
      <c r="H1320" s="39" t="s">
        <v>2582</v>
      </c>
      <c r="I1320" s="39"/>
      <c r="J1320" s="39"/>
      <c r="K1320" s="39"/>
      <c r="L1320" s="38" t="s">
        <v>1602</v>
      </c>
      <c r="M1320" s="38" t="s">
        <v>1602</v>
      </c>
      <c r="N1320" s="39"/>
      <c r="O1320" s="39"/>
      <c r="P1320" s="38" t="s">
        <v>768</v>
      </c>
      <c r="Q1320" s="39"/>
      <c r="R1320" s="39"/>
      <c r="S1320" s="55"/>
      <c r="T1320" s="38" t="s">
        <v>1602</v>
      </c>
      <c r="U1320" s="38" t="s">
        <v>768</v>
      </c>
      <c r="V1320" s="39"/>
      <c r="W1320" s="39" t="s">
        <v>2314</v>
      </c>
      <c r="X1320" s="40">
        <v>1</v>
      </c>
      <c r="Y1320" s="40">
        <v>10</v>
      </c>
      <c r="Z1320" s="40">
        <f t="shared" si="311"/>
        <v>10</v>
      </c>
      <c r="AA1320" s="41">
        <v>1</v>
      </c>
      <c r="AB1320" s="41">
        <v>6</v>
      </c>
      <c r="AC1320" s="41">
        <v>3</v>
      </c>
      <c r="AD1320" s="41"/>
      <c r="AE1320" s="41">
        <f>SUM(AA1320:AD1320)</f>
        <v>10</v>
      </c>
      <c r="AF1320" s="41">
        <v>10</v>
      </c>
      <c r="AG1320" s="42">
        <f>AVERAGE(AA1320:AD1320)</f>
        <v>3.3333333333333335</v>
      </c>
      <c r="AH1320" s="43"/>
      <c r="AI1320" s="43">
        <v>1319</v>
      </c>
      <c r="AJ1320" s="27">
        <v>1319</v>
      </c>
    </row>
    <row r="1321" spans="1:36" ht="11.25" customHeight="1" x14ac:dyDescent="0.2">
      <c r="A1321" s="27">
        <v>1320</v>
      </c>
      <c r="B1321" s="28"/>
      <c r="C1321" s="26" t="str">
        <f t="shared" si="309"/>
        <v>Morph - 4-Grid Character Card - IQ - R</v>
      </c>
      <c r="D1321" s="26" t="str">
        <f>CONCATENATE(M1321," ",G1321," HERO - ",W1321)</f>
        <v>Morph IQ HERO - R</v>
      </c>
      <c r="E1321" s="26">
        <f t="shared" si="310"/>
        <v>1</v>
      </c>
      <c r="F1321" s="26" t="str">
        <f>CONCATENATE(M1321,IF(V1321&lt;&gt;"",CONCATENATE(" (",V1321,")",),"")," &lt;",G1321,"&gt;")</f>
        <v>Morph &lt;IQ&gt;</v>
      </c>
      <c r="G1321" s="28" t="s">
        <v>1044</v>
      </c>
      <c r="H1321" s="28" t="s">
        <v>2582</v>
      </c>
      <c r="I1321" s="28"/>
      <c r="J1321" s="28"/>
      <c r="K1321" s="28"/>
      <c r="L1321" s="26" t="s">
        <v>1602</v>
      </c>
      <c r="M1321" s="26" t="s">
        <v>1602</v>
      </c>
      <c r="N1321" s="28"/>
      <c r="O1321" s="28"/>
      <c r="P1321" s="26" t="s">
        <v>769</v>
      </c>
      <c r="Q1321" s="28"/>
      <c r="R1321" s="28"/>
      <c r="S1321" s="54"/>
      <c r="T1321" s="26" t="s">
        <v>1602</v>
      </c>
      <c r="U1321" s="26" t="s">
        <v>769</v>
      </c>
      <c r="V1321" s="28"/>
      <c r="W1321" s="28" t="s">
        <v>2313</v>
      </c>
      <c r="X1321" s="29">
        <v>12</v>
      </c>
      <c r="Y1321" s="29">
        <v>15</v>
      </c>
      <c r="Z1321" s="29">
        <f t="shared" si="311"/>
        <v>180</v>
      </c>
      <c r="AA1321" s="30">
        <v>4</v>
      </c>
      <c r="AB1321" s="30">
        <v>5</v>
      </c>
      <c r="AC1321" s="30">
        <v>3</v>
      </c>
      <c r="AD1321" s="30">
        <v>6</v>
      </c>
      <c r="AE1321" s="30">
        <f>SUM(AA1321:AD1321)</f>
        <v>18</v>
      </c>
      <c r="AF1321" s="30">
        <v>18</v>
      </c>
      <c r="AG1321" s="31">
        <f>AVERAGE(AA1321:AD1321)</f>
        <v>4.5</v>
      </c>
      <c r="AH1321" s="32" t="s">
        <v>4770</v>
      </c>
      <c r="AI1321" s="32">
        <v>1320</v>
      </c>
      <c r="AJ1321" s="27">
        <v>1320</v>
      </c>
    </row>
    <row r="1322" spans="1:36" ht="11.25" customHeight="1" x14ac:dyDescent="0.2">
      <c r="A1322" s="27">
        <v>1321</v>
      </c>
      <c r="C1322" s="33" t="str">
        <f t="shared" si="309"/>
        <v>Morph - Amazing X-Man - MC - C</v>
      </c>
      <c r="D1322" s="33" t="str">
        <f t="shared" ref="D1322:D1329" si="320">CONCATENATE(M1322," - ",P1322," - ",G1322," - ",IF(R1322="","",CONCATENATE(R1322," - ")),W1322)</f>
        <v>Morph - Amazing X-Man - MC - C</v>
      </c>
      <c r="E1322" s="33">
        <f t="shared" si="310"/>
        <v>1</v>
      </c>
      <c r="F1322" s="33" t="str">
        <f t="shared" ref="F1322:F1329" si="321">CONCATENATE(P1322," - ",G1322)</f>
        <v>Amazing X-Man - MC</v>
      </c>
      <c r="G1322" s="34" t="s">
        <v>1045</v>
      </c>
      <c r="H1322" s="34" t="s">
        <v>2590</v>
      </c>
      <c r="L1322" s="33" t="s">
        <v>1602</v>
      </c>
      <c r="M1322" s="33" t="s">
        <v>1602</v>
      </c>
      <c r="N1322" s="34" t="s">
        <v>4917</v>
      </c>
      <c r="O1322" s="34" t="s">
        <v>4917</v>
      </c>
      <c r="P1322" s="33" t="s">
        <v>3550</v>
      </c>
      <c r="S1322" s="50" t="s">
        <v>4036</v>
      </c>
      <c r="T1322" s="33" t="s">
        <v>1602</v>
      </c>
      <c r="U1322" s="33" t="s">
        <v>232</v>
      </c>
      <c r="W1322" s="34" t="s">
        <v>2103</v>
      </c>
      <c r="X1322" s="34">
        <v>1</v>
      </c>
      <c r="Y1322" s="34">
        <v>5</v>
      </c>
      <c r="Z1322" s="34">
        <f t="shared" si="311"/>
        <v>5</v>
      </c>
      <c r="AI1322" s="25">
        <v>1321</v>
      </c>
      <c r="AJ1322" s="27">
        <v>1321</v>
      </c>
    </row>
    <row r="1323" spans="1:36" ht="11.25" customHeight="1" x14ac:dyDescent="0.2">
      <c r="A1323" s="27">
        <v>1322</v>
      </c>
      <c r="C1323" s="33" t="str">
        <f t="shared" si="309"/>
        <v>Morph - Changeling - MC - U</v>
      </c>
      <c r="D1323" s="33" t="str">
        <f t="shared" si="320"/>
        <v>Morph - Changeling - MC - U</v>
      </c>
      <c r="E1323" s="33">
        <f t="shared" si="310"/>
        <v>1</v>
      </c>
      <c r="F1323" s="33" t="str">
        <f t="shared" si="321"/>
        <v>Changeling - MC</v>
      </c>
      <c r="G1323" s="34" t="s">
        <v>1045</v>
      </c>
      <c r="H1323" s="34" t="s">
        <v>2590</v>
      </c>
      <c r="L1323" s="33" t="s">
        <v>1602</v>
      </c>
      <c r="M1323" s="33" t="s">
        <v>1602</v>
      </c>
      <c r="N1323" s="34" t="s">
        <v>5121</v>
      </c>
      <c r="O1323" s="34" t="s">
        <v>5121</v>
      </c>
      <c r="P1323" s="33" t="s">
        <v>330</v>
      </c>
      <c r="S1323" s="50" t="s">
        <v>4243</v>
      </c>
      <c r="T1323" s="33" t="s">
        <v>1602</v>
      </c>
      <c r="U1323" s="33" t="s">
        <v>330</v>
      </c>
      <c r="W1323" s="34" t="s">
        <v>2314</v>
      </c>
      <c r="X1323" s="34">
        <v>1</v>
      </c>
      <c r="Y1323" s="34">
        <v>10</v>
      </c>
      <c r="Z1323" s="34">
        <f t="shared" si="311"/>
        <v>10</v>
      </c>
      <c r="AI1323" s="25">
        <v>1322</v>
      </c>
      <c r="AJ1323" s="27">
        <v>1322</v>
      </c>
    </row>
    <row r="1324" spans="1:36" ht="11.25" customHeight="1" x14ac:dyDescent="0.2">
      <c r="A1324" s="27">
        <v>1323</v>
      </c>
      <c r="C1324" s="33" t="str">
        <f t="shared" si="309"/>
        <v>Morph - Copy Teammate - MC - U</v>
      </c>
      <c r="D1324" s="33" t="str">
        <f t="shared" si="320"/>
        <v>Morph - Copy Teammate - MC - U</v>
      </c>
      <c r="E1324" s="33">
        <f t="shared" si="310"/>
        <v>1</v>
      </c>
      <c r="F1324" s="33" t="str">
        <f t="shared" si="321"/>
        <v>Copy Teammate - MC</v>
      </c>
      <c r="G1324" s="34" t="s">
        <v>1045</v>
      </c>
      <c r="H1324" s="34" t="s">
        <v>2590</v>
      </c>
      <c r="L1324" s="33" t="s">
        <v>1602</v>
      </c>
      <c r="M1324" s="33" t="s">
        <v>1602</v>
      </c>
      <c r="N1324" s="34" t="s">
        <v>1676</v>
      </c>
      <c r="O1324" s="34" t="s">
        <v>1676</v>
      </c>
      <c r="P1324" s="33" t="s">
        <v>234</v>
      </c>
      <c r="S1324" s="50" t="s">
        <v>4244</v>
      </c>
      <c r="T1324" s="33" t="s">
        <v>1602</v>
      </c>
      <c r="U1324" s="33" t="s">
        <v>234</v>
      </c>
      <c r="W1324" s="34" t="s">
        <v>2314</v>
      </c>
      <c r="X1324" s="34">
        <v>1</v>
      </c>
      <c r="Y1324" s="34">
        <v>10</v>
      </c>
      <c r="Z1324" s="34">
        <f t="shared" si="311"/>
        <v>10</v>
      </c>
      <c r="AI1324" s="25">
        <v>1323</v>
      </c>
      <c r="AJ1324" s="27">
        <v>1323</v>
      </c>
    </row>
    <row r="1325" spans="1:36" ht="11.25" customHeight="1" x14ac:dyDescent="0.2">
      <c r="A1325" s="27">
        <v>1324</v>
      </c>
      <c r="C1325" s="33" t="str">
        <f t="shared" si="309"/>
        <v>Morph - Maximum Morph - MC - OPD - R</v>
      </c>
      <c r="D1325" s="33" t="str">
        <f t="shared" si="320"/>
        <v>Morph - Maximum Morph - MC - OPD - R</v>
      </c>
      <c r="E1325" s="33">
        <f t="shared" si="310"/>
        <v>1</v>
      </c>
      <c r="F1325" s="33" t="str">
        <f t="shared" si="321"/>
        <v>Maximum Morph - MC</v>
      </c>
      <c r="G1325" s="34" t="s">
        <v>1045</v>
      </c>
      <c r="H1325" s="34" t="s">
        <v>2590</v>
      </c>
      <c r="L1325" s="33" t="s">
        <v>1602</v>
      </c>
      <c r="M1325" s="33" t="s">
        <v>1602</v>
      </c>
      <c r="N1325" s="34" t="s">
        <v>5122</v>
      </c>
      <c r="O1325" s="34" t="s">
        <v>5122</v>
      </c>
      <c r="P1325" s="33" t="s">
        <v>3188</v>
      </c>
      <c r="R1325" s="34" t="s">
        <v>2584</v>
      </c>
      <c r="S1325" s="50" t="s">
        <v>4245</v>
      </c>
      <c r="T1325" s="33" t="s">
        <v>1602</v>
      </c>
      <c r="U1325" s="33" t="s">
        <v>1793</v>
      </c>
      <c r="W1325" s="34" t="s">
        <v>2313</v>
      </c>
      <c r="X1325" s="34">
        <v>1</v>
      </c>
      <c r="Y1325" s="34">
        <v>15</v>
      </c>
      <c r="Z1325" s="34">
        <f t="shared" si="311"/>
        <v>15</v>
      </c>
      <c r="AI1325" s="25">
        <v>1324</v>
      </c>
      <c r="AJ1325" s="27">
        <v>1324</v>
      </c>
    </row>
    <row r="1326" spans="1:36" ht="11.25" customHeight="1" x14ac:dyDescent="0.2">
      <c r="A1326" s="27">
        <v>1325</v>
      </c>
      <c r="C1326" s="33" t="str">
        <f t="shared" si="309"/>
        <v>Morph - One Big Fist - MC - U</v>
      </c>
      <c r="D1326" s="33" t="str">
        <f t="shared" si="320"/>
        <v>Morph - One Big Fist - MC - U</v>
      </c>
      <c r="E1326" s="33">
        <f t="shared" si="310"/>
        <v>1</v>
      </c>
      <c r="F1326" s="33" t="str">
        <f t="shared" si="321"/>
        <v>One Big Fist - MC</v>
      </c>
      <c r="G1326" s="34" t="s">
        <v>1045</v>
      </c>
      <c r="H1326" s="34" t="s">
        <v>2590</v>
      </c>
      <c r="L1326" s="33" t="s">
        <v>1602</v>
      </c>
      <c r="M1326" s="33" t="s">
        <v>1602</v>
      </c>
      <c r="N1326" s="34" t="s">
        <v>4879</v>
      </c>
      <c r="O1326" s="34" t="s">
        <v>4879</v>
      </c>
      <c r="P1326" s="33" t="s">
        <v>233</v>
      </c>
      <c r="S1326" s="50" t="s">
        <v>4047</v>
      </c>
      <c r="T1326" s="33" t="s">
        <v>1602</v>
      </c>
      <c r="U1326" s="33" t="s">
        <v>233</v>
      </c>
      <c r="W1326" s="34" t="s">
        <v>2314</v>
      </c>
      <c r="X1326" s="34">
        <v>1</v>
      </c>
      <c r="Y1326" s="34">
        <v>10</v>
      </c>
      <c r="Z1326" s="34">
        <f t="shared" si="311"/>
        <v>10</v>
      </c>
      <c r="AI1326" s="25">
        <v>1325</v>
      </c>
      <c r="AJ1326" s="27">
        <v>1325</v>
      </c>
    </row>
    <row r="1327" spans="1:36" ht="11.25" customHeight="1" x14ac:dyDescent="0.2">
      <c r="A1327" s="27">
        <v>1326</v>
      </c>
      <c r="C1327" s="33" t="str">
        <f t="shared" si="309"/>
        <v>Morph - Power Mimic - MC - OPD - R</v>
      </c>
      <c r="D1327" s="33" t="str">
        <f t="shared" si="320"/>
        <v>Morph - Power Mimic - MC - OPD - R</v>
      </c>
      <c r="E1327" s="33">
        <f t="shared" si="310"/>
        <v>1</v>
      </c>
      <c r="F1327" s="33" t="str">
        <f t="shared" si="321"/>
        <v>Power Mimic - MC</v>
      </c>
      <c r="G1327" s="34" t="s">
        <v>1045</v>
      </c>
      <c r="H1327" s="34" t="s">
        <v>2590</v>
      </c>
      <c r="L1327" s="33" t="s">
        <v>1602</v>
      </c>
      <c r="M1327" s="33" t="s">
        <v>1602</v>
      </c>
      <c r="N1327" s="34" t="s">
        <v>4865</v>
      </c>
      <c r="O1327" s="34" t="s">
        <v>4865</v>
      </c>
      <c r="P1327" s="33" t="s">
        <v>3189</v>
      </c>
      <c r="R1327" s="34" t="s">
        <v>2584</v>
      </c>
      <c r="S1327" s="50" t="s">
        <v>4246</v>
      </c>
      <c r="T1327" s="33" t="s">
        <v>1602</v>
      </c>
      <c r="U1327" s="33" t="s">
        <v>1794</v>
      </c>
      <c r="W1327" s="34" t="s">
        <v>2313</v>
      </c>
      <c r="X1327" s="34">
        <v>1</v>
      </c>
      <c r="Y1327" s="34">
        <v>15</v>
      </c>
      <c r="Z1327" s="34">
        <f t="shared" si="311"/>
        <v>15</v>
      </c>
      <c r="AI1327" s="25">
        <v>1326</v>
      </c>
      <c r="AJ1327" s="27">
        <v>1326</v>
      </c>
    </row>
    <row r="1328" spans="1:36" ht="11.25" customHeight="1" x14ac:dyDescent="0.2">
      <c r="A1328" s="27">
        <v>1327</v>
      </c>
      <c r="C1328" s="33" t="str">
        <f t="shared" si="309"/>
        <v>Morph - Ridiculous Behavior - IQ - C</v>
      </c>
      <c r="D1328" s="33" t="str">
        <f t="shared" si="320"/>
        <v>Morph - Ridiculous Behavior - IQ - C</v>
      </c>
      <c r="E1328" s="33">
        <f t="shared" si="310"/>
        <v>1</v>
      </c>
      <c r="F1328" s="33" t="str">
        <f t="shared" si="321"/>
        <v>Ridiculous Behavior - IQ</v>
      </c>
      <c r="G1328" s="34" t="s">
        <v>1044</v>
      </c>
      <c r="H1328" s="34" t="s">
        <v>2590</v>
      </c>
      <c r="L1328" s="33" t="s">
        <v>1602</v>
      </c>
      <c r="M1328" s="33" t="s">
        <v>1602</v>
      </c>
      <c r="N1328" s="34" t="s">
        <v>4876</v>
      </c>
      <c r="O1328" s="34" t="s">
        <v>4876</v>
      </c>
      <c r="P1328" s="33" t="s">
        <v>1030</v>
      </c>
      <c r="S1328" s="50" t="s">
        <v>4247</v>
      </c>
      <c r="T1328" s="33" t="s">
        <v>1602</v>
      </c>
      <c r="U1328" s="33" t="s">
        <v>1030</v>
      </c>
      <c r="W1328" s="34" t="s">
        <v>2103</v>
      </c>
      <c r="X1328" s="34">
        <v>12</v>
      </c>
      <c r="Y1328" s="34">
        <v>5</v>
      </c>
      <c r="Z1328" s="34">
        <f t="shared" si="311"/>
        <v>60</v>
      </c>
      <c r="AI1328" s="25">
        <v>1327</v>
      </c>
      <c r="AJ1328" s="27">
        <v>1327</v>
      </c>
    </row>
    <row r="1329" spans="1:36" ht="11.25" customHeight="1" x14ac:dyDescent="0.2">
      <c r="A1329" s="27">
        <v>1328</v>
      </c>
      <c r="C1329" s="33" t="str">
        <f t="shared" si="309"/>
        <v>Morph - Substitute Death - IQ - OPD - VR</v>
      </c>
      <c r="D1329" s="33" t="str">
        <f t="shared" si="320"/>
        <v>Morph - Substitute Death - IQ - OPD - VR</v>
      </c>
      <c r="E1329" s="33">
        <f t="shared" si="310"/>
        <v>1</v>
      </c>
      <c r="F1329" s="33" t="str">
        <f t="shared" si="321"/>
        <v>Substitute Death - IQ</v>
      </c>
      <c r="G1329" s="34" t="s">
        <v>1044</v>
      </c>
      <c r="H1329" s="34" t="s">
        <v>2590</v>
      </c>
      <c r="L1329" s="33" t="s">
        <v>1602</v>
      </c>
      <c r="M1329" s="33" t="s">
        <v>1602</v>
      </c>
      <c r="N1329" s="34" t="s">
        <v>5123</v>
      </c>
      <c r="O1329" s="34" t="s">
        <v>5123</v>
      </c>
      <c r="P1329" s="33" t="s">
        <v>3534</v>
      </c>
      <c r="R1329" s="34" t="s">
        <v>2584</v>
      </c>
      <c r="S1329" s="50" t="s">
        <v>4248</v>
      </c>
      <c r="T1329" s="33" t="s">
        <v>1602</v>
      </c>
      <c r="U1329" s="33" t="s">
        <v>3390</v>
      </c>
      <c r="W1329" s="34" t="s">
        <v>2361</v>
      </c>
      <c r="X1329" s="34">
        <v>12</v>
      </c>
      <c r="Y1329" s="34">
        <v>20</v>
      </c>
      <c r="Z1329" s="34">
        <f t="shared" si="311"/>
        <v>240</v>
      </c>
      <c r="AI1329" s="25">
        <v>1328</v>
      </c>
      <c r="AJ1329" s="27">
        <v>1328</v>
      </c>
    </row>
    <row r="1330" spans="1:36" ht="11.25" customHeight="1" x14ac:dyDescent="0.2">
      <c r="A1330" s="27">
        <v>1329</v>
      </c>
      <c r="B1330" s="39"/>
      <c r="C1330" s="38" t="str">
        <f t="shared" si="309"/>
        <v>Mr. Fantastic - 3-Grid Character Card - OP - R</v>
      </c>
      <c r="D1330" s="38" t="str">
        <f>CONCATENATE(M1330," ",G1330," HERO - ",W1330)</f>
        <v>Mr. Fantastic OP HERO - R</v>
      </c>
      <c r="E1330" s="38">
        <f t="shared" si="310"/>
        <v>1</v>
      </c>
      <c r="F1330" s="38" t="str">
        <f>CONCATENATE(M1330,IF(V1330&lt;&gt;"",CONCATENATE(" (",V1330,")",),"")," &lt;",G1330,"&gt;")</f>
        <v>Mr. Fantastic &lt;OP&gt;</v>
      </c>
      <c r="G1330" s="39" t="s">
        <v>123</v>
      </c>
      <c r="H1330" s="39" t="s">
        <v>2582</v>
      </c>
      <c r="I1330" s="39"/>
      <c r="J1330" s="39"/>
      <c r="K1330" s="39"/>
      <c r="L1330" s="38" t="s">
        <v>3365</v>
      </c>
      <c r="M1330" s="38" t="s">
        <v>3365</v>
      </c>
      <c r="N1330" s="39"/>
      <c r="O1330" s="39"/>
      <c r="P1330" s="38" t="s">
        <v>768</v>
      </c>
      <c r="Q1330" s="39"/>
      <c r="R1330" s="39"/>
      <c r="S1330" s="55"/>
      <c r="T1330" s="38" t="s">
        <v>110</v>
      </c>
      <c r="U1330" s="38" t="s">
        <v>768</v>
      </c>
      <c r="V1330" s="39"/>
      <c r="W1330" s="39" t="s">
        <v>2313</v>
      </c>
      <c r="X1330" s="40">
        <v>2</v>
      </c>
      <c r="Y1330" s="40">
        <v>15</v>
      </c>
      <c r="Z1330" s="40">
        <f t="shared" si="311"/>
        <v>30</v>
      </c>
      <c r="AA1330" s="41">
        <v>3</v>
      </c>
      <c r="AB1330" s="41">
        <v>6</v>
      </c>
      <c r="AC1330" s="41">
        <v>3</v>
      </c>
      <c r="AD1330" s="41"/>
      <c r="AE1330" s="41">
        <f>SUM(AA1330:AD1330)</f>
        <v>12</v>
      </c>
      <c r="AF1330" s="41">
        <v>12</v>
      </c>
      <c r="AG1330" s="42">
        <f>AVERAGE(AA1330:AD1330)</f>
        <v>4</v>
      </c>
      <c r="AH1330" s="43"/>
      <c r="AI1330" s="43">
        <v>1329</v>
      </c>
      <c r="AJ1330" s="27">
        <v>1329</v>
      </c>
    </row>
    <row r="1331" spans="1:36" ht="11.25" customHeight="1" x14ac:dyDescent="0.2">
      <c r="A1331" s="27">
        <v>1330</v>
      </c>
      <c r="B1331" s="28"/>
      <c r="C1331" s="26" t="str">
        <f t="shared" si="309"/>
        <v>Mr. Fantastic - 4-Grid Character Card - IQ - VR</v>
      </c>
      <c r="D1331" s="26" t="str">
        <f>CONCATENATE(M1331," ",G1331," HERO - ",W1331)</f>
        <v>Mr. Fantastic IQ HERO - VR</v>
      </c>
      <c r="E1331" s="26">
        <f t="shared" si="310"/>
        <v>1</v>
      </c>
      <c r="F1331" s="26" t="str">
        <f>CONCATENATE(M1331,IF(V1331&lt;&gt;"",CONCATENATE(" (",V1331,")",),"")," &lt;",G1331,"&gt;")</f>
        <v>Mr. Fantastic &lt;IQ&gt;</v>
      </c>
      <c r="G1331" s="28" t="s">
        <v>1044</v>
      </c>
      <c r="H1331" s="28" t="s">
        <v>2582</v>
      </c>
      <c r="I1331" s="28"/>
      <c r="J1331" s="28"/>
      <c r="K1331" s="28"/>
      <c r="L1331" s="26" t="s">
        <v>3365</v>
      </c>
      <c r="M1331" s="26" t="s">
        <v>3365</v>
      </c>
      <c r="N1331" s="28"/>
      <c r="O1331" s="28"/>
      <c r="P1331" s="26" t="s">
        <v>769</v>
      </c>
      <c r="Q1331" s="28"/>
      <c r="R1331" s="28"/>
      <c r="S1331" s="54"/>
      <c r="T1331" s="26" t="s">
        <v>110</v>
      </c>
      <c r="U1331" s="26" t="s">
        <v>769</v>
      </c>
      <c r="V1331" s="28"/>
      <c r="W1331" s="28" t="s">
        <v>2361</v>
      </c>
      <c r="X1331" s="29">
        <v>12</v>
      </c>
      <c r="Y1331" s="29">
        <v>20</v>
      </c>
      <c r="Z1331" s="29">
        <f t="shared" si="311"/>
        <v>240</v>
      </c>
      <c r="AA1331" s="30">
        <v>2</v>
      </c>
      <c r="AB1331" s="30">
        <v>5</v>
      </c>
      <c r="AC1331" s="30">
        <v>2</v>
      </c>
      <c r="AD1331" s="30">
        <v>8</v>
      </c>
      <c r="AE1331" s="30">
        <f>SUM(AA1331:AD1331)</f>
        <v>17</v>
      </c>
      <c r="AF1331" s="30">
        <v>17</v>
      </c>
      <c r="AG1331" s="31">
        <f>AVERAGE(AA1331:AD1331)</f>
        <v>4.25</v>
      </c>
      <c r="AH1331" s="32"/>
      <c r="AI1331" s="32">
        <v>1330</v>
      </c>
      <c r="AJ1331" s="27">
        <v>1330</v>
      </c>
    </row>
    <row r="1332" spans="1:36" ht="11.25" customHeight="1" x14ac:dyDescent="0.2">
      <c r="A1332" s="27">
        <v>1331</v>
      </c>
      <c r="C1332" s="33" t="str">
        <f t="shared" si="309"/>
        <v>Mr. Fantastic - Fantastic Mind - IQ - U</v>
      </c>
      <c r="D1332" s="33" t="str">
        <f t="shared" ref="D1332:D1339" si="322">CONCATENATE(M1332," - ",P1332," - ",G1332," - ",IF(R1332="","",CONCATENATE(R1332," - ")),W1332)</f>
        <v>Mr. Fantastic - Fantastic Mind - IQ - U</v>
      </c>
      <c r="E1332" s="33">
        <f t="shared" si="310"/>
        <v>1</v>
      </c>
      <c r="F1332" s="33" t="str">
        <f>CONCATENATE(P1332," - ",G1332)</f>
        <v>Fantastic Mind - IQ</v>
      </c>
      <c r="G1332" s="34" t="s">
        <v>1044</v>
      </c>
      <c r="H1332" s="34" t="s">
        <v>2590</v>
      </c>
      <c r="L1332" s="33" t="s">
        <v>3365</v>
      </c>
      <c r="M1332" s="33" t="s">
        <v>3365</v>
      </c>
      <c r="N1332" s="34" t="s">
        <v>4879</v>
      </c>
      <c r="O1332" s="34" t="s">
        <v>4879</v>
      </c>
      <c r="P1332" s="33" t="s">
        <v>1029</v>
      </c>
      <c r="S1332" s="50" t="s">
        <v>3841</v>
      </c>
      <c r="T1332" s="33" t="s">
        <v>110</v>
      </c>
      <c r="U1332" s="33" t="s">
        <v>1029</v>
      </c>
      <c r="W1332" s="34" t="s">
        <v>2314</v>
      </c>
      <c r="X1332" s="34">
        <v>12</v>
      </c>
      <c r="Y1332" s="34">
        <v>10</v>
      </c>
      <c r="Z1332" s="34">
        <f t="shared" si="311"/>
        <v>120</v>
      </c>
      <c r="AI1332" s="25">
        <v>1331</v>
      </c>
      <c r="AJ1332" s="27">
        <v>1331</v>
      </c>
    </row>
    <row r="1333" spans="1:36" ht="11.25" customHeight="1" x14ac:dyDescent="0.2">
      <c r="A1333" s="27">
        <v>1332</v>
      </c>
      <c r="C1333" s="33" t="str">
        <f t="shared" si="309"/>
        <v>Mr. Fantastic - Ingenuity - OP - C</v>
      </c>
      <c r="D1333" s="33" t="str">
        <f t="shared" si="322"/>
        <v>Mr. Fantastic - Ingenuity - OP - C</v>
      </c>
      <c r="E1333" s="33">
        <f t="shared" si="310"/>
        <v>1</v>
      </c>
      <c r="F1333" s="33" t="str">
        <f>CONCATENATE(P1333," - ",G1333)</f>
        <v>Ingenuity - OP</v>
      </c>
      <c r="G1333" s="34" t="s">
        <v>123</v>
      </c>
      <c r="H1333" s="34" t="s">
        <v>2590</v>
      </c>
      <c r="L1333" s="33" t="s">
        <v>3365</v>
      </c>
      <c r="M1333" s="33" t="s">
        <v>3365</v>
      </c>
      <c r="N1333" s="34" t="s">
        <v>5003</v>
      </c>
      <c r="O1333" s="34" t="s">
        <v>5003</v>
      </c>
      <c r="P1333" s="33" t="s">
        <v>331</v>
      </c>
      <c r="S1333" s="50" t="s">
        <v>3917</v>
      </c>
      <c r="T1333" s="33" t="s">
        <v>110</v>
      </c>
      <c r="U1333" s="33" t="s">
        <v>331</v>
      </c>
      <c r="W1333" s="34" t="s">
        <v>2103</v>
      </c>
      <c r="X1333" s="34">
        <v>2</v>
      </c>
      <c r="Y1333" s="34">
        <v>5</v>
      </c>
      <c r="Z1333" s="34">
        <f t="shared" si="311"/>
        <v>10</v>
      </c>
      <c r="AI1333" s="25">
        <v>1332</v>
      </c>
      <c r="AJ1333" s="27">
        <v>1332</v>
      </c>
    </row>
    <row r="1334" spans="1:36" ht="11.25" customHeight="1" x14ac:dyDescent="0.2">
      <c r="A1334" s="27">
        <v>1333</v>
      </c>
      <c r="C1334" s="33" t="str">
        <f t="shared" si="309"/>
        <v>Mr. Fantastic - Inventive Genius - IQ - U</v>
      </c>
      <c r="D1334" s="33" t="s">
        <v>6167</v>
      </c>
      <c r="E1334" s="33">
        <f t="shared" si="310"/>
        <v>1</v>
      </c>
      <c r="F1334" s="33" t="str">
        <f>CONCATENATE(P1334," - ",G1334)</f>
        <v>Inventive Genius - IQ</v>
      </c>
      <c r="G1334" s="34" t="s">
        <v>1044</v>
      </c>
      <c r="H1334" s="34" t="s">
        <v>2590</v>
      </c>
      <c r="L1334" s="33" t="s">
        <v>3365</v>
      </c>
      <c r="M1334" s="33" t="s">
        <v>3365</v>
      </c>
      <c r="N1334" s="34" t="s">
        <v>5050</v>
      </c>
      <c r="O1334" s="34" t="s">
        <v>5050</v>
      </c>
      <c r="P1334" s="33" t="s">
        <v>1562</v>
      </c>
      <c r="S1334" s="50" t="s">
        <v>3984</v>
      </c>
      <c r="T1334" s="33" t="s">
        <v>110</v>
      </c>
      <c r="U1334" s="33" t="s">
        <v>1562</v>
      </c>
      <c r="W1334" s="34" t="s">
        <v>2314</v>
      </c>
      <c r="X1334" s="34">
        <v>12</v>
      </c>
      <c r="Y1334" s="34">
        <v>10</v>
      </c>
      <c r="Z1334" s="34">
        <f t="shared" si="311"/>
        <v>120</v>
      </c>
      <c r="AI1334" s="25">
        <v>1333</v>
      </c>
      <c r="AJ1334" s="27">
        <v>1333</v>
      </c>
    </row>
    <row r="1335" spans="1:36" ht="11.25" customHeight="1" x14ac:dyDescent="0.2">
      <c r="A1335" s="27">
        <v>1334</v>
      </c>
      <c r="C1335" s="33" t="str">
        <f t="shared" si="309"/>
        <v>Mr. Fantastic - Object Bounce - PS - U</v>
      </c>
      <c r="D1335" s="33" t="str">
        <f t="shared" si="322"/>
        <v>Mr. Fantastic - Object Bounce - PS - U</v>
      </c>
      <c r="E1335" s="33">
        <f t="shared" si="310"/>
        <v>1</v>
      </c>
      <c r="F1335" s="33" t="str">
        <f>CONCATENATE(P1335," - ",G1335)</f>
        <v>Object Bounce - PS</v>
      </c>
      <c r="G1335" s="34" t="s">
        <v>124</v>
      </c>
      <c r="H1335" s="34" t="s">
        <v>2590</v>
      </c>
      <c r="L1335" s="33" t="s">
        <v>3365</v>
      </c>
      <c r="M1335" s="33" t="s">
        <v>3365</v>
      </c>
      <c r="N1335" s="34" t="s">
        <v>5051</v>
      </c>
      <c r="O1335" s="34" t="s">
        <v>5051</v>
      </c>
      <c r="P1335" s="33" t="s">
        <v>332</v>
      </c>
      <c r="S1335" s="50" t="s">
        <v>4249</v>
      </c>
      <c r="T1335" s="33" t="s">
        <v>110</v>
      </c>
      <c r="U1335" s="33" t="s">
        <v>332</v>
      </c>
      <c r="W1335" s="34" t="s">
        <v>2314</v>
      </c>
      <c r="X1335" s="34">
        <v>7</v>
      </c>
      <c r="Y1335" s="34">
        <v>10</v>
      </c>
      <c r="Z1335" s="34">
        <f t="shared" si="311"/>
        <v>70</v>
      </c>
      <c r="AI1335" s="25">
        <v>1334</v>
      </c>
      <c r="AJ1335" s="27">
        <v>1334</v>
      </c>
    </row>
    <row r="1336" spans="1:36" ht="11.25" customHeight="1" x14ac:dyDescent="0.2">
      <c r="A1336" s="27">
        <v>1335</v>
      </c>
      <c r="C1336" s="33" t="str">
        <f t="shared" si="309"/>
        <v>Mr. Fantastic - Protect Teammate - OP - U</v>
      </c>
      <c r="D1336" s="33" t="s">
        <v>6168</v>
      </c>
      <c r="E1336" s="33">
        <f t="shared" si="310"/>
        <v>1</v>
      </c>
      <c r="F1336" s="33" t="str">
        <f>CONCATENATE(M1336," - ",P1336," - ",G1336)</f>
        <v>Mr. Fantastic - Protect Teammate - OP</v>
      </c>
      <c r="G1336" s="34" t="s">
        <v>123</v>
      </c>
      <c r="H1336" s="34" t="s">
        <v>2590</v>
      </c>
      <c r="L1336" s="33" t="s">
        <v>3365</v>
      </c>
      <c r="M1336" s="33" t="s">
        <v>3365</v>
      </c>
      <c r="N1336" s="34" t="s">
        <v>4881</v>
      </c>
      <c r="O1336" s="34" t="s">
        <v>4876</v>
      </c>
      <c r="P1336" s="33" t="s">
        <v>333</v>
      </c>
      <c r="S1336" s="50" t="s">
        <v>3723</v>
      </c>
      <c r="T1336" s="33" t="s">
        <v>110</v>
      </c>
      <c r="U1336" s="33" t="s">
        <v>333</v>
      </c>
      <c r="W1336" s="34" t="s">
        <v>2314</v>
      </c>
      <c r="X1336" s="34">
        <v>2</v>
      </c>
      <c r="Y1336" s="34">
        <v>10</v>
      </c>
      <c r="Z1336" s="34">
        <f t="shared" si="311"/>
        <v>20</v>
      </c>
      <c r="AI1336" s="25">
        <v>1335</v>
      </c>
      <c r="AJ1336" s="27">
        <v>1335</v>
      </c>
    </row>
    <row r="1337" spans="1:36" ht="11.25" customHeight="1" x14ac:dyDescent="0.2">
      <c r="A1337" s="27">
        <v>1336</v>
      </c>
      <c r="C1337" s="33" t="str">
        <f t="shared" si="309"/>
        <v>Mr. Fantastic - Python Hold - OP - OPD - U</v>
      </c>
      <c r="D1337" s="33" t="str">
        <f t="shared" si="322"/>
        <v>Mr. Fantastic - Python Hold - OP - OPD - U</v>
      </c>
      <c r="E1337" s="33">
        <f t="shared" si="310"/>
        <v>1</v>
      </c>
      <c r="F1337" s="33" t="str">
        <f>CONCATENATE(P1337," - ",G1337)</f>
        <v>Python Hold - OP</v>
      </c>
      <c r="G1337" s="34" t="s">
        <v>123</v>
      </c>
      <c r="H1337" s="34" t="s">
        <v>2590</v>
      </c>
      <c r="L1337" s="33" t="s">
        <v>3365</v>
      </c>
      <c r="M1337" s="33" t="s">
        <v>3365</v>
      </c>
      <c r="N1337" s="34" t="s">
        <v>4956</v>
      </c>
      <c r="O1337" s="34" t="s">
        <v>4956</v>
      </c>
      <c r="P1337" s="33" t="s">
        <v>3190</v>
      </c>
      <c r="R1337" s="34" t="s">
        <v>2584</v>
      </c>
      <c r="S1337" s="50" t="s">
        <v>3760</v>
      </c>
      <c r="T1337" s="33" t="s">
        <v>110</v>
      </c>
      <c r="U1337" s="33" t="s">
        <v>1781</v>
      </c>
      <c r="W1337" s="34" t="s">
        <v>2314</v>
      </c>
      <c r="X1337" s="34">
        <v>2</v>
      </c>
      <c r="Y1337" s="34">
        <v>10</v>
      </c>
      <c r="Z1337" s="34">
        <f t="shared" si="311"/>
        <v>20</v>
      </c>
      <c r="AI1337" s="25">
        <v>1336</v>
      </c>
      <c r="AJ1337" s="27">
        <v>1336</v>
      </c>
    </row>
    <row r="1338" spans="1:36" ht="11.25" customHeight="1" x14ac:dyDescent="0.2">
      <c r="A1338" s="27">
        <v>1337</v>
      </c>
      <c r="C1338" s="33" t="str">
        <f t="shared" si="309"/>
        <v>Mr. Fantastic - Stretch Attack - OP - U</v>
      </c>
      <c r="D1338" s="33" t="str">
        <f t="shared" si="322"/>
        <v>Mr. Fantastic - Stretch Attack - OP - U</v>
      </c>
      <c r="E1338" s="33">
        <f t="shared" si="310"/>
        <v>1</v>
      </c>
      <c r="F1338" s="33" t="str">
        <f>CONCATENATE(P1338," - ",G1338)</f>
        <v>Stretch Attack - OP</v>
      </c>
      <c r="G1338" s="34" t="s">
        <v>123</v>
      </c>
      <c r="H1338" s="34" t="s">
        <v>2590</v>
      </c>
      <c r="L1338" s="33" t="s">
        <v>3365</v>
      </c>
      <c r="M1338" s="33" t="s">
        <v>3365</v>
      </c>
      <c r="N1338" s="34" t="s">
        <v>4928</v>
      </c>
      <c r="O1338" s="34" t="s">
        <v>4928</v>
      </c>
      <c r="P1338" s="33" t="s">
        <v>2243</v>
      </c>
      <c r="S1338" s="50" t="s">
        <v>3728</v>
      </c>
      <c r="T1338" s="33" t="s">
        <v>110</v>
      </c>
      <c r="U1338" s="33" t="s">
        <v>2243</v>
      </c>
      <c r="W1338" s="34" t="s">
        <v>2314</v>
      </c>
      <c r="X1338" s="34">
        <v>2</v>
      </c>
      <c r="Y1338" s="34">
        <v>10</v>
      </c>
      <c r="Z1338" s="34">
        <f t="shared" si="311"/>
        <v>20</v>
      </c>
      <c r="AI1338" s="25">
        <v>1337</v>
      </c>
      <c r="AJ1338" s="27">
        <v>1337</v>
      </c>
    </row>
    <row r="1339" spans="1:36" ht="11.25" customHeight="1" x14ac:dyDescent="0.2">
      <c r="A1339" s="27">
        <v>1338</v>
      </c>
      <c r="C1339" s="33" t="str">
        <f t="shared" si="309"/>
        <v>Mr. Fantastic - Team Leader - OP - U</v>
      </c>
      <c r="D1339" s="33" t="str">
        <f t="shared" si="322"/>
        <v>Mr. Fantastic - Team Leader - OP - U</v>
      </c>
      <c r="E1339" s="33">
        <f t="shared" si="310"/>
        <v>1</v>
      </c>
      <c r="F1339" s="33" t="str">
        <f>CONCATENATE(P1339," - ",G1339)</f>
        <v>Team Leader - OP</v>
      </c>
      <c r="G1339" s="34" t="s">
        <v>123</v>
      </c>
      <c r="H1339" s="34" t="s">
        <v>2590</v>
      </c>
      <c r="L1339" s="33" t="s">
        <v>3365</v>
      </c>
      <c r="M1339" s="33" t="s">
        <v>3365</v>
      </c>
      <c r="N1339" s="34" t="s">
        <v>4901</v>
      </c>
      <c r="O1339" s="34" t="s">
        <v>4901</v>
      </c>
      <c r="P1339" s="33" t="s">
        <v>2242</v>
      </c>
      <c r="S1339" s="50" t="s">
        <v>3798</v>
      </c>
      <c r="T1339" s="33" t="s">
        <v>110</v>
      </c>
      <c r="U1339" s="33" t="s">
        <v>2242</v>
      </c>
      <c r="W1339" s="34" t="s">
        <v>2314</v>
      </c>
      <c r="X1339" s="34">
        <v>2</v>
      </c>
      <c r="Y1339" s="34">
        <v>10</v>
      </c>
      <c r="Z1339" s="34">
        <f t="shared" si="311"/>
        <v>20</v>
      </c>
      <c r="AI1339" s="25">
        <v>1338</v>
      </c>
      <c r="AJ1339" s="27">
        <v>1338</v>
      </c>
    </row>
    <row r="1340" spans="1:36" ht="11.25" customHeight="1" x14ac:dyDescent="0.2">
      <c r="A1340" s="27">
        <v>1339</v>
      </c>
      <c r="B1340" s="39"/>
      <c r="C1340" s="38" t="str">
        <f t="shared" si="309"/>
        <v>Mr. Sinister - 3-Grid Character Card - PS - VR</v>
      </c>
      <c r="D1340" s="38" t="str">
        <f>CONCATENATE(M1340," ",G1340," HERO - ",W1340)</f>
        <v>Mr. Sinister PS HERO - VR</v>
      </c>
      <c r="E1340" s="38">
        <f t="shared" si="310"/>
        <v>1</v>
      </c>
      <c r="F1340" s="38" t="str">
        <f>CONCATENATE(M1340,IF(V1340&lt;&gt;"",CONCATENATE(" (",V1340,")",),"")," &lt;",G1340,"&gt;")</f>
        <v>Mr. Sinister &lt;PS&gt;</v>
      </c>
      <c r="G1340" s="39" t="s">
        <v>124</v>
      </c>
      <c r="H1340" s="39" t="s">
        <v>2582</v>
      </c>
      <c r="I1340" s="39"/>
      <c r="J1340" s="39"/>
      <c r="K1340" s="39"/>
      <c r="L1340" s="38" t="s">
        <v>3366</v>
      </c>
      <c r="M1340" s="38" t="s">
        <v>3366</v>
      </c>
      <c r="N1340" s="39"/>
      <c r="O1340" s="39"/>
      <c r="P1340" s="38" t="s">
        <v>768</v>
      </c>
      <c r="Q1340" s="39"/>
      <c r="R1340" s="39"/>
      <c r="S1340" s="55"/>
      <c r="T1340" s="38" t="s">
        <v>111</v>
      </c>
      <c r="U1340" s="38" t="s">
        <v>768</v>
      </c>
      <c r="V1340" s="39"/>
      <c r="W1340" s="39" t="s">
        <v>2361</v>
      </c>
      <c r="X1340" s="40">
        <v>7</v>
      </c>
      <c r="Y1340" s="40">
        <v>20</v>
      </c>
      <c r="Z1340" s="40">
        <f t="shared" si="311"/>
        <v>140</v>
      </c>
      <c r="AA1340" s="41">
        <v>6</v>
      </c>
      <c r="AB1340" s="41">
        <v>6</v>
      </c>
      <c r="AC1340" s="41">
        <v>5</v>
      </c>
      <c r="AD1340" s="41"/>
      <c r="AE1340" s="41">
        <f>SUM(AA1340:AD1340)</f>
        <v>17</v>
      </c>
      <c r="AF1340" s="41">
        <v>17</v>
      </c>
      <c r="AG1340" s="42">
        <f>AVERAGE(AA1340:AD1340)</f>
        <v>5.666666666666667</v>
      </c>
      <c r="AH1340" s="43"/>
      <c r="AI1340" s="43">
        <v>1339</v>
      </c>
      <c r="AJ1340" s="27">
        <v>1339</v>
      </c>
    </row>
    <row r="1341" spans="1:36" ht="11.25" customHeight="1" x14ac:dyDescent="0.2">
      <c r="A1341" s="27">
        <v>1340</v>
      </c>
      <c r="B1341" s="28"/>
      <c r="C1341" s="26" t="str">
        <f t="shared" si="309"/>
        <v>Mr. Sinister - 4-Grid Character Card - IQ - VR</v>
      </c>
      <c r="D1341" s="26" t="str">
        <f>CONCATENATE(M1341," ",G1341," HERO - ",W1341)</f>
        <v>Mr. Sinister IQ HERO - VR</v>
      </c>
      <c r="E1341" s="26">
        <f t="shared" si="310"/>
        <v>1</v>
      </c>
      <c r="F1341" s="26" t="str">
        <f>CONCATENATE(M1341,IF(V1341&lt;&gt;"",CONCATENATE(" (",V1341,")",),"")," &lt;",G1341,"&gt;")</f>
        <v>Mr. Sinister &lt;IQ&gt;</v>
      </c>
      <c r="G1341" s="28" t="s">
        <v>1044</v>
      </c>
      <c r="H1341" s="28" t="s">
        <v>2582</v>
      </c>
      <c r="I1341" s="28"/>
      <c r="J1341" s="28"/>
      <c r="K1341" s="28"/>
      <c r="L1341" s="26" t="s">
        <v>3366</v>
      </c>
      <c r="M1341" s="26" t="s">
        <v>3366</v>
      </c>
      <c r="N1341" s="28"/>
      <c r="O1341" s="28"/>
      <c r="P1341" s="26" t="s">
        <v>769</v>
      </c>
      <c r="Q1341" s="28"/>
      <c r="R1341" s="28"/>
      <c r="S1341" s="54"/>
      <c r="T1341" s="26" t="s">
        <v>111</v>
      </c>
      <c r="U1341" s="26" t="s">
        <v>769</v>
      </c>
      <c r="V1341" s="28"/>
      <c r="W1341" s="28" t="s">
        <v>2361</v>
      </c>
      <c r="X1341" s="29">
        <v>12</v>
      </c>
      <c r="Y1341" s="29">
        <v>20</v>
      </c>
      <c r="Z1341" s="29">
        <f t="shared" si="311"/>
        <v>240</v>
      </c>
      <c r="AA1341" s="30">
        <v>4</v>
      </c>
      <c r="AB1341" s="30">
        <v>5</v>
      </c>
      <c r="AC1341" s="30">
        <v>4</v>
      </c>
      <c r="AD1341" s="30">
        <v>8</v>
      </c>
      <c r="AE1341" s="30">
        <f>SUM(AA1341:AD1341)</f>
        <v>21</v>
      </c>
      <c r="AF1341" s="30">
        <v>21</v>
      </c>
      <c r="AG1341" s="31">
        <f>AVERAGE(AA1341:AD1341)</f>
        <v>5.25</v>
      </c>
      <c r="AH1341" s="32"/>
      <c r="AI1341" s="32">
        <v>1340</v>
      </c>
      <c r="AJ1341" s="27">
        <v>1340</v>
      </c>
    </row>
    <row r="1342" spans="1:36" ht="11.25" customHeight="1" x14ac:dyDescent="0.2">
      <c r="A1342" s="27">
        <v>1341</v>
      </c>
      <c r="C1342" s="33" t="str">
        <f t="shared" ref="C1342:C1405" si="323">CONCATENATE(M1342," - ",P1342," - ",G1342," - ",IF(R1342="","",CONCATENATE(R1342," - ")),W1342)</f>
        <v>Mr. Sinister - Backstab - PS - R</v>
      </c>
      <c r="D1342" s="33" t="str">
        <f t="shared" ref="D1342:D1349" si="324">CONCATENATE(M1342," - ",P1342," - ",G1342," - ",IF(R1342="","",CONCATENATE(R1342," - ")),W1342)</f>
        <v>Mr. Sinister - Backstab - PS - R</v>
      </c>
      <c r="E1342" s="33">
        <f t="shared" si="310"/>
        <v>1</v>
      </c>
      <c r="F1342" s="33" t="str">
        <f t="shared" ref="F1342:F1349" si="325">CONCATENATE(P1342," - ",G1342)</f>
        <v>Backstab - PS</v>
      </c>
      <c r="G1342" s="34" t="s">
        <v>124</v>
      </c>
      <c r="H1342" s="34" t="s">
        <v>2590</v>
      </c>
      <c r="L1342" s="33" t="s">
        <v>3366</v>
      </c>
      <c r="M1342" s="33" t="s">
        <v>3366</v>
      </c>
      <c r="N1342" s="34" t="s">
        <v>4879</v>
      </c>
      <c r="O1342" s="34" t="s">
        <v>4879</v>
      </c>
      <c r="P1342" s="33" t="s">
        <v>1603</v>
      </c>
      <c r="S1342" s="50" t="s">
        <v>4047</v>
      </c>
      <c r="T1342" s="33" t="s">
        <v>111</v>
      </c>
      <c r="U1342" s="33" t="s">
        <v>1603</v>
      </c>
      <c r="W1342" s="34" t="s">
        <v>2313</v>
      </c>
      <c r="X1342" s="34">
        <v>7</v>
      </c>
      <c r="Y1342" s="34">
        <v>15</v>
      </c>
      <c r="Z1342" s="34">
        <f t="shared" si="311"/>
        <v>105</v>
      </c>
      <c r="AI1342" s="25">
        <v>1341</v>
      </c>
      <c r="AJ1342" s="27">
        <v>1341</v>
      </c>
    </row>
    <row r="1343" spans="1:36" ht="11.25" customHeight="1" x14ac:dyDescent="0.2">
      <c r="A1343" s="27">
        <v>1342</v>
      </c>
      <c r="C1343" s="33" t="str">
        <f t="shared" si="323"/>
        <v>Mr. Sinister - Cloning Process - IQ - OPD - VR</v>
      </c>
      <c r="D1343" s="33" t="str">
        <f t="shared" si="324"/>
        <v>Mr. Sinister - Cloning Process - IQ - OPD - VR</v>
      </c>
      <c r="E1343" s="33">
        <f t="shared" si="310"/>
        <v>1</v>
      </c>
      <c r="F1343" s="33" t="str">
        <f t="shared" si="325"/>
        <v>Cloning Process - IQ</v>
      </c>
      <c r="G1343" s="34" t="s">
        <v>1044</v>
      </c>
      <c r="H1343" s="34" t="s">
        <v>2590</v>
      </c>
      <c r="L1343" s="33" t="s">
        <v>3366</v>
      </c>
      <c r="M1343" s="33" t="s">
        <v>3366</v>
      </c>
      <c r="N1343" s="34" t="s">
        <v>5124</v>
      </c>
      <c r="O1343" s="34" t="s">
        <v>5124</v>
      </c>
      <c r="P1343" s="33" t="s">
        <v>3191</v>
      </c>
      <c r="R1343" s="34" t="s">
        <v>2584</v>
      </c>
      <c r="S1343" s="50" t="s">
        <v>4250</v>
      </c>
      <c r="T1343" s="33" t="s">
        <v>111</v>
      </c>
      <c r="U1343" s="33" t="s">
        <v>1783</v>
      </c>
      <c r="W1343" s="34" t="s">
        <v>2361</v>
      </c>
      <c r="X1343" s="34">
        <v>12</v>
      </c>
      <c r="Y1343" s="34">
        <v>20</v>
      </c>
      <c r="Z1343" s="34">
        <f t="shared" si="311"/>
        <v>240</v>
      </c>
      <c r="AI1343" s="25">
        <v>1342</v>
      </c>
      <c r="AJ1343" s="27">
        <v>1342</v>
      </c>
    </row>
    <row r="1344" spans="1:36" ht="11.25" customHeight="1" x14ac:dyDescent="0.2">
      <c r="A1344" s="27">
        <v>1343</v>
      </c>
      <c r="C1344" s="33" t="str">
        <f t="shared" si="323"/>
        <v>Mr. Sinister - Hidden Agenda - PS - VR</v>
      </c>
      <c r="D1344" s="33" t="str">
        <f t="shared" si="324"/>
        <v>Mr. Sinister - Hidden Agenda - PS - VR</v>
      </c>
      <c r="E1344" s="33">
        <f t="shared" si="310"/>
        <v>1</v>
      </c>
      <c r="F1344" s="33" t="str">
        <f t="shared" si="325"/>
        <v>Hidden Agenda - PS</v>
      </c>
      <c r="G1344" s="34" t="s">
        <v>124</v>
      </c>
      <c r="H1344" s="34" t="s">
        <v>2590</v>
      </c>
      <c r="L1344" s="33" t="s">
        <v>3366</v>
      </c>
      <c r="M1344" s="33" t="s">
        <v>3366</v>
      </c>
      <c r="N1344" s="34" t="s">
        <v>5125</v>
      </c>
      <c r="O1344" s="34" t="s">
        <v>5125</v>
      </c>
      <c r="P1344" s="33" t="s">
        <v>1605</v>
      </c>
      <c r="S1344" s="50" t="s">
        <v>4251</v>
      </c>
      <c r="T1344" s="33" t="s">
        <v>111</v>
      </c>
      <c r="U1344" s="33" t="s">
        <v>1605</v>
      </c>
      <c r="W1344" s="34" t="s">
        <v>2361</v>
      </c>
      <c r="X1344" s="34">
        <v>7</v>
      </c>
      <c r="Y1344" s="34">
        <v>20</v>
      </c>
      <c r="Z1344" s="34">
        <f t="shared" si="311"/>
        <v>140</v>
      </c>
      <c r="AI1344" s="25">
        <v>1343</v>
      </c>
      <c r="AJ1344" s="27">
        <v>1343</v>
      </c>
    </row>
    <row r="1345" spans="1:36" ht="11.25" customHeight="1" x14ac:dyDescent="0.2">
      <c r="A1345" s="27">
        <v>1344</v>
      </c>
      <c r="C1345" s="33" t="str">
        <f t="shared" si="323"/>
        <v>Mr. Sinister - Inside Information - PS - OPD - R</v>
      </c>
      <c r="D1345" s="33" t="str">
        <f t="shared" si="324"/>
        <v>Mr. Sinister - Inside Information - PS - OPD - R</v>
      </c>
      <c r="E1345" s="33">
        <f t="shared" si="310"/>
        <v>1</v>
      </c>
      <c r="F1345" s="33" t="str">
        <f t="shared" si="325"/>
        <v>Inside Information - PS</v>
      </c>
      <c r="G1345" s="34" t="s">
        <v>124</v>
      </c>
      <c r="H1345" s="34" t="s">
        <v>2590</v>
      </c>
      <c r="L1345" s="33" t="s">
        <v>3366</v>
      </c>
      <c r="M1345" s="33" t="s">
        <v>3366</v>
      </c>
      <c r="N1345" s="34" t="s">
        <v>5008</v>
      </c>
      <c r="O1345" s="34" t="s">
        <v>5008</v>
      </c>
      <c r="P1345" s="33" t="s">
        <v>3192</v>
      </c>
      <c r="R1345" s="34" t="s">
        <v>2584</v>
      </c>
      <c r="S1345" s="50" t="s">
        <v>3843</v>
      </c>
      <c r="T1345" s="33" t="s">
        <v>111</v>
      </c>
      <c r="U1345" s="33" t="s">
        <v>1784</v>
      </c>
      <c r="W1345" s="34" t="s">
        <v>2313</v>
      </c>
      <c r="X1345" s="34">
        <v>7</v>
      </c>
      <c r="Y1345" s="34">
        <v>15</v>
      </c>
      <c r="Z1345" s="34">
        <f t="shared" si="311"/>
        <v>105</v>
      </c>
      <c r="AI1345" s="25">
        <v>1344</v>
      </c>
      <c r="AJ1345" s="27">
        <v>1344</v>
      </c>
    </row>
    <row r="1346" spans="1:36" ht="11.25" customHeight="1" x14ac:dyDescent="0.2">
      <c r="A1346" s="27">
        <v>1345</v>
      </c>
      <c r="C1346" s="33" t="str">
        <f t="shared" si="323"/>
        <v>Mr. Sinister - Maleable Maneuver - PS - VR</v>
      </c>
      <c r="D1346" s="33" t="str">
        <f t="shared" si="324"/>
        <v>Mr. Sinister - Maleable Maneuver - PS - VR</v>
      </c>
      <c r="E1346" s="33">
        <f t="shared" ref="E1346:E1409" si="326">COUNTIF(F:F,F1346)</f>
        <v>1</v>
      </c>
      <c r="F1346" s="33" t="str">
        <f t="shared" si="325"/>
        <v>Maleable Maneuver - PS</v>
      </c>
      <c r="G1346" s="34" t="s">
        <v>124</v>
      </c>
      <c r="H1346" s="34" t="s">
        <v>2590</v>
      </c>
      <c r="L1346" s="33" t="s">
        <v>3366</v>
      </c>
      <c r="M1346" s="33" t="s">
        <v>3366</v>
      </c>
      <c r="N1346" s="34" t="s">
        <v>4881</v>
      </c>
      <c r="O1346" s="34" t="s">
        <v>4881</v>
      </c>
      <c r="P1346" s="33" t="s">
        <v>1028</v>
      </c>
      <c r="S1346" s="50" t="s">
        <v>3610</v>
      </c>
      <c r="T1346" s="33" t="s">
        <v>111</v>
      </c>
      <c r="U1346" s="33" t="s">
        <v>1028</v>
      </c>
      <c r="W1346" s="34" t="s">
        <v>2361</v>
      </c>
      <c r="X1346" s="34">
        <v>7</v>
      </c>
      <c r="Y1346" s="34">
        <v>20</v>
      </c>
      <c r="Z1346" s="34">
        <f t="shared" ref="Z1346:Z1409" si="327">SUMPRODUCT(X1346,Y1346)</f>
        <v>140</v>
      </c>
      <c r="AI1346" s="25">
        <v>1345</v>
      </c>
      <c r="AJ1346" s="27">
        <v>1345</v>
      </c>
    </row>
    <row r="1347" spans="1:36" ht="11.25" customHeight="1" x14ac:dyDescent="0.2">
      <c r="A1347" s="27">
        <v>1346</v>
      </c>
      <c r="C1347" s="33" t="str">
        <f t="shared" si="323"/>
        <v>Mr. Sinister - Marauder - IQ - OPD - VR</v>
      </c>
      <c r="D1347" s="33" t="s">
        <v>6169</v>
      </c>
      <c r="E1347" s="33">
        <f t="shared" si="326"/>
        <v>1</v>
      </c>
      <c r="F1347" s="33" t="str">
        <f t="shared" si="325"/>
        <v>Marauder - IQ</v>
      </c>
      <c r="G1347" s="34" t="s">
        <v>1044</v>
      </c>
      <c r="H1347" s="34" t="s">
        <v>2590</v>
      </c>
      <c r="L1347" s="33" t="s">
        <v>3366</v>
      </c>
      <c r="M1347" s="33" t="s">
        <v>3366</v>
      </c>
      <c r="N1347" s="34" t="s">
        <v>4884</v>
      </c>
      <c r="O1347" s="34" t="s">
        <v>4884</v>
      </c>
      <c r="P1347" s="33" t="s">
        <v>3193</v>
      </c>
      <c r="R1347" s="34" t="s">
        <v>2584</v>
      </c>
      <c r="S1347" s="50" t="s">
        <v>3624</v>
      </c>
      <c r="T1347" s="33" t="s">
        <v>111</v>
      </c>
      <c r="U1347" s="33" t="s">
        <v>1785</v>
      </c>
      <c r="W1347" s="34" t="s">
        <v>2361</v>
      </c>
      <c r="X1347" s="34">
        <v>12</v>
      </c>
      <c r="Y1347" s="34">
        <v>20</v>
      </c>
      <c r="Z1347" s="34">
        <f t="shared" si="327"/>
        <v>240</v>
      </c>
      <c r="AI1347" s="25">
        <v>1346</v>
      </c>
      <c r="AJ1347" s="27">
        <v>1346</v>
      </c>
    </row>
    <row r="1348" spans="1:36" ht="11.25" customHeight="1" x14ac:dyDescent="0.2">
      <c r="A1348" s="27">
        <v>1347</v>
      </c>
      <c r="C1348" s="33" t="str">
        <f t="shared" si="323"/>
        <v>Mr. Sinister - Merciless Mutant - PS - U</v>
      </c>
      <c r="D1348" s="33" t="str">
        <f t="shared" si="324"/>
        <v>Mr. Sinister - Merciless Mutant - PS - U</v>
      </c>
      <c r="E1348" s="33">
        <f t="shared" si="326"/>
        <v>1</v>
      </c>
      <c r="F1348" s="33" t="str">
        <f t="shared" si="325"/>
        <v>Merciless Mutant - PS</v>
      </c>
      <c r="G1348" s="34" t="s">
        <v>124</v>
      </c>
      <c r="H1348" s="34" t="s">
        <v>2590</v>
      </c>
      <c r="L1348" s="33" t="s">
        <v>3366</v>
      </c>
      <c r="M1348" s="33" t="s">
        <v>3366</v>
      </c>
      <c r="N1348" s="34" t="s">
        <v>5048</v>
      </c>
      <c r="O1348" s="34" t="s">
        <v>5048</v>
      </c>
      <c r="P1348" s="33" t="s">
        <v>1027</v>
      </c>
      <c r="S1348" s="50" t="s">
        <v>4252</v>
      </c>
      <c r="T1348" s="33" t="s">
        <v>111</v>
      </c>
      <c r="U1348" s="33" t="s">
        <v>1027</v>
      </c>
      <c r="W1348" s="34" t="s">
        <v>2314</v>
      </c>
      <c r="X1348" s="34">
        <v>7</v>
      </c>
      <c r="Y1348" s="34">
        <v>10</v>
      </c>
      <c r="Z1348" s="34">
        <f t="shared" si="327"/>
        <v>70</v>
      </c>
      <c r="AI1348" s="25">
        <v>1347</v>
      </c>
      <c r="AJ1348" s="27">
        <v>1347</v>
      </c>
    </row>
    <row r="1349" spans="1:36" ht="11.25" customHeight="1" x14ac:dyDescent="0.2">
      <c r="A1349" s="27">
        <v>1348</v>
      </c>
      <c r="C1349" s="33" t="str">
        <f t="shared" si="323"/>
        <v>Mr. Sinister - Power Scheme - PS - R</v>
      </c>
      <c r="D1349" s="33" t="str">
        <f t="shared" si="324"/>
        <v>Mr. Sinister - Power Scheme - PS - R</v>
      </c>
      <c r="E1349" s="33">
        <f t="shared" si="326"/>
        <v>1</v>
      </c>
      <c r="F1349" s="33" t="str">
        <f t="shared" si="325"/>
        <v>Power Scheme - PS</v>
      </c>
      <c r="G1349" s="34" t="s">
        <v>124</v>
      </c>
      <c r="H1349" s="34" t="s">
        <v>2590</v>
      </c>
      <c r="L1349" s="33" t="s">
        <v>3366</v>
      </c>
      <c r="M1349" s="33" t="s">
        <v>3366</v>
      </c>
      <c r="N1349" s="34" t="s">
        <v>4977</v>
      </c>
      <c r="O1349" s="34" t="s">
        <v>4977</v>
      </c>
      <c r="P1349" s="33" t="s">
        <v>1606</v>
      </c>
      <c r="S1349" s="50" t="s">
        <v>4253</v>
      </c>
      <c r="T1349" s="33" t="s">
        <v>111</v>
      </c>
      <c r="U1349" s="33" t="s">
        <v>1606</v>
      </c>
      <c r="W1349" s="34" t="s">
        <v>2313</v>
      </c>
      <c r="X1349" s="34">
        <v>7</v>
      </c>
      <c r="Y1349" s="34">
        <v>15</v>
      </c>
      <c r="Z1349" s="34">
        <f t="shared" si="327"/>
        <v>105</v>
      </c>
      <c r="AI1349" s="25">
        <v>1348</v>
      </c>
      <c r="AJ1349" s="27">
        <v>1348</v>
      </c>
    </row>
    <row r="1350" spans="1:36" ht="11.25" customHeight="1" x14ac:dyDescent="0.2">
      <c r="A1350" s="27">
        <v>1349</v>
      </c>
      <c r="B1350" s="28"/>
      <c r="C1350" s="26" t="str">
        <f t="shared" si="323"/>
        <v>Multiple Man - 4-Grid Character Card - XM - C</v>
      </c>
      <c r="D1350" s="26" t="str">
        <f>CONCATENATE(M1350," ",G1350," HERO - ",W1350)</f>
        <v>Multiple Man XM HERO - C</v>
      </c>
      <c r="E1350" s="26">
        <f t="shared" si="326"/>
        <v>1</v>
      </c>
      <c r="F1350" s="26" t="str">
        <f>CONCATENATE(M1350,IF(V1350&lt;&gt;"",CONCATENATE(" (",V1350,")",),"")," &lt;",G1350,"&gt;")</f>
        <v>Multiple Man &lt;XM&gt;</v>
      </c>
      <c r="G1350" s="28" t="s">
        <v>3387</v>
      </c>
      <c r="H1350" s="28" t="s">
        <v>2582</v>
      </c>
      <c r="I1350" s="28"/>
      <c r="J1350" s="28"/>
      <c r="K1350" s="28"/>
      <c r="L1350" s="26" t="s">
        <v>1667</v>
      </c>
      <c r="M1350" s="26" t="s">
        <v>1667</v>
      </c>
      <c r="N1350" s="28"/>
      <c r="O1350" s="28"/>
      <c r="P1350" s="26" t="s">
        <v>769</v>
      </c>
      <c r="Q1350" s="28"/>
      <c r="R1350" s="28"/>
      <c r="S1350" s="54"/>
      <c r="T1350" s="26" t="s">
        <v>1667</v>
      </c>
      <c r="U1350" s="26" t="s">
        <v>769</v>
      </c>
      <c r="V1350" s="28"/>
      <c r="W1350" s="28" t="s">
        <v>2103</v>
      </c>
      <c r="X1350" s="29">
        <v>5</v>
      </c>
      <c r="Y1350" s="29">
        <v>5</v>
      </c>
      <c r="Z1350" s="29">
        <f t="shared" si="327"/>
        <v>25</v>
      </c>
      <c r="AA1350" s="30">
        <v>6</v>
      </c>
      <c r="AB1350" s="30">
        <v>6</v>
      </c>
      <c r="AC1350" s="30">
        <v>3</v>
      </c>
      <c r="AD1350" s="30">
        <v>3</v>
      </c>
      <c r="AE1350" s="30">
        <f>SUM(AA1350:AD1350)</f>
        <v>18</v>
      </c>
      <c r="AF1350" s="30">
        <v>18</v>
      </c>
      <c r="AG1350" s="31">
        <f>AVERAGE(AA1350:AD1350)</f>
        <v>4.5</v>
      </c>
      <c r="AH1350" s="32" t="s">
        <v>4822</v>
      </c>
      <c r="AI1350" s="32">
        <v>1349</v>
      </c>
      <c r="AJ1350" s="27">
        <v>1349</v>
      </c>
    </row>
    <row r="1351" spans="1:36" ht="11.25" customHeight="1" x14ac:dyDescent="0.2">
      <c r="A1351" s="27">
        <v>1350</v>
      </c>
      <c r="C1351" s="33" t="str">
        <f t="shared" si="323"/>
        <v>Multiple Man - Duplicate Self - XM - C</v>
      </c>
      <c r="D1351" s="33" t="str">
        <f>CONCATENATE(M1351," - ",P1351," - ",G1351," - ",IF(R1351="","",CONCATENATE(R1351," - ")),W1351)</f>
        <v>Multiple Man - Duplicate Self - XM - C</v>
      </c>
      <c r="E1351" s="33">
        <f t="shared" si="326"/>
        <v>1</v>
      </c>
      <c r="F1351" s="33" t="str">
        <f>CONCATENATE(P1351," - ",G1351)</f>
        <v>Duplicate Self - XM</v>
      </c>
      <c r="G1351" s="34" t="s">
        <v>3387</v>
      </c>
      <c r="H1351" s="34" t="s">
        <v>2590</v>
      </c>
      <c r="L1351" s="33" t="s">
        <v>1667</v>
      </c>
      <c r="M1351" s="33" t="s">
        <v>1667</v>
      </c>
      <c r="N1351" s="34" t="s">
        <v>4909</v>
      </c>
      <c r="O1351" s="34" t="s">
        <v>4909</v>
      </c>
      <c r="P1351" s="33" t="s">
        <v>1668</v>
      </c>
      <c r="S1351" s="50" t="s">
        <v>4254</v>
      </c>
      <c r="T1351" s="33" t="s">
        <v>1667</v>
      </c>
      <c r="U1351" s="33" t="s">
        <v>1668</v>
      </c>
      <c r="W1351" s="34" t="s">
        <v>2103</v>
      </c>
      <c r="X1351" s="34">
        <v>5</v>
      </c>
      <c r="Y1351" s="34">
        <v>5</v>
      </c>
      <c r="Z1351" s="34">
        <f t="shared" si="327"/>
        <v>25</v>
      </c>
      <c r="AI1351" s="25">
        <v>1350</v>
      </c>
      <c r="AJ1351" s="27">
        <v>1350</v>
      </c>
    </row>
    <row r="1352" spans="1:36" ht="11.25" customHeight="1" x14ac:dyDescent="0.2">
      <c r="A1352" s="27">
        <v>1351</v>
      </c>
      <c r="C1352" s="33" t="str">
        <f t="shared" si="323"/>
        <v>Multiple Man - Legacy Survivor - XM - OPD - R</v>
      </c>
      <c r="D1352" s="33" t="str">
        <f>CONCATENATE(M1352," - ",P1352," - ",G1352," - ",IF(R1352="","",CONCATENATE(R1352," - ")),W1352)</f>
        <v>Multiple Man - Legacy Survivor - XM - OPD - R</v>
      </c>
      <c r="E1352" s="33">
        <f t="shared" si="326"/>
        <v>1</v>
      </c>
      <c r="F1352" s="33" t="str">
        <f>CONCATENATE(P1352," - ",G1352)</f>
        <v>Legacy Survivor - XM</v>
      </c>
      <c r="G1352" s="34" t="s">
        <v>3387</v>
      </c>
      <c r="H1352" s="34" t="s">
        <v>2590</v>
      </c>
      <c r="L1352" s="33" t="s">
        <v>1667</v>
      </c>
      <c r="M1352" s="33" t="s">
        <v>1667</v>
      </c>
      <c r="N1352" s="34" t="s">
        <v>4951</v>
      </c>
      <c r="O1352" s="34" t="s">
        <v>4951</v>
      </c>
      <c r="P1352" s="33" t="s">
        <v>3194</v>
      </c>
      <c r="R1352" s="34" t="s">
        <v>2584</v>
      </c>
      <c r="S1352" s="50" t="s">
        <v>4255</v>
      </c>
      <c r="T1352" s="33" t="s">
        <v>1667</v>
      </c>
      <c r="U1352" s="33" t="s">
        <v>1795</v>
      </c>
      <c r="W1352" s="34" t="s">
        <v>2313</v>
      </c>
      <c r="X1352" s="34">
        <v>5</v>
      </c>
      <c r="Y1352" s="34">
        <v>15</v>
      </c>
      <c r="Z1352" s="34">
        <f t="shared" si="327"/>
        <v>75</v>
      </c>
      <c r="AI1352" s="25">
        <v>1351</v>
      </c>
      <c r="AJ1352" s="27">
        <v>1351</v>
      </c>
    </row>
    <row r="1353" spans="1:36" ht="11.25" customHeight="1" x14ac:dyDescent="0.2">
      <c r="A1353" s="27">
        <v>1352</v>
      </c>
      <c r="C1353" s="33" t="str">
        <f t="shared" si="323"/>
        <v>Multiple Man - Multiply and Conquer - XM - OPD - R</v>
      </c>
      <c r="D1353" s="33" t="str">
        <f>CONCATENATE(M1353," - ",P1353," - ",G1353," - ",IF(R1353="","",CONCATENATE(R1353," - ")),W1353)</f>
        <v>Multiple Man - Multiply and Conquer - XM - OPD - R</v>
      </c>
      <c r="E1353" s="33">
        <f t="shared" si="326"/>
        <v>1</v>
      </c>
      <c r="F1353" s="33" t="str">
        <f>CONCATENATE(P1353," - ",G1353)</f>
        <v>Multiply and Conquer - XM</v>
      </c>
      <c r="G1353" s="34" t="s">
        <v>3387</v>
      </c>
      <c r="H1353" s="34" t="s">
        <v>2590</v>
      </c>
      <c r="L1353" s="33" t="s">
        <v>1667</v>
      </c>
      <c r="M1353" s="33" t="s">
        <v>1667</v>
      </c>
      <c r="N1353" s="34" t="s">
        <v>5126</v>
      </c>
      <c r="O1353" s="34" t="s">
        <v>5126</v>
      </c>
      <c r="P1353" s="33" t="s">
        <v>3195</v>
      </c>
      <c r="R1353" s="34" t="s">
        <v>2584</v>
      </c>
      <c r="S1353" s="50" t="s">
        <v>4256</v>
      </c>
      <c r="T1353" s="33" t="s">
        <v>1667</v>
      </c>
      <c r="U1353" s="33" t="s">
        <v>1796</v>
      </c>
      <c r="W1353" s="34" t="s">
        <v>2313</v>
      </c>
      <c r="X1353" s="34">
        <v>5</v>
      </c>
      <c r="Y1353" s="34">
        <v>15</v>
      </c>
      <c r="Z1353" s="34">
        <f t="shared" si="327"/>
        <v>75</v>
      </c>
      <c r="AI1353" s="25">
        <v>1352</v>
      </c>
      <c r="AJ1353" s="27">
        <v>1352</v>
      </c>
    </row>
    <row r="1354" spans="1:36" ht="11.25" customHeight="1" x14ac:dyDescent="0.2">
      <c r="A1354" s="27">
        <v>1353</v>
      </c>
      <c r="C1354" s="33" t="str">
        <f t="shared" si="323"/>
        <v>Multiple Man - Outnumber - XM - C</v>
      </c>
      <c r="D1354" s="33" t="str">
        <f>CONCATENATE(M1354," - ",P1354," - ",G1354," - ",IF(R1354="","",CONCATENATE(R1354," - ")),W1354)</f>
        <v>Multiple Man - Outnumber - XM - C</v>
      </c>
      <c r="E1354" s="33">
        <f t="shared" si="326"/>
        <v>1</v>
      </c>
      <c r="F1354" s="33" t="str">
        <f>CONCATENATE(P1354," - ",G1354)</f>
        <v>Outnumber - XM</v>
      </c>
      <c r="G1354" s="34" t="s">
        <v>3387</v>
      </c>
      <c r="H1354" s="34" t="s">
        <v>2590</v>
      </c>
      <c r="L1354" s="33" t="s">
        <v>1667</v>
      </c>
      <c r="M1354" s="33" t="s">
        <v>1667</v>
      </c>
      <c r="N1354" s="34" t="s">
        <v>5127</v>
      </c>
      <c r="O1354" s="34" t="s">
        <v>5127</v>
      </c>
      <c r="P1354" s="33" t="s">
        <v>1669</v>
      </c>
      <c r="S1354" s="50" t="s">
        <v>4257</v>
      </c>
      <c r="T1354" s="33" t="s">
        <v>1667</v>
      </c>
      <c r="U1354" s="33" t="s">
        <v>1669</v>
      </c>
      <c r="W1354" s="34" t="s">
        <v>2103</v>
      </c>
      <c r="X1354" s="34">
        <v>5</v>
      </c>
      <c r="Y1354" s="34">
        <v>5</v>
      </c>
      <c r="Z1354" s="34">
        <f t="shared" si="327"/>
        <v>25</v>
      </c>
      <c r="AI1354" s="25">
        <v>1353</v>
      </c>
      <c r="AJ1354" s="27">
        <v>1353</v>
      </c>
    </row>
    <row r="1355" spans="1:36" ht="11.25" customHeight="1" x14ac:dyDescent="0.2">
      <c r="A1355" s="27">
        <v>1354</v>
      </c>
      <c r="C1355" s="33" t="str">
        <f t="shared" si="323"/>
        <v>Multiple Man - Team Madrox - XM - C</v>
      </c>
      <c r="D1355" s="33" t="str">
        <f>CONCATENATE(M1355," - ",P1355," - ",G1355," - ",IF(R1355="","",CONCATENATE(R1355," - ")),W1355)</f>
        <v>Multiple Man - Team Madrox - XM - C</v>
      </c>
      <c r="E1355" s="33">
        <f t="shared" si="326"/>
        <v>1</v>
      </c>
      <c r="F1355" s="33" t="str">
        <f>CONCATENATE(P1355," - ",G1355)</f>
        <v>Team Madrox - XM</v>
      </c>
      <c r="G1355" s="34" t="s">
        <v>3387</v>
      </c>
      <c r="H1355" s="34" t="s">
        <v>2590</v>
      </c>
      <c r="L1355" s="33" t="s">
        <v>1667</v>
      </c>
      <c r="M1355" s="33" t="s">
        <v>1667</v>
      </c>
      <c r="N1355" s="34" t="s">
        <v>5014</v>
      </c>
      <c r="O1355" s="34" t="s">
        <v>5014</v>
      </c>
      <c r="P1355" s="33" t="s">
        <v>1670</v>
      </c>
      <c r="S1355" s="50" t="s">
        <v>4258</v>
      </c>
      <c r="T1355" s="33" t="s">
        <v>1667</v>
      </c>
      <c r="U1355" s="33" t="s">
        <v>1670</v>
      </c>
      <c r="W1355" s="34" t="s">
        <v>2103</v>
      </c>
      <c r="X1355" s="34">
        <v>5</v>
      </c>
      <c r="Y1355" s="34">
        <v>5</v>
      </c>
      <c r="Z1355" s="34">
        <f t="shared" si="327"/>
        <v>25</v>
      </c>
      <c r="AI1355" s="25">
        <v>1354</v>
      </c>
      <c r="AJ1355" s="27">
        <v>1354</v>
      </c>
    </row>
    <row r="1356" spans="1:36" ht="11.25" customHeight="1" x14ac:dyDescent="0.2">
      <c r="A1356" s="27">
        <v>1355</v>
      </c>
      <c r="B1356" s="39"/>
      <c r="C1356" s="38" t="str">
        <f t="shared" si="323"/>
        <v>Mysterio - 3-Grid Character Card - PS - VR</v>
      </c>
      <c r="D1356" s="38" t="str">
        <f>CONCATENATE(M1356," ",G1356," HERO - ",W1356)</f>
        <v>Mysterio PS HERO - VR</v>
      </c>
      <c r="E1356" s="38">
        <f t="shared" si="326"/>
        <v>1</v>
      </c>
      <c r="F1356" s="38" t="str">
        <f>CONCATENATE(M1356,IF(V1356&lt;&gt;"",CONCATENATE(" (",V1356,")",),"")," &lt;",G1356,"&gt;")</f>
        <v>Mysterio &lt;PS&gt;</v>
      </c>
      <c r="G1356" s="39" t="s">
        <v>124</v>
      </c>
      <c r="H1356" s="39" t="s">
        <v>2582</v>
      </c>
      <c r="I1356" s="39"/>
      <c r="J1356" s="39"/>
      <c r="K1356" s="39"/>
      <c r="L1356" s="38" t="s">
        <v>1172</v>
      </c>
      <c r="M1356" s="38" t="s">
        <v>1172</v>
      </c>
      <c r="N1356" s="39"/>
      <c r="O1356" s="39"/>
      <c r="P1356" s="38" t="s">
        <v>768</v>
      </c>
      <c r="Q1356" s="39"/>
      <c r="R1356" s="39"/>
      <c r="S1356" s="55"/>
      <c r="T1356" s="38" t="s">
        <v>1172</v>
      </c>
      <c r="U1356" s="38" t="s">
        <v>768</v>
      </c>
      <c r="V1356" s="39"/>
      <c r="W1356" s="39" t="s">
        <v>2361</v>
      </c>
      <c r="X1356" s="40">
        <v>7</v>
      </c>
      <c r="Y1356" s="40">
        <v>20</v>
      </c>
      <c r="Z1356" s="40">
        <f t="shared" si="327"/>
        <v>140</v>
      </c>
      <c r="AA1356" s="41">
        <v>6</v>
      </c>
      <c r="AB1356" s="41">
        <v>3</v>
      </c>
      <c r="AC1356" s="41">
        <v>4</v>
      </c>
      <c r="AD1356" s="41"/>
      <c r="AE1356" s="41">
        <f>SUM(AA1356:AD1356)</f>
        <v>13</v>
      </c>
      <c r="AF1356" s="41">
        <v>13</v>
      </c>
      <c r="AG1356" s="42">
        <f>AVERAGE(AA1356:AD1356)</f>
        <v>4.333333333333333</v>
      </c>
      <c r="AH1356" s="43"/>
      <c r="AI1356" s="43">
        <v>1355</v>
      </c>
      <c r="AJ1356" s="27">
        <v>1355</v>
      </c>
    </row>
    <row r="1357" spans="1:36" ht="11.25" customHeight="1" x14ac:dyDescent="0.2">
      <c r="A1357" s="27">
        <v>1356</v>
      </c>
      <c r="B1357" s="28"/>
      <c r="C1357" s="26" t="str">
        <f t="shared" si="323"/>
        <v>Mysterio - 4-Grid Character Card - IQ - U</v>
      </c>
      <c r="D1357" s="26" t="str">
        <f>CONCATENATE(M1357," ",G1357," HERO - ",W1357)</f>
        <v>Mysterio IQ HERO - U</v>
      </c>
      <c r="E1357" s="26">
        <f t="shared" si="326"/>
        <v>1</v>
      </c>
      <c r="F1357" s="26" t="str">
        <f>CONCATENATE(M1357,IF(V1357&lt;&gt;"",CONCATENATE(" (",V1357,")",),"")," &lt;",G1357,"&gt;")</f>
        <v>Mysterio &lt;IQ&gt;</v>
      </c>
      <c r="G1357" s="28" t="s">
        <v>1044</v>
      </c>
      <c r="H1357" s="28" t="s">
        <v>2582</v>
      </c>
      <c r="I1357" s="28"/>
      <c r="J1357" s="28"/>
      <c r="K1357" s="28"/>
      <c r="L1357" s="26" t="s">
        <v>1172</v>
      </c>
      <c r="M1357" s="26" t="s">
        <v>1172</v>
      </c>
      <c r="N1357" s="28"/>
      <c r="O1357" s="28"/>
      <c r="P1357" s="26" t="s">
        <v>769</v>
      </c>
      <c r="Q1357" s="28"/>
      <c r="R1357" s="28"/>
      <c r="S1357" s="54"/>
      <c r="T1357" s="26" t="s">
        <v>1172</v>
      </c>
      <c r="U1357" s="26" t="s">
        <v>769</v>
      </c>
      <c r="V1357" s="28"/>
      <c r="W1357" s="28" t="s">
        <v>2314</v>
      </c>
      <c r="X1357" s="29">
        <v>12</v>
      </c>
      <c r="Y1357" s="29">
        <v>10</v>
      </c>
      <c r="Z1357" s="29">
        <f t="shared" si="327"/>
        <v>120</v>
      </c>
      <c r="AA1357" s="30">
        <v>6</v>
      </c>
      <c r="AB1357" s="30">
        <v>3</v>
      </c>
      <c r="AC1357" s="30">
        <v>4</v>
      </c>
      <c r="AD1357" s="30">
        <v>6</v>
      </c>
      <c r="AE1357" s="30">
        <f>SUM(AA1357:AD1357)</f>
        <v>19</v>
      </c>
      <c r="AF1357" s="30">
        <v>19</v>
      </c>
      <c r="AG1357" s="31">
        <f>AVERAGE(AA1357:AD1357)</f>
        <v>4.75</v>
      </c>
      <c r="AH1357" s="32" t="s">
        <v>4771</v>
      </c>
      <c r="AI1357" s="32">
        <v>1356</v>
      </c>
      <c r="AJ1357" s="27">
        <v>1356</v>
      </c>
    </row>
    <row r="1358" spans="1:36" ht="11.25" customHeight="1" x14ac:dyDescent="0.2">
      <c r="A1358" s="27">
        <v>1357</v>
      </c>
      <c r="C1358" s="33" t="str">
        <f t="shared" si="323"/>
        <v>Mysterio - Alter Perception - PS - OPD - VR</v>
      </c>
      <c r="D1358" s="33" t="str">
        <f t="shared" ref="D1358:D1366" si="328">CONCATENATE(M1358," - ",P1358," - ",G1358," - ",IF(R1358="","",CONCATENATE(R1358," - ")),W1358)</f>
        <v>Mysterio - Alter Perception - PS - OPD - VR</v>
      </c>
      <c r="E1358" s="33">
        <f t="shared" si="326"/>
        <v>1</v>
      </c>
      <c r="F1358" s="33" t="str">
        <f t="shared" ref="F1358:F1366" si="329">CONCATENATE(P1358," - ",G1358)</f>
        <v>Alter Perception - PS</v>
      </c>
      <c r="G1358" s="34" t="s">
        <v>124</v>
      </c>
      <c r="H1358" s="34" t="s">
        <v>2590</v>
      </c>
      <c r="L1358" s="33" t="s">
        <v>1172</v>
      </c>
      <c r="M1358" s="33" t="s">
        <v>1172</v>
      </c>
      <c r="N1358" s="34" t="s">
        <v>4997</v>
      </c>
      <c r="O1358" s="34" t="s">
        <v>4997</v>
      </c>
      <c r="P1358" s="33" t="s">
        <v>3551</v>
      </c>
      <c r="R1358" s="34" t="s">
        <v>2584</v>
      </c>
      <c r="S1358" s="50" t="s">
        <v>4259</v>
      </c>
      <c r="T1358" s="33" t="s">
        <v>1172</v>
      </c>
      <c r="U1358" s="33" t="s">
        <v>1797</v>
      </c>
      <c r="W1358" s="34" t="s">
        <v>2361</v>
      </c>
      <c r="X1358" s="34">
        <v>7</v>
      </c>
      <c r="Y1358" s="34">
        <v>20</v>
      </c>
      <c r="Z1358" s="34">
        <f t="shared" si="327"/>
        <v>140</v>
      </c>
      <c r="AI1358" s="25">
        <v>1357</v>
      </c>
      <c r="AJ1358" s="27">
        <v>1357</v>
      </c>
    </row>
    <row r="1359" spans="1:36" ht="11.25" customHeight="1" x14ac:dyDescent="0.2">
      <c r="A1359" s="27">
        <v>1358</v>
      </c>
      <c r="C1359" s="33" t="str">
        <f t="shared" si="323"/>
        <v>Mysterio - Hollywood Horror - PS - OPD - VR</v>
      </c>
      <c r="D1359" s="33" t="str">
        <f t="shared" si="328"/>
        <v>Mysterio - Hollywood Horror - PS - OPD - VR</v>
      </c>
      <c r="E1359" s="33">
        <f t="shared" si="326"/>
        <v>1</v>
      </c>
      <c r="F1359" s="33" t="str">
        <f t="shared" si="329"/>
        <v>Hollywood Horror - PS</v>
      </c>
      <c r="G1359" s="34" t="s">
        <v>124</v>
      </c>
      <c r="H1359" s="34" t="s">
        <v>2590</v>
      </c>
      <c r="L1359" s="33" t="s">
        <v>1172</v>
      </c>
      <c r="M1359" s="33" t="s">
        <v>1172</v>
      </c>
      <c r="N1359" s="34" t="s">
        <v>4956</v>
      </c>
      <c r="O1359" s="34" t="s">
        <v>4956</v>
      </c>
      <c r="P1359" s="33" t="s">
        <v>3196</v>
      </c>
      <c r="R1359" s="34" t="s">
        <v>2584</v>
      </c>
      <c r="S1359" s="50" t="s">
        <v>3860</v>
      </c>
      <c r="T1359" s="33" t="s">
        <v>1172</v>
      </c>
      <c r="U1359" s="33" t="s">
        <v>1798</v>
      </c>
      <c r="W1359" s="34" t="s">
        <v>2361</v>
      </c>
      <c r="X1359" s="34">
        <v>7</v>
      </c>
      <c r="Y1359" s="34">
        <v>20</v>
      </c>
      <c r="Z1359" s="34">
        <f t="shared" si="327"/>
        <v>140</v>
      </c>
      <c r="AI1359" s="25">
        <v>1358</v>
      </c>
      <c r="AJ1359" s="27">
        <v>1358</v>
      </c>
    </row>
    <row r="1360" spans="1:36" ht="11.25" customHeight="1" x14ac:dyDescent="0.2">
      <c r="A1360" s="27">
        <v>1359</v>
      </c>
      <c r="C1360" s="33" t="str">
        <f t="shared" si="323"/>
        <v>Mysterio - Holographic Decoy - IQ - C</v>
      </c>
      <c r="D1360" s="33" t="str">
        <f t="shared" si="328"/>
        <v>Mysterio - Holographic Decoy - IQ - C</v>
      </c>
      <c r="E1360" s="33">
        <f t="shared" si="326"/>
        <v>1</v>
      </c>
      <c r="F1360" s="33" t="str">
        <f t="shared" si="329"/>
        <v>Holographic Decoy - IQ</v>
      </c>
      <c r="G1360" s="34" t="s">
        <v>1044</v>
      </c>
      <c r="H1360" s="34" t="s">
        <v>2590</v>
      </c>
      <c r="L1360" s="33" t="s">
        <v>1172</v>
      </c>
      <c r="M1360" s="33" t="s">
        <v>1172</v>
      </c>
      <c r="N1360" s="34" t="s">
        <v>4876</v>
      </c>
      <c r="O1360" s="34" t="s">
        <v>4876</v>
      </c>
      <c r="P1360" s="33" t="s">
        <v>342</v>
      </c>
      <c r="S1360" s="50" t="s">
        <v>4260</v>
      </c>
      <c r="T1360" s="33" t="s">
        <v>1172</v>
      </c>
      <c r="U1360" s="33" t="s">
        <v>342</v>
      </c>
      <c r="W1360" s="34" t="s">
        <v>2103</v>
      </c>
      <c r="X1360" s="34">
        <v>12</v>
      </c>
      <c r="Y1360" s="34">
        <v>5</v>
      </c>
      <c r="Z1360" s="34">
        <f t="shared" si="327"/>
        <v>60</v>
      </c>
      <c r="AI1360" s="25">
        <v>1359</v>
      </c>
      <c r="AJ1360" s="27">
        <v>1359</v>
      </c>
    </row>
    <row r="1361" spans="1:36" ht="11.25" customHeight="1" x14ac:dyDescent="0.2">
      <c r="A1361" s="27">
        <v>1360</v>
      </c>
      <c r="C1361" s="33" t="str">
        <f t="shared" si="323"/>
        <v>Mysterio - Misdirection - HF - X</v>
      </c>
      <c r="D1361" s="33" t="s">
        <v>6173</v>
      </c>
      <c r="E1361" s="33">
        <f t="shared" si="326"/>
        <v>1</v>
      </c>
      <c r="F1361" s="33" t="str">
        <f t="shared" si="329"/>
        <v>Misdirection - HF</v>
      </c>
      <c r="G1361" s="34" t="s">
        <v>2543</v>
      </c>
      <c r="H1361" s="34" t="s">
        <v>2590</v>
      </c>
      <c r="L1361" s="33" t="s">
        <v>1172</v>
      </c>
      <c r="M1361" s="33" t="s">
        <v>1172</v>
      </c>
      <c r="N1361" s="34" t="s">
        <v>4876</v>
      </c>
      <c r="O1361" s="34" t="s">
        <v>4876</v>
      </c>
      <c r="P1361" s="33" t="s">
        <v>340</v>
      </c>
      <c r="S1361" s="50" t="s">
        <v>4261</v>
      </c>
      <c r="T1361" s="33" t="s">
        <v>1172</v>
      </c>
      <c r="U1361" s="33" t="s">
        <v>340</v>
      </c>
      <c r="W1361" s="34" t="s">
        <v>1146</v>
      </c>
      <c r="X1361" s="34">
        <v>15</v>
      </c>
      <c r="Y1361" s="34">
        <v>25</v>
      </c>
      <c r="Z1361" s="34">
        <f t="shared" si="327"/>
        <v>375</v>
      </c>
      <c r="AI1361" s="25">
        <v>1360</v>
      </c>
      <c r="AJ1361" s="27">
        <v>1360</v>
      </c>
    </row>
    <row r="1362" spans="1:36" ht="11.25" customHeight="1" x14ac:dyDescent="0.2">
      <c r="A1362" s="27">
        <v>1361</v>
      </c>
      <c r="C1362" s="33" t="str">
        <f t="shared" si="323"/>
        <v>Mysterio - Mist and Mirrors - PS - U</v>
      </c>
      <c r="D1362" s="33" t="str">
        <f t="shared" si="328"/>
        <v>Mysterio - Mist and Mirrors - PS - U</v>
      </c>
      <c r="E1362" s="33">
        <f t="shared" si="326"/>
        <v>1</v>
      </c>
      <c r="F1362" s="33" t="str">
        <f t="shared" si="329"/>
        <v>Mist and Mirrors - PS</v>
      </c>
      <c r="G1362" s="34" t="s">
        <v>124</v>
      </c>
      <c r="H1362" s="34" t="s">
        <v>2590</v>
      </c>
      <c r="L1362" s="33" t="s">
        <v>1172</v>
      </c>
      <c r="M1362" s="33" t="s">
        <v>1172</v>
      </c>
      <c r="N1362" s="34" t="s">
        <v>4904</v>
      </c>
      <c r="O1362" s="34" t="s">
        <v>4904</v>
      </c>
      <c r="P1362" s="33" t="s">
        <v>1563</v>
      </c>
      <c r="S1362" s="50" t="s">
        <v>4262</v>
      </c>
      <c r="T1362" s="33" t="s">
        <v>1172</v>
      </c>
      <c r="U1362" s="33" t="s">
        <v>1563</v>
      </c>
      <c r="W1362" s="34" t="s">
        <v>2314</v>
      </c>
      <c r="X1362" s="34">
        <v>7</v>
      </c>
      <c r="Y1362" s="34">
        <v>10</v>
      </c>
      <c r="Z1362" s="34">
        <f t="shared" si="327"/>
        <v>70</v>
      </c>
      <c r="AI1362" s="25">
        <v>1361</v>
      </c>
      <c r="AJ1362" s="27">
        <v>1361</v>
      </c>
    </row>
    <row r="1363" spans="1:36" ht="11.25" customHeight="1" x14ac:dyDescent="0.2">
      <c r="A1363" s="27">
        <v>1362</v>
      </c>
      <c r="C1363" s="33" t="str">
        <f t="shared" si="323"/>
        <v>Mysterio - Mysteryvision - IQ - U</v>
      </c>
      <c r="D1363" s="33" t="str">
        <f t="shared" si="328"/>
        <v>Mysterio - Mysteryvision - IQ - U</v>
      </c>
      <c r="E1363" s="33">
        <f t="shared" si="326"/>
        <v>1</v>
      </c>
      <c r="F1363" s="33" t="str">
        <f t="shared" si="329"/>
        <v>Mysteryvision - IQ</v>
      </c>
      <c r="G1363" s="34" t="s">
        <v>1044</v>
      </c>
      <c r="H1363" s="34" t="s">
        <v>2590</v>
      </c>
      <c r="L1363" s="33" t="s">
        <v>1172</v>
      </c>
      <c r="M1363" s="33" t="s">
        <v>1172</v>
      </c>
      <c r="N1363" s="34" t="s">
        <v>4974</v>
      </c>
      <c r="O1363" s="34" t="s">
        <v>4974</v>
      </c>
      <c r="P1363" s="33" t="s">
        <v>341</v>
      </c>
      <c r="S1363" s="50" t="s">
        <v>4263</v>
      </c>
      <c r="T1363" s="33" t="s">
        <v>1172</v>
      </c>
      <c r="U1363" s="33" t="s">
        <v>341</v>
      </c>
      <c r="W1363" s="34" t="s">
        <v>2314</v>
      </c>
      <c r="X1363" s="34">
        <v>12</v>
      </c>
      <c r="Y1363" s="34">
        <v>10</v>
      </c>
      <c r="Z1363" s="34">
        <f t="shared" si="327"/>
        <v>120</v>
      </c>
      <c r="AI1363" s="25">
        <v>1362</v>
      </c>
      <c r="AJ1363" s="27">
        <v>1362</v>
      </c>
    </row>
    <row r="1364" spans="1:36" ht="11.25" customHeight="1" x14ac:dyDescent="0.2">
      <c r="A1364" s="27">
        <v>1363</v>
      </c>
      <c r="C1364" s="33" t="str">
        <f t="shared" si="323"/>
        <v>Mysterio - Now You See It… - PS - OPD - VR</v>
      </c>
      <c r="D1364" s="33" t="str">
        <f t="shared" si="328"/>
        <v>Mysterio - Now You See It… - PS - OPD - VR</v>
      </c>
      <c r="E1364" s="33">
        <f t="shared" si="326"/>
        <v>1</v>
      </c>
      <c r="F1364" s="33" t="str">
        <f t="shared" si="329"/>
        <v>Now You See It… - PS</v>
      </c>
      <c r="G1364" s="34" t="s">
        <v>124</v>
      </c>
      <c r="H1364" s="34" t="s">
        <v>2590</v>
      </c>
      <c r="L1364" s="33" t="s">
        <v>1172</v>
      </c>
      <c r="M1364" s="33" t="s">
        <v>1172</v>
      </c>
      <c r="N1364" s="34" t="s">
        <v>4995</v>
      </c>
      <c r="O1364" s="34" t="s">
        <v>4995</v>
      </c>
      <c r="P1364" s="33" t="s">
        <v>3197</v>
      </c>
      <c r="R1364" s="34" t="s">
        <v>2584</v>
      </c>
      <c r="S1364" s="50" t="s">
        <v>4264</v>
      </c>
      <c r="T1364" s="33" t="s">
        <v>1172</v>
      </c>
      <c r="U1364" s="33" t="s">
        <v>1799</v>
      </c>
      <c r="W1364" s="34" t="s">
        <v>2361</v>
      </c>
      <c r="X1364" s="34">
        <v>7</v>
      </c>
      <c r="Y1364" s="34">
        <v>20</v>
      </c>
      <c r="Z1364" s="34">
        <f t="shared" si="327"/>
        <v>140</v>
      </c>
      <c r="AI1364" s="25">
        <v>1363</v>
      </c>
      <c r="AJ1364" s="27">
        <v>1363</v>
      </c>
    </row>
    <row r="1365" spans="1:36" ht="11.25" customHeight="1" x14ac:dyDescent="0.2">
      <c r="A1365" s="27">
        <v>1364</v>
      </c>
      <c r="C1365" s="33" t="str">
        <f t="shared" si="323"/>
        <v>Mysterio - Poison Props - PS - VR</v>
      </c>
      <c r="D1365" s="33" t="str">
        <f t="shared" si="328"/>
        <v>Mysterio - Poison Props - PS - VR</v>
      </c>
      <c r="E1365" s="33">
        <f t="shared" si="326"/>
        <v>1</v>
      </c>
      <c r="F1365" s="33" t="str">
        <f t="shared" si="329"/>
        <v>Poison Props - PS</v>
      </c>
      <c r="G1365" s="34" t="s">
        <v>124</v>
      </c>
      <c r="H1365" s="34" t="s">
        <v>2590</v>
      </c>
      <c r="L1365" s="33" t="s">
        <v>1172</v>
      </c>
      <c r="M1365" s="33" t="s">
        <v>1172</v>
      </c>
      <c r="N1365" s="34" t="s">
        <v>4872</v>
      </c>
      <c r="O1365" s="34" t="s">
        <v>4872</v>
      </c>
      <c r="P1365" s="33" t="s">
        <v>1614</v>
      </c>
      <c r="S1365" s="50" t="s">
        <v>3615</v>
      </c>
      <c r="T1365" s="33" t="s">
        <v>1172</v>
      </c>
      <c r="U1365" s="33" t="s">
        <v>1614</v>
      </c>
      <c r="W1365" s="34" t="s">
        <v>2361</v>
      </c>
      <c r="X1365" s="34">
        <v>7</v>
      </c>
      <c r="Y1365" s="34">
        <v>20</v>
      </c>
      <c r="Z1365" s="34">
        <f t="shared" si="327"/>
        <v>140</v>
      </c>
      <c r="AI1365" s="25">
        <v>1364</v>
      </c>
      <c r="AJ1365" s="27">
        <v>1364</v>
      </c>
    </row>
    <row r="1366" spans="1:36" ht="11.25" customHeight="1" x14ac:dyDescent="0.2">
      <c r="A1366" s="27">
        <v>1365</v>
      </c>
      <c r="C1366" s="33" t="str">
        <f t="shared" si="323"/>
        <v>Mysterio - Stuntman - PS - VR</v>
      </c>
      <c r="D1366" s="33" t="str">
        <f t="shared" si="328"/>
        <v>Mysterio - Stuntman - PS - VR</v>
      </c>
      <c r="E1366" s="33">
        <f t="shared" si="326"/>
        <v>1</v>
      </c>
      <c r="F1366" s="33" t="str">
        <f t="shared" si="329"/>
        <v>Stuntman - PS</v>
      </c>
      <c r="G1366" s="34" t="s">
        <v>124</v>
      </c>
      <c r="H1366" s="34" t="s">
        <v>2590</v>
      </c>
      <c r="L1366" s="33" t="s">
        <v>1172</v>
      </c>
      <c r="M1366" s="33" t="s">
        <v>1172</v>
      </c>
      <c r="N1366" s="34" t="s">
        <v>4955</v>
      </c>
      <c r="O1366" s="34" t="s">
        <v>4955</v>
      </c>
      <c r="P1366" s="33" t="s">
        <v>1607</v>
      </c>
      <c r="S1366" s="50" t="s">
        <v>4265</v>
      </c>
      <c r="T1366" s="33" t="s">
        <v>1172</v>
      </c>
      <c r="U1366" s="33" t="s">
        <v>1607</v>
      </c>
      <c r="W1366" s="34" t="s">
        <v>2361</v>
      </c>
      <c r="X1366" s="34">
        <v>7</v>
      </c>
      <c r="Y1366" s="34">
        <v>20</v>
      </c>
      <c r="Z1366" s="34">
        <f t="shared" si="327"/>
        <v>140</v>
      </c>
      <c r="AI1366" s="25">
        <v>1365</v>
      </c>
      <c r="AJ1366" s="27">
        <v>1365</v>
      </c>
    </row>
    <row r="1367" spans="1:36" ht="11.25" customHeight="1" x14ac:dyDescent="0.2">
      <c r="A1367" s="27">
        <v>1366</v>
      </c>
      <c r="B1367" s="39"/>
      <c r="C1367" s="38" t="str">
        <f t="shared" si="323"/>
        <v>Mystique - 3-Grid Character Card - OP - R</v>
      </c>
      <c r="D1367" s="38" t="str">
        <f>CONCATENATE(M1367," ",G1367," HERO - ",W1367)</f>
        <v>Mystique OP HERO - R</v>
      </c>
      <c r="E1367" s="38">
        <f t="shared" si="326"/>
        <v>1</v>
      </c>
      <c r="F1367" s="38" t="str">
        <f>CONCATENATE(M1367,IF(V1367&lt;&gt;"",CONCATENATE(" (",V1367,")",),"")," &lt;",G1367,"&gt;")</f>
        <v>Mystique &lt;OP&gt;</v>
      </c>
      <c r="G1367" s="39" t="s">
        <v>123</v>
      </c>
      <c r="H1367" s="39" t="s">
        <v>2582</v>
      </c>
      <c r="I1367" s="39"/>
      <c r="J1367" s="39"/>
      <c r="K1367" s="39"/>
      <c r="L1367" s="38" t="s">
        <v>1173</v>
      </c>
      <c r="M1367" s="38" t="s">
        <v>1173</v>
      </c>
      <c r="N1367" s="39"/>
      <c r="O1367" s="39"/>
      <c r="P1367" s="38" t="s">
        <v>768</v>
      </c>
      <c r="Q1367" s="39"/>
      <c r="R1367" s="39"/>
      <c r="S1367" s="55"/>
      <c r="T1367" s="38" t="s">
        <v>1173</v>
      </c>
      <c r="U1367" s="38" t="s">
        <v>768</v>
      </c>
      <c r="V1367" s="39"/>
      <c r="W1367" s="39" t="s">
        <v>2313</v>
      </c>
      <c r="X1367" s="40">
        <v>2</v>
      </c>
      <c r="Y1367" s="40">
        <v>15</v>
      </c>
      <c r="Z1367" s="40">
        <f t="shared" si="327"/>
        <v>30</v>
      </c>
      <c r="AA1367" s="41">
        <v>6</v>
      </c>
      <c r="AB1367" s="41">
        <v>4</v>
      </c>
      <c r="AC1367" s="41">
        <v>2</v>
      </c>
      <c r="AD1367" s="41"/>
      <c r="AE1367" s="41">
        <f>SUM(AA1367:AD1367)</f>
        <v>12</v>
      </c>
      <c r="AF1367" s="41">
        <v>12</v>
      </c>
      <c r="AG1367" s="42">
        <f>AVERAGE(AA1367:AD1367)</f>
        <v>4</v>
      </c>
      <c r="AH1367" s="43"/>
      <c r="AI1367" s="43">
        <v>1366</v>
      </c>
      <c r="AJ1367" s="27">
        <v>1366</v>
      </c>
    </row>
    <row r="1368" spans="1:36" ht="11.25" customHeight="1" x14ac:dyDescent="0.2">
      <c r="A1368" s="27">
        <v>1367</v>
      </c>
      <c r="B1368" s="28"/>
      <c r="C1368" s="26" t="str">
        <f t="shared" si="323"/>
        <v>Mystique - 4-Grid Character Card - IQ - U</v>
      </c>
      <c r="D1368" s="26" t="str">
        <f>CONCATENATE(M1368," ",G1368," HERO - ",W1368)</f>
        <v>Mystique IQ HERO - U</v>
      </c>
      <c r="E1368" s="26">
        <f t="shared" si="326"/>
        <v>1</v>
      </c>
      <c r="F1368" s="26" t="str">
        <f>CONCATENATE(M1368,IF(V1368&lt;&gt;"",CONCATENATE(" (",V1368,")",),"")," &lt;",G1368,"&gt;")</f>
        <v>Mystique &lt;IQ&gt;</v>
      </c>
      <c r="G1368" s="28" t="s">
        <v>1044</v>
      </c>
      <c r="H1368" s="28" t="s">
        <v>2582</v>
      </c>
      <c r="I1368" s="28"/>
      <c r="J1368" s="28"/>
      <c r="K1368" s="28"/>
      <c r="L1368" s="26" t="s">
        <v>1173</v>
      </c>
      <c r="M1368" s="26" t="s">
        <v>1173</v>
      </c>
      <c r="N1368" s="28"/>
      <c r="O1368" s="28"/>
      <c r="P1368" s="26" t="s">
        <v>769</v>
      </c>
      <c r="Q1368" s="28"/>
      <c r="R1368" s="28"/>
      <c r="S1368" s="54"/>
      <c r="T1368" s="26" t="s">
        <v>1173</v>
      </c>
      <c r="U1368" s="26" t="s">
        <v>769</v>
      </c>
      <c r="V1368" s="28"/>
      <c r="W1368" s="28" t="s">
        <v>2314</v>
      </c>
      <c r="X1368" s="29">
        <v>12</v>
      </c>
      <c r="Y1368" s="29">
        <v>10</v>
      </c>
      <c r="Z1368" s="29">
        <f t="shared" si="327"/>
        <v>120</v>
      </c>
      <c r="AA1368" s="30">
        <v>5</v>
      </c>
      <c r="AB1368" s="30">
        <v>6</v>
      </c>
      <c r="AC1368" s="30">
        <v>3</v>
      </c>
      <c r="AD1368" s="30">
        <v>6</v>
      </c>
      <c r="AE1368" s="30">
        <f>SUM(AA1368:AD1368)</f>
        <v>20</v>
      </c>
      <c r="AF1368" s="30">
        <v>20</v>
      </c>
      <c r="AG1368" s="31">
        <f>AVERAGE(AA1368:AD1368)</f>
        <v>5</v>
      </c>
      <c r="AH1368" s="32" t="s">
        <v>4772</v>
      </c>
      <c r="AI1368" s="32">
        <v>1367</v>
      </c>
      <c r="AJ1368" s="27">
        <v>1367</v>
      </c>
    </row>
    <row r="1369" spans="1:36" ht="11.25" customHeight="1" x14ac:dyDescent="0.2">
      <c r="A1369" s="27">
        <v>1368</v>
      </c>
      <c r="C1369" s="33" t="str">
        <f t="shared" si="323"/>
        <v>Mystique - Commando raid - OP - U</v>
      </c>
      <c r="D1369" s="33" t="str">
        <f t="shared" ref="D1369:D1376" si="330">CONCATENATE(M1369," - ",P1369," - ",G1369," - ",IF(R1369="","",CONCATENATE(R1369," - ")),W1369)</f>
        <v>Mystique - Commando raid - OP - U</v>
      </c>
      <c r="E1369" s="33">
        <f t="shared" si="326"/>
        <v>1</v>
      </c>
      <c r="F1369" s="33" t="str">
        <f t="shared" ref="F1369:F1376" si="331">CONCATENATE(P1369," - ",G1369)</f>
        <v>Commando raid - OP</v>
      </c>
      <c r="G1369" s="34" t="s">
        <v>123</v>
      </c>
      <c r="H1369" s="34" t="s">
        <v>2590</v>
      </c>
      <c r="L1369" s="33" t="s">
        <v>1173</v>
      </c>
      <c r="M1369" s="33" t="s">
        <v>1173</v>
      </c>
      <c r="N1369" s="34" t="s">
        <v>4945</v>
      </c>
      <c r="O1369" s="34" t="s">
        <v>4945</v>
      </c>
      <c r="P1369" s="33" t="s">
        <v>1608</v>
      </c>
      <c r="S1369" s="50" t="s">
        <v>4266</v>
      </c>
      <c r="T1369" s="33" t="s">
        <v>1173</v>
      </c>
      <c r="U1369" s="33" t="s">
        <v>1608</v>
      </c>
      <c r="W1369" s="34" t="s">
        <v>2314</v>
      </c>
      <c r="X1369" s="34">
        <v>2</v>
      </c>
      <c r="Y1369" s="34">
        <v>10</v>
      </c>
      <c r="Z1369" s="34">
        <f t="shared" si="327"/>
        <v>20</v>
      </c>
      <c r="AI1369" s="25">
        <v>1368</v>
      </c>
      <c r="AJ1369" s="27">
        <v>1368</v>
      </c>
    </row>
    <row r="1370" spans="1:36" ht="11.25" customHeight="1" x14ac:dyDescent="0.2">
      <c r="A1370" s="27">
        <v>1369</v>
      </c>
      <c r="C1370" s="33" t="str">
        <f t="shared" si="323"/>
        <v>Mystique - Cool Under Fire - OP - U</v>
      </c>
      <c r="D1370" s="33" t="str">
        <f t="shared" si="330"/>
        <v>Mystique - Cool Under Fire - OP - U</v>
      </c>
      <c r="E1370" s="33">
        <f t="shared" si="326"/>
        <v>1</v>
      </c>
      <c r="F1370" s="33" t="str">
        <f t="shared" si="331"/>
        <v>Cool Under Fire - OP</v>
      </c>
      <c r="G1370" s="34" t="s">
        <v>123</v>
      </c>
      <c r="H1370" s="34" t="s">
        <v>2590</v>
      </c>
      <c r="L1370" s="33" t="s">
        <v>1173</v>
      </c>
      <c r="M1370" s="33" t="s">
        <v>1173</v>
      </c>
      <c r="N1370" s="34" t="s">
        <v>4881</v>
      </c>
      <c r="O1370" s="34" t="s">
        <v>4881</v>
      </c>
      <c r="P1370" s="33" t="s">
        <v>1609</v>
      </c>
      <c r="S1370" s="50" t="s">
        <v>3722</v>
      </c>
      <c r="T1370" s="33" t="s">
        <v>1173</v>
      </c>
      <c r="U1370" s="33" t="s">
        <v>1609</v>
      </c>
      <c r="W1370" s="34" t="s">
        <v>2314</v>
      </c>
      <c r="X1370" s="34">
        <v>2</v>
      </c>
      <c r="Y1370" s="34">
        <v>10</v>
      </c>
      <c r="Z1370" s="34">
        <f t="shared" si="327"/>
        <v>20</v>
      </c>
      <c r="AI1370" s="25">
        <v>1369</v>
      </c>
      <c r="AJ1370" s="27">
        <v>1369</v>
      </c>
    </row>
    <row r="1371" spans="1:36" ht="11.25" customHeight="1" x14ac:dyDescent="0.2">
      <c r="A1371" s="27">
        <v>1370</v>
      </c>
      <c r="C1371" s="33" t="str">
        <f t="shared" si="323"/>
        <v>Mystique - Fatal Marksman - IQ - U</v>
      </c>
      <c r="D1371" s="33" t="str">
        <f t="shared" si="330"/>
        <v>Mystique - Fatal Marksman - IQ - U</v>
      </c>
      <c r="E1371" s="33">
        <f t="shared" si="326"/>
        <v>1</v>
      </c>
      <c r="F1371" s="33" t="str">
        <f t="shared" si="331"/>
        <v>Fatal Marksman - IQ</v>
      </c>
      <c r="G1371" s="34" t="s">
        <v>1044</v>
      </c>
      <c r="H1371" s="34" t="s">
        <v>2590</v>
      </c>
      <c r="L1371" s="33" t="s">
        <v>1173</v>
      </c>
      <c r="M1371" s="33" t="s">
        <v>1173</v>
      </c>
      <c r="N1371" s="34" t="s">
        <v>5035</v>
      </c>
      <c r="O1371" s="34" t="s">
        <v>5035</v>
      </c>
      <c r="P1371" s="33" t="s">
        <v>1025</v>
      </c>
      <c r="S1371" s="50" t="s">
        <v>4267</v>
      </c>
      <c r="T1371" s="33" t="s">
        <v>1173</v>
      </c>
      <c r="U1371" s="33" t="s">
        <v>1025</v>
      </c>
      <c r="W1371" s="34" t="s">
        <v>2314</v>
      </c>
      <c r="X1371" s="34">
        <v>12</v>
      </c>
      <c r="Y1371" s="34">
        <v>10</v>
      </c>
      <c r="Z1371" s="34">
        <f t="shared" si="327"/>
        <v>120</v>
      </c>
      <c r="AI1371" s="25">
        <v>1370</v>
      </c>
      <c r="AJ1371" s="27">
        <v>1370</v>
      </c>
    </row>
    <row r="1372" spans="1:36" ht="11.25" customHeight="1" x14ac:dyDescent="0.2">
      <c r="A1372" s="27">
        <v>1371</v>
      </c>
      <c r="C1372" s="33" t="str">
        <f t="shared" si="323"/>
        <v>Mystique - Government Agent - IQ - U</v>
      </c>
      <c r="D1372" s="33" t="str">
        <f t="shared" si="330"/>
        <v>Mystique - Government Agent - IQ - U</v>
      </c>
      <c r="E1372" s="33">
        <f t="shared" si="326"/>
        <v>1</v>
      </c>
      <c r="F1372" s="33" t="str">
        <f t="shared" si="331"/>
        <v>Government Agent - IQ</v>
      </c>
      <c r="G1372" s="34" t="s">
        <v>1044</v>
      </c>
      <c r="H1372" s="34" t="s">
        <v>2590</v>
      </c>
      <c r="L1372" s="33" t="s">
        <v>1173</v>
      </c>
      <c r="M1372" s="33" t="s">
        <v>1173</v>
      </c>
      <c r="N1372" s="34" t="s">
        <v>5011</v>
      </c>
      <c r="O1372" s="34" t="s">
        <v>5011</v>
      </c>
      <c r="P1372" s="33" t="s">
        <v>1026</v>
      </c>
      <c r="S1372" s="50" t="s">
        <v>4268</v>
      </c>
      <c r="T1372" s="33" t="s">
        <v>1173</v>
      </c>
      <c r="U1372" s="33" t="s">
        <v>1026</v>
      </c>
      <c r="W1372" s="34" t="s">
        <v>2314</v>
      </c>
      <c r="X1372" s="34">
        <v>12</v>
      </c>
      <c r="Y1372" s="34">
        <v>10</v>
      </c>
      <c r="Z1372" s="34">
        <f t="shared" si="327"/>
        <v>120</v>
      </c>
      <c r="AI1372" s="25">
        <v>1371</v>
      </c>
      <c r="AJ1372" s="27">
        <v>1371</v>
      </c>
    </row>
    <row r="1373" spans="1:36" ht="11.25" customHeight="1" x14ac:dyDescent="0.2">
      <c r="A1373" s="27">
        <v>1372</v>
      </c>
      <c r="C1373" s="33" t="str">
        <f t="shared" si="323"/>
        <v>Mystique - Illusion of Ally - OP - U</v>
      </c>
      <c r="D1373" s="33" t="s">
        <v>6174</v>
      </c>
      <c r="E1373" s="33">
        <f t="shared" si="326"/>
        <v>1</v>
      </c>
      <c r="F1373" s="33" t="str">
        <f t="shared" si="331"/>
        <v>Illusion of Ally - OP</v>
      </c>
      <c r="G1373" s="34" t="s">
        <v>123</v>
      </c>
      <c r="H1373" s="34" t="s">
        <v>2590</v>
      </c>
      <c r="L1373" s="33" t="s">
        <v>1173</v>
      </c>
      <c r="M1373" s="33" t="s">
        <v>1173</v>
      </c>
      <c r="N1373" s="34" t="s">
        <v>5108</v>
      </c>
      <c r="O1373" s="34" t="s">
        <v>5108</v>
      </c>
      <c r="P1373" s="33" t="s">
        <v>1613</v>
      </c>
      <c r="S1373" s="50" t="s">
        <v>4269</v>
      </c>
      <c r="T1373" s="33" t="s">
        <v>1173</v>
      </c>
      <c r="U1373" s="33" t="s">
        <v>1613</v>
      </c>
      <c r="W1373" s="34" t="s">
        <v>2314</v>
      </c>
      <c r="X1373" s="34">
        <v>2</v>
      </c>
      <c r="Y1373" s="34">
        <v>10</v>
      </c>
      <c r="Z1373" s="34">
        <f t="shared" si="327"/>
        <v>20</v>
      </c>
      <c r="AI1373" s="25">
        <v>1372</v>
      </c>
      <c r="AJ1373" s="27">
        <v>1372</v>
      </c>
    </row>
    <row r="1374" spans="1:36" ht="11.25" customHeight="1" x14ac:dyDescent="0.2">
      <c r="A1374" s="27">
        <v>1373</v>
      </c>
      <c r="C1374" s="33" t="str">
        <f t="shared" si="323"/>
        <v>Mystique - Infiltration - OP - C</v>
      </c>
      <c r="D1374" s="33" t="str">
        <f t="shared" si="330"/>
        <v>Mystique - Infiltration - OP - C</v>
      </c>
      <c r="E1374" s="33">
        <f t="shared" si="326"/>
        <v>1</v>
      </c>
      <c r="F1374" s="33" t="str">
        <f t="shared" si="331"/>
        <v>Infiltration - OP</v>
      </c>
      <c r="G1374" s="34" t="s">
        <v>123</v>
      </c>
      <c r="H1374" s="34" t="s">
        <v>2590</v>
      </c>
      <c r="L1374" s="33" t="s">
        <v>1173</v>
      </c>
      <c r="M1374" s="33" t="s">
        <v>1173</v>
      </c>
      <c r="N1374" s="34" t="s">
        <v>4891</v>
      </c>
      <c r="O1374" s="34" t="s">
        <v>4891</v>
      </c>
      <c r="P1374" s="33" t="s">
        <v>1610</v>
      </c>
      <c r="S1374" s="50" t="s">
        <v>4065</v>
      </c>
      <c r="T1374" s="33" t="s">
        <v>1173</v>
      </c>
      <c r="U1374" s="33" t="s">
        <v>1610</v>
      </c>
      <c r="W1374" s="34" t="s">
        <v>2103</v>
      </c>
      <c r="X1374" s="34">
        <v>2</v>
      </c>
      <c r="Y1374" s="34">
        <v>5</v>
      </c>
      <c r="Z1374" s="34">
        <f t="shared" si="327"/>
        <v>10</v>
      </c>
      <c r="AI1374" s="25">
        <v>1373</v>
      </c>
      <c r="AJ1374" s="27">
        <v>1373</v>
      </c>
    </row>
    <row r="1375" spans="1:36" ht="11.25" customHeight="1" x14ac:dyDescent="0.2">
      <c r="A1375" s="27">
        <v>1374</v>
      </c>
      <c r="C1375" s="33" t="str">
        <f t="shared" si="323"/>
        <v>Mystique - Mistaken Identity - PS - R</v>
      </c>
      <c r="D1375" s="33" t="str">
        <f t="shared" si="330"/>
        <v>Mystique - Mistaken Identity - PS - R</v>
      </c>
      <c r="E1375" s="33">
        <f t="shared" si="326"/>
        <v>1</v>
      </c>
      <c r="F1375" s="33" t="str">
        <f t="shared" si="331"/>
        <v>Mistaken Identity - PS</v>
      </c>
      <c r="G1375" s="34" t="s">
        <v>124</v>
      </c>
      <c r="H1375" s="34" t="s">
        <v>2590</v>
      </c>
      <c r="L1375" s="33" t="s">
        <v>1173</v>
      </c>
      <c r="M1375" s="33" t="s">
        <v>1173</v>
      </c>
      <c r="N1375" s="34" t="s">
        <v>5128</v>
      </c>
      <c r="O1375" s="34" t="s">
        <v>5128</v>
      </c>
      <c r="P1375" s="33" t="s">
        <v>1615</v>
      </c>
      <c r="S1375" s="50" t="s">
        <v>4270</v>
      </c>
      <c r="T1375" s="33" t="s">
        <v>1173</v>
      </c>
      <c r="U1375" s="33" t="s">
        <v>1615</v>
      </c>
      <c r="W1375" s="34" t="s">
        <v>2313</v>
      </c>
      <c r="X1375" s="34">
        <v>7</v>
      </c>
      <c r="Y1375" s="34">
        <v>15</v>
      </c>
      <c r="Z1375" s="34">
        <f t="shared" si="327"/>
        <v>105</v>
      </c>
      <c r="AI1375" s="25">
        <v>1374</v>
      </c>
      <c r="AJ1375" s="27">
        <v>1374</v>
      </c>
    </row>
    <row r="1376" spans="1:36" ht="11.25" customHeight="1" x14ac:dyDescent="0.2">
      <c r="A1376" s="27">
        <v>1375</v>
      </c>
      <c r="C1376" s="33" t="str">
        <f t="shared" si="323"/>
        <v>Mystique - Surprise Attack - OP - OPD - R</v>
      </c>
      <c r="D1376" s="33" t="str">
        <f t="shared" si="330"/>
        <v>Mystique - Surprise Attack - OP - OPD - R</v>
      </c>
      <c r="E1376" s="33">
        <f t="shared" si="326"/>
        <v>1</v>
      </c>
      <c r="F1376" s="33" t="str">
        <f t="shared" si="331"/>
        <v>Surprise Attack - OP</v>
      </c>
      <c r="G1376" s="34" t="s">
        <v>123</v>
      </c>
      <c r="H1376" s="34" t="s">
        <v>2590</v>
      </c>
      <c r="L1376" s="33" t="s">
        <v>1173</v>
      </c>
      <c r="M1376" s="33" t="s">
        <v>1173</v>
      </c>
      <c r="N1376" s="34" t="s">
        <v>4966</v>
      </c>
      <c r="O1376" s="34" t="s">
        <v>4966</v>
      </c>
      <c r="P1376" s="33" t="s">
        <v>3372</v>
      </c>
      <c r="R1376" s="34" t="s">
        <v>2584</v>
      </c>
      <c r="S1376" s="50" t="s">
        <v>3719</v>
      </c>
      <c r="T1376" s="33" t="s">
        <v>1173</v>
      </c>
      <c r="U1376" s="33" t="s">
        <v>1800</v>
      </c>
      <c r="W1376" s="34" t="s">
        <v>2313</v>
      </c>
      <c r="X1376" s="34">
        <v>2</v>
      </c>
      <c r="Y1376" s="34">
        <v>15</v>
      </c>
      <c r="Z1376" s="34">
        <f t="shared" si="327"/>
        <v>30</v>
      </c>
      <c r="AI1376" s="25">
        <v>1375</v>
      </c>
      <c r="AJ1376" s="27">
        <v>1375</v>
      </c>
    </row>
    <row r="1377" spans="1:36" ht="11.25" customHeight="1" x14ac:dyDescent="0.2">
      <c r="A1377" s="27">
        <v>1376</v>
      </c>
      <c r="B1377" s="39"/>
      <c r="C1377" s="38" t="str">
        <f t="shared" si="323"/>
        <v>Namor - 3-Grid Character Card - PS - R</v>
      </c>
      <c r="D1377" s="38" t="str">
        <f>CONCATENATE(M1377," ",G1377," HERO - ",W1377)</f>
        <v>Namor PS HERO - R</v>
      </c>
      <c r="E1377" s="38">
        <f t="shared" si="326"/>
        <v>1</v>
      </c>
      <c r="F1377" s="38" t="str">
        <f>CONCATENATE(M1377,IF(V1377&lt;&gt;"",CONCATENATE(" (",V1377,")",),"")," &lt;",G1377,"&gt;")</f>
        <v>Namor &lt;PS&gt;</v>
      </c>
      <c r="G1377" s="39" t="s">
        <v>124</v>
      </c>
      <c r="H1377" s="39" t="s">
        <v>2582</v>
      </c>
      <c r="I1377" s="39"/>
      <c r="J1377" s="39"/>
      <c r="K1377" s="39"/>
      <c r="L1377" s="38" t="s">
        <v>1174</v>
      </c>
      <c r="M1377" s="38" t="s">
        <v>1174</v>
      </c>
      <c r="N1377" s="39"/>
      <c r="O1377" s="39"/>
      <c r="P1377" s="38" t="s">
        <v>768</v>
      </c>
      <c r="Q1377" s="39"/>
      <c r="R1377" s="39"/>
      <c r="S1377" s="55"/>
      <c r="T1377" s="38" t="s">
        <v>1174</v>
      </c>
      <c r="U1377" s="38" t="s">
        <v>768</v>
      </c>
      <c r="V1377" s="39"/>
      <c r="W1377" s="39" t="s">
        <v>2313</v>
      </c>
      <c r="X1377" s="40">
        <v>7</v>
      </c>
      <c r="Y1377" s="40">
        <v>15</v>
      </c>
      <c r="Z1377" s="40">
        <f t="shared" si="327"/>
        <v>105</v>
      </c>
      <c r="AA1377" s="41">
        <v>1</v>
      </c>
      <c r="AB1377" s="41">
        <v>4</v>
      </c>
      <c r="AC1377" s="41">
        <v>8</v>
      </c>
      <c r="AD1377" s="41"/>
      <c r="AE1377" s="41">
        <f>SUM(AA1377:AD1377)</f>
        <v>13</v>
      </c>
      <c r="AF1377" s="41">
        <v>13</v>
      </c>
      <c r="AG1377" s="42">
        <f>AVERAGE(AA1377:AD1377)</f>
        <v>4.333333333333333</v>
      </c>
      <c r="AH1377" s="43"/>
      <c r="AI1377" s="43">
        <v>1376</v>
      </c>
      <c r="AJ1377" s="27">
        <v>1376</v>
      </c>
    </row>
    <row r="1378" spans="1:36" ht="11.25" customHeight="1" x14ac:dyDescent="0.2">
      <c r="A1378" s="27">
        <v>1377</v>
      </c>
      <c r="B1378" s="28"/>
      <c r="C1378" s="26" t="str">
        <f t="shared" si="323"/>
        <v>Namor - 4-Grid Character Card - IQ - R</v>
      </c>
      <c r="D1378" s="26" t="str">
        <f>CONCATENATE(M1378," ",G1378," HERO - ",W1378)</f>
        <v>Namor IQ HERO - R</v>
      </c>
      <c r="E1378" s="26">
        <f t="shared" si="326"/>
        <v>1</v>
      </c>
      <c r="F1378" s="26" t="str">
        <f>CONCATENATE(M1378,IF(V1378&lt;&gt;"",CONCATENATE(" (",V1378,")",),"")," &lt;",G1378,"&gt;")</f>
        <v>Namor &lt;IQ&gt;</v>
      </c>
      <c r="G1378" s="28" t="s">
        <v>1044</v>
      </c>
      <c r="H1378" s="28" t="s">
        <v>2582</v>
      </c>
      <c r="I1378" s="28"/>
      <c r="J1378" s="28"/>
      <c r="K1378" s="28"/>
      <c r="L1378" s="26" t="s">
        <v>1174</v>
      </c>
      <c r="M1378" s="26" t="s">
        <v>1174</v>
      </c>
      <c r="N1378" s="28"/>
      <c r="O1378" s="28"/>
      <c r="P1378" s="26" t="s">
        <v>769</v>
      </c>
      <c r="Q1378" s="28"/>
      <c r="R1378" s="28"/>
      <c r="S1378" s="54"/>
      <c r="T1378" s="26" t="s">
        <v>1174</v>
      </c>
      <c r="U1378" s="26" t="s">
        <v>769</v>
      </c>
      <c r="V1378" s="28"/>
      <c r="W1378" s="28" t="s">
        <v>2313</v>
      </c>
      <c r="X1378" s="29">
        <v>12</v>
      </c>
      <c r="Y1378" s="29">
        <v>15</v>
      </c>
      <c r="Z1378" s="29">
        <f t="shared" si="327"/>
        <v>180</v>
      </c>
      <c r="AA1378" s="30">
        <v>2</v>
      </c>
      <c r="AB1378" s="30">
        <v>7</v>
      </c>
      <c r="AC1378" s="30">
        <v>7</v>
      </c>
      <c r="AD1378" s="30">
        <v>4</v>
      </c>
      <c r="AE1378" s="30">
        <f>SUM(AA1378:AD1378)</f>
        <v>20</v>
      </c>
      <c r="AF1378" s="30">
        <v>20</v>
      </c>
      <c r="AG1378" s="31">
        <f>AVERAGE(AA1378:AD1378)</f>
        <v>5</v>
      </c>
      <c r="AH1378" s="32"/>
      <c r="AI1378" s="32">
        <v>1377</v>
      </c>
      <c r="AJ1378" s="27">
        <v>1377</v>
      </c>
    </row>
    <row r="1379" spans="1:36" ht="11.25" customHeight="1" x14ac:dyDescent="0.2">
      <c r="A1379" s="27">
        <v>1378</v>
      </c>
      <c r="C1379" s="33" t="str">
        <f t="shared" si="323"/>
        <v>Namor - Atlantis Attacks - PS - U</v>
      </c>
      <c r="D1379" s="33" t="str">
        <f t="shared" ref="D1379:D1386" si="332">CONCATENATE(M1379," - ",P1379," - ",G1379," - ",IF(R1379="","",CONCATENATE(R1379," - ")),W1379)</f>
        <v>Namor - Atlantis Attacks - PS - U</v>
      </c>
      <c r="E1379" s="33">
        <f t="shared" si="326"/>
        <v>1</v>
      </c>
      <c r="F1379" s="33" t="str">
        <f t="shared" ref="F1379:F1386" si="333">CONCATENATE(P1379," - ",G1379)</f>
        <v>Atlantis Attacks - PS</v>
      </c>
      <c r="G1379" s="34" t="s">
        <v>124</v>
      </c>
      <c r="H1379" s="34" t="s">
        <v>2590</v>
      </c>
      <c r="L1379" s="33" t="s">
        <v>1174</v>
      </c>
      <c r="M1379" s="33" t="s">
        <v>1174</v>
      </c>
      <c r="N1379" s="34" t="s">
        <v>4894</v>
      </c>
      <c r="O1379" s="34" t="s">
        <v>4894</v>
      </c>
      <c r="P1379" s="33" t="s">
        <v>1612</v>
      </c>
      <c r="S1379" s="50" t="s">
        <v>778</v>
      </c>
      <c r="T1379" s="33" t="s">
        <v>1174</v>
      </c>
      <c r="U1379" s="33" t="s">
        <v>1612</v>
      </c>
      <c r="W1379" s="34" t="s">
        <v>2314</v>
      </c>
      <c r="X1379" s="34">
        <v>7</v>
      </c>
      <c r="Y1379" s="34">
        <v>10</v>
      </c>
      <c r="Z1379" s="34">
        <f t="shared" si="327"/>
        <v>70</v>
      </c>
      <c r="AI1379" s="25">
        <v>1378</v>
      </c>
      <c r="AJ1379" s="27">
        <v>1378</v>
      </c>
    </row>
    <row r="1380" spans="1:36" ht="11.25" customHeight="1" x14ac:dyDescent="0.2">
      <c r="A1380" s="27">
        <v>1379</v>
      </c>
      <c r="C1380" s="33" t="str">
        <f t="shared" si="323"/>
        <v>Namor - Bounty of the Sea - PS - VR</v>
      </c>
      <c r="D1380" s="33" t="s">
        <v>6175</v>
      </c>
      <c r="E1380" s="33">
        <f t="shared" si="326"/>
        <v>1</v>
      </c>
      <c r="F1380" s="33" t="str">
        <f t="shared" si="333"/>
        <v>Bounty of the Sea - PS</v>
      </c>
      <c r="G1380" s="34" t="s">
        <v>124</v>
      </c>
      <c r="H1380" s="34" t="s">
        <v>2590</v>
      </c>
      <c r="L1380" s="33" t="s">
        <v>1174</v>
      </c>
      <c r="M1380" s="33" t="s">
        <v>1174</v>
      </c>
      <c r="N1380" s="34" t="s">
        <v>4921</v>
      </c>
      <c r="O1380" s="34" t="s">
        <v>4921</v>
      </c>
      <c r="P1380" s="33" t="s">
        <v>1611</v>
      </c>
      <c r="S1380" s="50" t="s">
        <v>4271</v>
      </c>
      <c r="T1380" s="33" t="s">
        <v>1174</v>
      </c>
      <c r="U1380" s="33" t="s">
        <v>1611</v>
      </c>
      <c r="W1380" s="34" t="s">
        <v>2361</v>
      </c>
      <c r="X1380" s="34">
        <v>7</v>
      </c>
      <c r="Y1380" s="34">
        <v>20</v>
      </c>
      <c r="Z1380" s="34">
        <f t="shared" si="327"/>
        <v>140</v>
      </c>
      <c r="AI1380" s="25">
        <v>1379</v>
      </c>
      <c r="AJ1380" s="27">
        <v>1379</v>
      </c>
    </row>
    <row r="1381" spans="1:36" ht="11.25" customHeight="1" x14ac:dyDescent="0.2">
      <c r="A1381" s="27">
        <v>1380</v>
      </c>
      <c r="C1381" s="33" t="str">
        <f t="shared" si="323"/>
        <v>Namor - Imperious Rex - PS - OPD - VR</v>
      </c>
      <c r="D1381" s="33" t="str">
        <f t="shared" si="332"/>
        <v>Namor - Imperious Rex - PS - OPD - VR</v>
      </c>
      <c r="E1381" s="33">
        <f t="shared" si="326"/>
        <v>1</v>
      </c>
      <c r="F1381" s="33" t="str">
        <f t="shared" si="333"/>
        <v>Imperious Rex - PS</v>
      </c>
      <c r="G1381" s="34" t="s">
        <v>124</v>
      </c>
      <c r="H1381" s="34" t="s">
        <v>2590</v>
      </c>
      <c r="L1381" s="33" t="s">
        <v>1174</v>
      </c>
      <c r="M1381" s="33" t="s">
        <v>1174</v>
      </c>
      <c r="N1381" s="34" t="s">
        <v>4925</v>
      </c>
      <c r="O1381" s="34" t="s">
        <v>4925</v>
      </c>
      <c r="P1381" s="33" t="s">
        <v>3198</v>
      </c>
      <c r="R1381" s="34" t="s">
        <v>2584</v>
      </c>
      <c r="S1381" s="50" t="s">
        <v>4077</v>
      </c>
      <c r="T1381" s="33" t="s">
        <v>1174</v>
      </c>
      <c r="U1381" s="33" t="s">
        <v>1099</v>
      </c>
      <c r="W1381" s="34" t="s">
        <v>2361</v>
      </c>
      <c r="X1381" s="34">
        <v>7</v>
      </c>
      <c r="Y1381" s="34">
        <v>20</v>
      </c>
      <c r="Z1381" s="34">
        <f t="shared" si="327"/>
        <v>140</v>
      </c>
      <c r="AI1381" s="25">
        <v>1380</v>
      </c>
      <c r="AJ1381" s="27">
        <v>1380</v>
      </c>
    </row>
    <row r="1382" spans="1:36" ht="11.25" customHeight="1" x14ac:dyDescent="0.2">
      <c r="A1382" s="27">
        <v>1381</v>
      </c>
      <c r="C1382" s="33" t="str">
        <f t="shared" si="323"/>
        <v>Namor - Land, Sea, and Air - PS - VR</v>
      </c>
      <c r="D1382" s="33" t="str">
        <f t="shared" si="332"/>
        <v>Namor - Land, Sea, and Air - PS - VR</v>
      </c>
      <c r="E1382" s="33">
        <f t="shared" si="326"/>
        <v>1</v>
      </c>
      <c r="F1382" s="33" t="str">
        <f t="shared" si="333"/>
        <v>Land, Sea, and Air - PS</v>
      </c>
      <c r="G1382" s="34" t="s">
        <v>124</v>
      </c>
      <c r="H1382" s="34" t="s">
        <v>2590</v>
      </c>
      <c r="L1382" s="33" t="s">
        <v>1174</v>
      </c>
      <c r="M1382" s="33" t="s">
        <v>1174</v>
      </c>
      <c r="N1382" s="34" t="s">
        <v>5012</v>
      </c>
      <c r="O1382" s="34" t="s">
        <v>5012</v>
      </c>
      <c r="P1382" s="33" t="s">
        <v>1616</v>
      </c>
      <c r="S1382" s="50" t="s">
        <v>4272</v>
      </c>
      <c r="T1382" s="33" t="s">
        <v>1174</v>
      </c>
      <c r="U1382" s="33" t="s">
        <v>1616</v>
      </c>
      <c r="W1382" s="34" t="s">
        <v>2361</v>
      </c>
      <c r="X1382" s="34">
        <v>7</v>
      </c>
      <c r="Y1382" s="34">
        <v>20</v>
      </c>
      <c r="Z1382" s="34">
        <f t="shared" si="327"/>
        <v>140</v>
      </c>
      <c r="AI1382" s="25">
        <v>1381</v>
      </c>
      <c r="AJ1382" s="27">
        <v>1381</v>
      </c>
    </row>
    <row r="1383" spans="1:36" ht="11.25" customHeight="1" x14ac:dyDescent="0.2">
      <c r="A1383" s="27">
        <v>1382</v>
      </c>
      <c r="C1383" s="33" t="str">
        <f t="shared" si="323"/>
        <v>Namor - Neptune's Armor - IQ - U</v>
      </c>
      <c r="D1383" s="33" t="str">
        <f t="shared" si="332"/>
        <v>Namor - Neptune's Armor - IQ - U</v>
      </c>
      <c r="E1383" s="33">
        <f t="shared" si="326"/>
        <v>1</v>
      </c>
      <c r="F1383" s="33" t="str">
        <f t="shared" si="333"/>
        <v>Neptune's Armor - IQ</v>
      </c>
      <c r="G1383" s="34" t="s">
        <v>1044</v>
      </c>
      <c r="H1383" s="34" t="s">
        <v>2590</v>
      </c>
      <c r="L1383" s="33" t="s">
        <v>1174</v>
      </c>
      <c r="M1383" s="33" t="s">
        <v>1174</v>
      </c>
      <c r="N1383" s="34" t="s">
        <v>4932</v>
      </c>
      <c r="O1383" s="34" t="s">
        <v>4932</v>
      </c>
      <c r="P1383" s="33" t="s">
        <v>1024</v>
      </c>
      <c r="S1383" s="50" t="s">
        <v>4273</v>
      </c>
      <c r="T1383" s="33" t="s">
        <v>1174</v>
      </c>
      <c r="U1383" s="33" t="s">
        <v>1024</v>
      </c>
      <c r="W1383" s="34" t="s">
        <v>2314</v>
      </c>
      <c r="X1383" s="34">
        <v>12</v>
      </c>
      <c r="Y1383" s="34">
        <v>10</v>
      </c>
      <c r="Z1383" s="34">
        <f t="shared" si="327"/>
        <v>120</v>
      </c>
      <c r="AI1383" s="25">
        <v>1382</v>
      </c>
      <c r="AJ1383" s="27">
        <v>1382</v>
      </c>
    </row>
    <row r="1384" spans="1:36" ht="11.25" customHeight="1" x14ac:dyDescent="0.2">
      <c r="A1384" s="27">
        <v>1383</v>
      </c>
      <c r="C1384" s="33" t="str">
        <f t="shared" si="323"/>
        <v>Namor - Sub-Mariner - IQ - OPD - VR</v>
      </c>
      <c r="D1384" s="33" t="str">
        <f t="shared" si="332"/>
        <v>Namor - Sub-Mariner - IQ - OPD - VR</v>
      </c>
      <c r="E1384" s="33">
        <f t="shared" si="326"/>
        <v>1</v>
      </c>
      <c r="F1384" s="33" t="str">
        <f t="shared" si="333"/>
        <v>Sub-Mariner - IQ</v>
      </c>
      <c r="G1384" s="34" t="s">
        <v>1044</v>
      </c>
      <c r="H1384" s="34" t="s">
        <v>2590</v>
      </c>
      <c r="L1384" s="33" t="s">
        <v>1174</v>
      </c>
      <c r="M1384" s="33" t="s">
        <v>1174</v>
      </c>
      <c r="N1384" s="34" t="s">
        <v>5009</v>
      </c>
      <c r="O1384" s="34" t="s">
        <v>5009</v>
      </c>
      <c r="P1384" s="33" t="s">
        <v>3199</v>
      </c>
      <c r="R1384" s="34" t="s">
        <v>2584</v>
      </c>
      <c r="S1384" s="50" t="s">
        <v>4274</v>
      </c>
      <c r="T1384" s="33" t="s">
        <v>1174</v>
      </c>
      <c r="U1384" s="33" t="s">
        <v>1100</v>
      </c>
      <c r="W1384" s="34" t="s">
        <v>2361</v>
      </c>
      <c r="X1384" s="34">
        <v>12</v>
      </c>
      <c r="Y1384" s="34">
        <v>20</v>
      </c>
      <c r="Z1384" s="34">
        <f t="shared" si="327"/>
        <v>240</v>
      </c>
      <c r="AI1384" s="25">
        <v>1383</v>
      </c>
      <c r="AJ1384" s="27">
        <v>1383</v>
      </c>
    </row>
    <row r="1385" spans="1:36" ht="11.25" customHeight="1" x14ac:dyDescent="0.2">
      <c r="A1385" s="27">
        <v>1384</v>
      </c>
      <c r="C1385" s="33" t="str">
        <f t="shared" si="323"/>
        <v>Namor - Watery Grave - PS - OPD - VR</v>
      </c>
      <c r="D1385" s="33" t="str">
        <f t="shared" si="332"/>
        <v>Namor - Watery Grave - PS - OPD - VR</v>
      </c>
      <c r="E1385" s="33">
        <f t="shared" si="326"/>
        <v>1</v>
      </c>
      <c r="F1385" s="33" t="str">
        <f t="shared" si="333"/>
        <v>Watery Grave - PS</v>
      </c>
      <c r="G1385" s="34" t="s">
        <v>124</v>
      </c>
      <c r="H1385" s="34" t="s">
        <v>2590</v>
      </c>
      <c r="L1385" s="33" t="s">
        <v>1174</v>
      </c>
      <c r="M1385" s="33" t="s">
        <v>1174</v>
      </c>
      <c r="N1385" s="34" t="s">
        <v>5066</v>
      </c>
      <c r="O1385" s="34" t="s">
        <v>5066</v>
      </c>
      <c r="P1385" s="33" t="s">
        <v>3200</v>
      </c>
      <c r="R1385" s="34" t="s">
        <v>2584</v>
      </c>
      <c r="S1385" s="50" t="s">
        <v>4275</v>
      </c>
      <c r="T1385" s="33" t="s">
        <v>1174</v>
      </c>
      <c r="U1385" s="33" t="s">
        <v>1101</v>
      </c>
      <c r="W1385" s="34" t="s">
        <v>2361</v>
      </c>
      <c r="X1385" s="34">
        <v>7</v>
      </c>
      <c r="Y1385" s="34">
        <v>20</v>
      </c>
      <c r="Z1385" s="34">
        <f t="shared" si="327"/>
        <v>140</v>
      </c>
      <c r="AI1385" s="25">
        <v>1384</v>
      </c>
      <c r="AJ1385" s="27">
        <v>1384</v>
      </c>
    </row>
    <row r="1386" spans="1:36" ht="11.25" customHeight="1" x14ac:dyDescent="0.2">
      <c r="A1386" s="27">
        <v>1385</v>
      </c>
      <c r="C1386" s="33" t="str">
        <f t="shared" si="323"/>
        <v>Namor - Winged Feet - PS - U</v>
      </c>
      <c r="D1386" s="33" t="str">
        <f t="shared" si="332"/>
        <v>Namor - Winged Feet - PS - U</v>
      </c>
      <c r="E1386" s="33">
        <f t="shared" si="326"/>
        <v>1</v>
      </c>
      <c r="F1386" s="33" t="str">
        <f t="shared" si="333"/>
        <v>Winged Feet - PS</v>
      </c>
      <c r="G1386" s="34" t="s">
        <v>124</v>
      </c>
      <c r="H1386" s="34" t="s">
        <v>2590</v>
      </c>
      <c r="L1386" s="33" t="s">
        <v>1174</v>
      </c>
      <c r="M1386" s="33" t="s">
        <v>1174</v>
      </c>
      <c r="N1386" s="34" t="s">
        <v>4876</v>
      </c>
      <c r="O1386" s="34" t="s">
        <v>4876</v>
      </c>
      <c r="P1386" s="33" t="s">
        <v>1617</v>
      </c>
      <c r="S1386" s="50" t="s">
        <v>4261</v>
      </c>
      <c r="T1386" s="33" t="s">
        <v>1174</v>
      </c>
      <c r="U1386" s="33" t="s">
        <v>1617</v>
      </c>
      <c r="W1386" s="34" t="s">
        <v>2314</v>
      </c>
      <c r="X1386" s="34">
        <v>7</v>
      </c>
      <c r="Y1386" s="34">
        <v>10</v>
      </c>
      <c r="Z1386" s="34">
        <f t="shared" si="327"/>
        <v>70</v>
      </c>
      <c r="AI1386" s="25">
        <v>1385</v>
      </c>
      <c r="AJ1386" s="27">
        <v>1385</v>
      </c>
    </row>
    <row r="1387" spans="1:36" ht="11.25" customHeight="1" x14ac:dyDescent="0.2">
      <c r="A1387" s="27">
        <v>1386</v>
      </c>
      <c r="B1387" s="28"/>
      <c r="C1387" s="26" t="str">
        <f t="shared" si="323"/>
        <v>Namor: Sub-Mariner - 4-Grid Character Card - XM - R</v>
      </c>
      <c r="D1387" s="26" t="str">
        <f>CONCATENATE(M1387," ",G1387," HERO - ",W1387)</f>
        <v>Namor: Sub-Mariner XM HERO - R</v>
      </c>
      <c r="E1387" s="26">
        <f t="shared" si="326"/>
        <v>1</v>
      </c>
      <c r="F1387" s="26" t="str">
        <f>CONCATENATE(M1387,IF(V1387&lt;&gt;"",CONCATENATE(" (",V1387,")",),"")," &lt;",G1387,"&gt;")</f>
        <v>Namor: Sub-Mariner &lt;XM&gt;</v>
      </c>
      <c r="G1387" s="28" t="s">
        <v>3387</v>
      </c>
      <c r="H1387" s="28" t="s">
        <v>2582</v>
      </c>
      <c r="I1387" s="28"/>
      <c r="J1387" s="28"/>
      <c r="K1387" s="28"/>
      <c r="L1387" s="26" t="s">
        <v>3407</v>
      </c>
      <c r="M1387" s="26" t="s">
        <v>3407</v>
      </c>
      <c r="N1387" s="28"/>
      <c r="O1387" s="28"/>
      <c r="P1387" s="26" t="s">
        <v>769</v>
      </c>
      <c r="Q1387" s="28"/>
      <c r="R1387" s="28"/>
      <c r="S1387" s="54"/>
      <c r="T1387" s="26" t="s">
        <v>3407</v>
      </c>
      <c r="U1387" s="26" t="s">
        <v>769</v>
      </c>
      <c r="V1387" s="28"/>
      <c r="W1387" s="28" t="s">
        <v>2313</v>
      </c>
      <c r="X1387" s="29">
        <v>5</v>
      </c>
      <c r="Y1387" s="29">
        <v>15</v>
      </c>
      <c r="Z1387" s="29">
        <f t="shared" si="327"/>
        <v>75</v>
      </c>
      <c r="AA1387" s="30">
        <v>3</v>
      </c>
      <c r="AB1387" s="30">
        <v>5</v>
      </c>
      <c r="AC1387" s="30">
        <v>8</v>
      </c>
      <c r="AD1387" s="30">
        <v>4</v>
      </c>
      <c r="AE1387" s="30">
        <f>SUM(AA1387:AD1387)</f>
        <v>20</v>
      </c>
      <c r="AF1387" s="30">
        <v>20</v>
      </c>
      <c r="AG1387" s="31">
        <f>AVERAGE(AA1387:AD1387)</f>
        <v>5</v>
      </c>
      <c r="AH1387" s="32"/>
      <c r="AI1387" s="32">
        <v>1386</v>
      </c>
      <c r="AJ1387" s="27">
        <v>1386</v>
      </c>
    </row>
    <row r="1388" spans="1:36" ht="11.25" customHeight="1" x14ac:dyDescent="0.2">
      <c r="A1388" s="27">
        <v>1387</v>
      </c>
      <c r="B1388" s="28"/>
      <c r="C1388" s="26" t="str">
        <f t="shared" si="323"/>
        <v>Neron - 4-Grid Character Card - JLA - R</v>
      </c>
      <c r="D1388" s="26" t="str">
        <f>CONCATENATE(M1388," ",G1388," HERO - ",W1388)</f>
        <v>Neron JLA HERO - R</v>
      </c>
      <c r="E1388" s="26">
        <f t="shared" si="326"/>
        <v>1</v>
      </c>
      <c r="F1388" s="26" t="str">
        <f>CONCATENATE(M1388,IF(V1388&lt;&gt;"",CONCATENATE(" (",V1388,")",),"")," &lt;",G1388,"&gt;")</f>
        <v>Neron (V) &lt;JLA&gt;</v>
      </c>
      <c r="G1388" s="28" t="s">
        <v>3386</v>
      </c>
      <c r="H1388" s="28" t="s">
        <v>2582</v>
      </c>
      <c r="I1388" s="28"/>
      <c r="J1388" s="28"/>
      <c r="K1388" s="28"/>
      <c r="L1388" s="26" t="s">
        <v>1175</v>
      </c>
      <c r="M1388" s="26" t="s">
        <v>1175</v>
      </c>
      <c r="N1388" s="28"/>
      <c r="O1388" s="28"/>
      <c r="P1388" s="26" t="s">
        <v>769</v>
      </c>
      <c r="Q1388" s="28"/>
      <c r="R1388" s="28"/>
      <c r="S1388" s="54"/>
      <c r="T1388" s="26" t="s">
        <v>1175</v>
      </c>
      <c r="U1388" s="26" t="s">
        <v>769</v>
      </c>
      <c r="V1388" s="28" t="s">
        <v>1982</v>
      </c>
      <c r="W1388" s="28" t="s">
        <v>2313</v>
      </c>
      <c r="X1388" s="29">
        <v>6</v>
      </c>
      <c r="Y1388" s="29">
        <v>15</v>
      </c>
      <c r="Z1388" s="29">
        <f t="shared" si="327"/>
        <v>90</v>
      </c>
      <c r="AA1388" s="30">
        <v>5</v>
      </c>
      <c r="AB1388" s="30">
        <v>2</v>
      </c>
      <c r="AC1388" s="30">
        <v>6</v>
      </c>
      <c r="AD1388" s="30">
        <v>8</v>
      </c>
      <c r="AE1388" s="30">
        <f>SUM(AA1388:AD1388)</f>
        <v>21</v>
      </c>
      <c r="AF1388" s="30">
        <v>21</v>
      </c>
      <c r="AG1388" s="31">
        <f>AVERAGE(AA1388:AD1388)</f>
        <v>5.25</v>
      </c>
      <c r="AH1388" s="32"/>
      <c r="AI1388" s="32">
        <v>1387</v>
      </c>
      <c r="AJ1388" s="27">
        <v>1387</v>
      </c>
    </row>
    <row r="1389" spans="1:36" ht="11.25" customHeight="1" x14ac:dyDescent="0.2">
      <c r="A1389" s="27">
        <v>1388</v>
      </c>
      <c r="C1389" s="33" t="str">
        <f t="shared" si="323"/>
        <v>Neron - Lord of the Underworld - JLA - OPD - VR</v>
      </c>
      <c r="D1389" s="33" t="str">
        <f>CONCATENATE(M1389," - ",P1389," - ",G1389," - ",IF(R1389="","",CONCATENATE(R1389," - ")),W1389)</f>
        <v>Neron - Lord of the Underworld - JLA - OPD - VR</v>
      </c>
      <c r="E1389" s="33">
        <f t="shared" si="326"/>
        <v>1</v>
      </c>
      <c r="F1389" s="33" t="str">
        <f>CONCATENATE(P1389," - ",G1389)</f>
        <v>Lord of the Underworld - JLA</v>
      </c>
      <c r="G1389" s="34" t="s">
        <v>3386</v>
      </c>
      <c r="H1389" s="34" t="s">
        <v>2590</v>
      </c>
      <c r="L1389" s="33" t="s">
        <v>1175</v>
      </c>
      <c r="M1389" s="33" t="s">
        <v>1175</v>
      </c>
      <c r="N1389" s="34" t="s">
        <v>5101</v>
      </c>
      <c r="O1389" s="34" t="s">
        <v>5101</v>
      </c>
      <c r="P1389" s="33" t="s">
        <v>3201</v>
      </c>
      <c r="R1389" s="34" t="s">
        <v>2584</v>
      </c>
      <c r="S1389" s="50" t="s">
        <v>4276</v>
      </c>
      <c r="T1389" s="33" t="s">
        <v>1175</v>
      </c>
      <c r="U1389" s="33" t="s">
        <v>1102</v>
      </c>
      <c r="W1389" s="34" t="s">
        <v>2361</v>
      </c>
      <c r="X1389" s="34">
        <v>6</v>
      </c>
      <c r="Y1389" s="34">
        <v>20</v>
      </c>
      <c r="Z1389" s="34">
        <f t="shared" si="327"/>
        <v>120</v>
      </c>
      <c r="AI1389" s="25">
        <v>1388</v>
      </c>
      <c r="AJ1389" s="27">
        <v>1388</v>
      </c>
    </row>
    <row r="1390" spans="1:36" ht="11.25" customHeight="1" x14ac:dyDescent="0.2">
      <c r="A1390" s="27">
        <v>1389</v>
      </c>
      <c r="C1390" s="33" t="str">
        <f t="shared" si="323"/>
        <v>Neron - Necromantic Blast - JLA - U</v>
      </c>
      <c r="D1390" s="33" t="str">
        <f>CONCATENATE(M1390," - ",P1390," - ",G1390," - ",IF(R1390="","",CONCATENATE(R1390," - ")),W1390)</f>
        <v>Neron - Necromantic Blast - JLA - U</v>
      </c>
      <c r="E1390" s="33">
        <f t="shared" si="326"/>
        <v>1</v>
      </c>
      <c r="F1390" s="33" t="str">
        <f>CONCATENATE(P1390," - ",G1390)</f>
        <v>Necromantic Blast - JLA</v>
      </c>
      <c r="G1390" s="34" t="s">
        <v>3386</v>
      </c>
      <c r="H1390" s="34" t="s">
        <v>2590</v>
      </c>
      <c r="L1390" s="33" t="s">
        <v>1175</v>
      </c>
      <c r="M1390" s="33" t="s">
        <v>1175</v>
      </c>
      <c r="N1390" s="34" t="s">
        <v>4883</v>
      </c>
      <c r="O1390" s="34" t="s">
        <v>4883</v>
      </c>
      <c r="P1390" s="33" t="s">
        <v>1022</v>
      </c>
      <c r="S1390" s="50" t="s">
        <v>3920</v>
      </c>
      <c r="T1390" s="33" t="s">
        <v>1175</v>
      </c>
      <c r="U1390" s="33" t="s">
        <v>1022</v>
      </c>
      <c r="W1390" s="34" t="s">
        <v>2314</v>
      </c>
      <c r="X1390" s="34">
        <v>6</v>
      </c>
      <c r="Y1390" s="34">
        <v>10</v>
      </c>
      <c r="Z1390" s="34">
        <f t="shared" si="327"/>
        <v>60</v>
      </c>
      <c r="AI1390" s="25">
        <v>1389</v>
      </c>
      <c r="AJ1390" s="27">
        <v>1389</v>
      </c>
    </row>
    <row r="1391" spans="1:36" ht="11.25" customHeight="1" x14ac:dyDescent="0.2">
      <c r="A1391" s="27">
        <v>1390</v>
      </c>
      <c r="C1391" s="33" t="str">
        <f t="shared" si="323"/>
        <v>Neron - Seduction of the Innocent - JLA - U</v>
      </c>
      <c r="D1391" s="33" t="str">
        <f>CONCATENATE(M1391," - ",P1391," - ",G1391," - ",IF(R1391="","",CONCATENATE(R1391," - ")),W1391)</f>
        <v>Neron - Seduction of the Innocent - JLA - U</v>
      </c>
      <c r="E1391" s="33">
        <f t="shared" si="326"/>
        <v>1</v>
      </c>
      <c r="F1391" s="33" t="str">
        <f>CONCATENATE(P1391," - ",G1391)</f>
        <v>Seduction of the Innocent - JLA</v>
      </c>
      <c r="G1391" s="34" t="s">
        <v>3386</v>
      </c>
      <c r="H1391" s="34" t="s">
        <v>2590</v>
      </c>
      <c r="L1391" s="33" t="s">
        <v>1175</v>
      </c>
      <c r="M1391" s="33" t="s">
        <v>1175</v>
      </c>
      <c r="N1391" s="34" t="s">
        <v>5038</v>
      </c>
      <c r="O1391" s="34" t="s">
        <v>5038</v>
      </c>
      <c r="P1391" s="33" t="s">
        <v>1023</v>
      </c>
      <c r="S1391" s="50" t="s">
        <v>4277</v>
      </c>
      <c r="T1391" s="33" t="s">
        <v>1175</v>
      </c>
      <c r="U1391" s="33" t="s">
        <v>1023</v>
      </c>
      <c r="W1391" s="34" t="s">
        <v>2314</v>
      </c>
      <c r="X1391" s="34">
        <v>6</v>
      </c>
      <c r="Y1391" s="34">
        <v>10</v>
      </c>
      <c r="Z1391" s="34">
        <f t="shared" si="327"/>
        <v>60</v>
      </c>
      <c r="AI1391" s="25">
        <v>1390</v>
      </c>
      <c r="AJ1391" s="27">
        <v>1390</v>
      </c>
    </row>
    <row r="1392" spans="1:36" ht="11.25" customHeight="1" x14ac:dyDescent="0.2">
      <c r="A1392" s="27">
        <v>1391</v>
      </c>
      <c r="C1392" s="33" t="str">
        <f t="shared" si="323"/>
        <v>Neron - Your Heart's Desire - JLA - OPD - VR</v>
      </c>
      <c r="D1392" s="33" t="str">
        <f>CONCATENATE(M1392," - ",P1392," - ",G1392," - ",IF(R1392="","",CONCATENATE(R1392," - ")),W1392)</f>
        <v>Neron - Your Heart's Desire - JLA - OPD - VR</v>
      </c>
      <c r="E1392" s="33">
        <f t="shared" si="326"/>
        <v>1</v>
      </c>
      <c r="F1392" s="33" t="str">
        <f>CONCATENATE(P1392," - ",G1392)</f>
        <v>Your Heart's Desire - JLA</v>
      </c>
      <c r="G1392" s="34" t="s">
        <v>3386</v>
      </c>
      <c r="H1392" s="34" t="s">
        <v>2590</v>
      </c>
      <c r="L1392" s="33" t="s">
        <v>1175</v>
      </c>
      <c r="M1392" s="33" t="s">
        <v>1175</v>
      </c>
      <c r="N1392" s="34" t="s">
        <v>4954</v>
      </c>
      <c r="O1392" s="34" t="s">
        <v>4954</v>
      </c>
      <c r="P1392" s="33" t="s">
        <v>2317</v>
      </c>
      <c r="R1392" s="34" t="s">
        <v>2584</v>
      </c>
      <c r="S1392" s="50" t="s">
        <v>4278</v>
      </c>
      <c r="T1392" s="33" t="s">
        <v>1175</v>
      </c>
      <c r="U1392" s="33" t="s">
        <v>2317</v>
      </c>
      <c r="W1392" s="34" t="s">
        <v>2361</v>
      </c>
      <c r="X1392" s="34">
        <v>6</v>
      </c>
      <c r="Y1392" s="34">
        <v>20</v>
      </c>
      <c r="Z1392" s="34">
        <f t="shared" si="327"/>
        <v>120</v>
      </c>
      <c r="AI1392" s="25">
        <v>1391</v>
      </c>
      <c r="AJ1392" s="27">
        <v>1391</v>
      </c>
    </row>
    <row r="1393" spans="1:36" ht="11.25" customHeight="1" x14ac:dyDescent="0.2">
      <c r="A1393" s="27">
        <v>1392</v>
      </c>
      <c r="C1393" s="33" t="str">
        <f t="shared" si="323"/>
        <v>Neron - Your Soul is Mine! - JLA - U</v>
      </c>
      <c r="D1393" s="33" t="str">
        <f>CONCATENATE(M1393," - ",P1393," - ",G1393," - ",IF(R1393="","",CONCATENATE(R1393," - ")),W1393)</f>
        <v>Neron - Your Soul is Mine! - JLA - U</v>
      </c>
      <c r="E1393" s="33">
        <f t="shared" si="326"/>
        <v>1</v>
      </c>
      <c r="F1393" s="33" t="str">
        <f>CONCATENATE(P1393," - ",G1393)</f>
        <v>Your Soul is Mine! - JLA</v>
      </c>
      <c r="G1393" s="34" t="s">
        <v>3386</v>
      </c>
      <c r="H1393" s="34" t="s">
        <v>2590</v>
      </c>
      <c r="L1393" s="33" t="s">
        <v>1175</v>
      </c>
      <c r="M1393" s="33" t="s">
        <v>1175</v>
      </c>
      <c r="N1393" s="34" t="s">
        <v>5000</v>
      </c>
      <c r="O1393" s="34" t="s">
        <v>5000</v>
      </c>
      <c r="P1393" s="33" t="s">
        <v>1618</v>
      </c>
      <c r="S1393" s="50" t="s">
        <v>4279</v>
      </c>
      <c r="T1393" s="33" t="s">
        <v>1175</v>
      </c>
      <c r="U1393" s="33" t="s">
        <v>1618</v>
      </c>
      <c r="W1393" s="34" t="s">
        <v>2314</v>
      </c>
      <c r="X1393" s="34">
        <v>6</v>
      </c>
      <c r="Y1393" s="34">
        <v>10</v>
      </c>
      <c r="Z1393" s="34">
        <f t="shared" si="327"/>
        <v>60</v>
      </c>
      <c r="AI1393" s="25">
        <v>1392</v>
      </c>
      <c r="AJ1393" s="27">
        <v>1392</v>
      </c>
    </row>
    <row r="1394" spans="1:36" ht="11.25" customHeight="1" x14ac:dyDescent="0.2">
      <c r="A1394" s="27">
        <v>1393</v>
      </c>
      <c r="B1394" s="28"/>
      <c r="C1394" s="26" t="str">
        <f t="shared" si="323"/>
        <v>New Warriors - 4-Grid Character Card - MN - R</v>
      </c>
      <c r="D1394" s="26" t="str">
        <f>CONCATENATE(M1394," ",G1394," HERO - ",W1394)</f>
        <v>New Warriors MN HERO - R</v>
      </c>
      <c r="E1394" s="26">
        <f t="shared" si="326"/>
        <v>1</v>
      </c>
      <c r="F1394" s="26" t="str">
        <f>CONCATENATE(M1394,IF(V1394&lt;&gt;"",CONCATENATE(" (",V1394,")",),"")," &lt;",G1394,"&gt;")</f>
        <v>New Warriors &lt;MN&gt;</v>
      </c>
      <c r="G1394" s="28" t="s">
        <v>1677</v>
      </c>
      <c r="H1394" s="28" t="s">
        <v>2582</v>
      </c>
      <c r="I1394" s="28"/>
      <c r="J1394" s="28"/>
      <c r="K1394" s="28"/>
      <c r="L1394" s="26" t="s">
        <v>1176</v>
      </c>
      <c r="M1394" s="26" t="s">
        <v>1176</v>
      </c>
      <c r="N1394" s="28"/>
      <c r="O1394" s="28"/>
      <c r="P1394" s="26" t="s">
        <v>769</v>
      </c>
      <c r="Q1394" s="28"/>
      <c r="R1394" s="28"/>
      <c r="S1394" s="54"/>
      <c r="T1394" s="26" t="s">
        <v>1176</v>
      </c>
      <c r="U1394" s="26" t="s">
        <v>769</v>
      </c>
      <c r="V1394" s="28"/>
      <c r="W1394" s="28" t="s">
        <v>2313</v>
      </c>
      <c r="X1394" s="29">
        <v>4</v>
      </c>
      <c r="Y1394" s="29">
        <v>15</v>
      </c>
      <c r="Z1394" s="29">
        <f t="shared" si="327"/>
        <v>60</v>
      </c>
      <c r="AA1394" s="30">
        <v>6</v>
      </c>
      <c r="AB1394" s="30">
        <v>6</v>
      </c>
      <c r="AC1394" s="30">
        <v>5</v>
      </c>
      <c r="AD1394" s="30">
        <v>5</v>
      </c>
      <c r="AE1394" s="30">
        <f>SUM(AA1394:AD1394)</f>
        <v>22</v>
      </c>
      <c r="AF1394" s="30">
        <v>22</v>
      </c>
      <c r="AG1394" s="31">
        <f>AVERAGE(AA1394:AD1394)</f>
        <v>5.5</v>
      </c>
      <c r="AH1394" s="32" t="s">
        <v>4823</v>
      </c>
      <c r="AI1394" s="32">
        <v>1393</v>
      </c>
      <c r="AJ1394" s="27">
        <v>1393</v>
      </c>
    </row>
    <row r="1395" spans="1:36" ht="11.25" customHeight="1" x14ac:dyDescent="0.2">
      <c r="A1395" s="27">
        <v>1394</v>
      </c>
      <c r="C1395" s="33" t="str">
        <f t="shared" si="323"/>
        <v>New Warriors - Firestar - MN - OPD - VR</v>
      </c>
      <c r="D1395" s="33" t="str">
        <f t="shared" ref="D1395:D1401" si="334">CONCATENATE(M1395," - ",P1395," - ",G1395," - ",IF(R1395="","",CONCATENATE(R1395," - ")),W1395)</f>
        <v>New Warriors - Firestar - MN - OPD - VR</v>
      </c>
      <c r="E1395" s="33">
        <f t="shared" si="326"/>
        <v>1</v>
      </c>
      <c r="F1395" s="33" t="str">
        <f t="shared" ref="F1395:F1401" si="335">CONCATENATE(P1395," - ",G1395)</f>
        <v>Firestar - MN</v>
      </c>
      <c r="G1395" s="34" t="s">
        <v>1677</v>
      </c>
      <c r="H1395" s="34" t="s">
        <v>2590</v>
      </c>
      <c r="L1395" s="33" t="s">
        <v>3202</v>
      </c>
      <c r="M1395" s="33" t="s">
        <v>1176</v>
      </c>
      <c r="N1395" s="34" t="s">
        <v>4916</v>
      </c>
      <c r="O1395" s="34" t="s">
        <v>4916</v>
      </c>
      <c r="P1395" s="33" t="s">
        <v>3202</v>
      </c>
      <c r="R1395" s="34" t="s">
        <v>2584</v>
      </c>
      <c r="S1395" s="50" t="s">
        <v>4280</v>
      </c>
      <c r="T1395" s="33" t="s">
        <v>1176</v>
      </c>
      <c r="U1395" s="33" t="s">
        <v>1103</v>
      </c>
      <c r="W1395" s="34" t="s">
        <v>2361</v>
      </c>
      <c r="X1395" s="34">
        <v>4</v>
      </c>
      <c r="Y1395" s="34">
        <v>20</v>
      </c>
      <c r="Z1395" s="34">
        <f t="shared" si="327"/>
        <v>80</v>
      </c>
      <c r="AI1395" s="25">
        <v>1394</v>
      </c>
      <c r="AJ1395" s="27">
        <v>1394</v>
      </c>
    </row>
    <row r="1396" spans="1:36" ht="11.25" customHeight="1" x14ac:dyDescent="0.2">
      <c r="A1396" s="27">
        <v>1395</v>
      </c>
      <c r="C1396" s="33" t="str">
        <f t="shared" si="323"/>
        <v>New Warriors - Justice - MN - U</v>
      </c>
      <c r="D1396" s="33" t="str">
        <f t="shared" si="334"/>
        <v>New Warriors - Justice - MN - U</v>
      </c>
      <c r="E1396" s="33">
        <f t="shared" si="326"/>
        <v>1</v>
      </c>
      <c r="F1396" s="33" t="str">
        <f t="shared" si="335"/>
        <v>Justice - MN</v>
      </c>
      <c r="G1396" s="34" t="s">
        <v>1677</v>
      </c>
      <c r="H1396" s="34" t="s">
        <v>2590</v>
      </c>
      <c r="L1396" s="33" t="s">
        <v>235</v>
      </c>
      <c r="M1396" s="33" t="s">
        <v>1176</v>
      </c>
      <c r="N1396" s="34" t="s">
        <v>4881</v>
      </c>
      <c r="O1396" s="34" t="s">
        <v>4881</v>
      </c>
      <c r="P1396" s="33" t="s">
        <v>235</v>
      </c>
      <c r="S1396" s="50" t="s">
        <v>3722</v>
      </c>
      <c r="T1396" s="33" t="s">
        <v>1176</v>
      </c>
      <c r="U1396" s="33" t="s">
        <v>235</v>
      </c>
      <c r="W1396" s="34" t="s">
        <v>2314</v>
      </c>
      <c r="X1396" s="34">
        <v>4</v>
      </c>
      <c r="Y1396" s="34">
        <v>10</v>
      </c>
      <c r="Z1396" s="34">
        <f t="shared" si="327"/>
        <v>40</v>
      </c>
      <c r="AI1396" s="25">
        <v>1395</v>
      </c>
      <c r="AJ1396" s="27">
        <v>1395</v>
      </c>
    </row>
    <row r="1397" spans="1:36" ht="11.25" customHeight="1" x14ac:dyDescent="0.2">
      <c r="A1397" s="27">
        <v>1396</v>
      </c>
      <c r="C1397" s="33" t="str">
        <f t="shared" si="323"/>
        <v>New Warriors - Kymaera - MN - C</v>
      </c>
      <c r="D1397" s="33" t="str">
        <f t="shared" si="334"/>
        <v>New Warriors - Kymaera - MN - C</v>
      </c>
      <c r="E1397" s="33">
        <f t="shared" si="326"/>
        <v>1</v>
      </c>
      <c r="F1397" s="33" t="str">
        <f t="shared" si="335"/>
        <v>Kymaera - MN</v>
      </c>
      <c r="G1397" s="34" t="s">
        <v>1677</v>
      </c>
      <c r="H1397" s="34" t="s">
        <v>2590</v>
      </c>
      <c r="L1397" s="33" t="s">
        <v>236</v>
      </c>
      <c r="M1397" s="33" t="s">
        <v>1176</v>
      </c>
      <c r="N1397" s="34" t="s">
        <v>4894</v>
      </c>
      <c r="O1397" s="34" t="s">
        <v>4894</v>
      </c>
      <c r="P1397" s="33" t="s">
        <v>236</v>
      </c>
      <c r="S1397" s="50" t="s">
        <v>778</v>
      </c>
      <c r="T1397" s="33" t="s">
        <v>1176</v>
      </c>
      <c r="U1397" s="33" t="s">
        <v>236</v>
      </c>
      <c r="W1397" s="34" t="s">
        <v>2103</v>
      </c>
      <c r="X1397" s="34">
        <v>4</v>
      </c>
      <c r="Y1397" s="34">
        <v>5</v>
      </c>
      <c r="Z1397" s="34">
        <f t="shared" si="327"/>
        <v>20</v>
      </c>
      <c r="AI1397" s="25">
        <v>1396</v>
      </c>
      <c r="AJ1397" s="27">
        <v>1396</v>
      </c>
    </row>
    <row r="1398" spans="1:36" ht="11.25" customHeight="1" x14ac:dyDescent="0.2">
      <c r="A1398" s="27">
        <v>1397</v>
      </c>
      <c r="C1398" s="33" t="str">
        <f t="shared" si="323"/>
        <v>New Warriors - Night Thrasher - MN - C</v>
      </c>
      <c r="D1398" s="33" t="str">
        <f t="shared" si="334"/>
        <v>New Warriors - Night Thrasher - MN - C</v>
      </c>
      <c r="E1398" s="33">
        <f t="shared" si="326"/>
        <v>1</v>
      </c>
      <c r="F1398" s="33" t="str">
        <f t="shared" si="335"/>
        <v>Night Thrasher - MN</v>
      </c>
      <c r="G1398" s="34" t="s">
        <v>1677</v>
      </c>
      <c r="H1398" s="34" t="s">
        <v>2590</v>
      </c>
      <c r="L1398" s="33" t="s">
        <v>237</v>
      </c>
      <c r="M1398" s="33" t="s">
        <v>1176</v>
      </c>
      <c r="N1398" s="34" t="s">
        <v>2543</v>
      </c>
      <c r="O1398" s="34" t="s">
        <v>2543</v>
      </c>
      <c r="P1398" s="33" t="s">
        <v>237</v>
      </c>
      <c r="S1398" s="50" t="s">
        <v>3935</v>
      </c>
      <c r="T1398" s="33" t="s">
        <v>1176</v>
      </c>
      <c r="U1398" s="33" t="s">
        <v>237</v>
      </c>
      <c r="W1398" s="34" t="s">
        <v>2103</v>
      </c>
      <c r="X1398" s="34">
        <v>4</v>
      </c>
      <c r="Y1398" s="34">
        <v>5</v>
      </c>
      <c r="Z1398" s="34">
        <f t="shared" si="327"/>
        <v>20</v>
      </c>
      <c r="AI1398" s="25">
        <v>1397</v>
      </c>
      <c r="AJ1398" s="27">
        <v>1397</v>
      </c>
    </row>
    <row r="1399" spans="1:36" ht="11.25" customHeight="1" x14ac:dyDescent="0.2">
      <c r="A1399" s="27">
        <v>1398</v>
      </c>
      <c r="C1399" s="33" t="str">
        <f t="shared" si="323"/>
        <v>New Warriors - Nova - MN - OPD - VR</v>
      </c>
      <c r="D1399" s="33" t="str">
        <f t="shared" si="334"/>
        <v>New Warriors - Nova - MN - OPD - VR</v>
      </c>
      <c r="E1399" s="33">
        <f t="shared" si="326"/>
        <v>1</v>
      </c>
      <c r="F1399" s="33" t="str">
        <f t="shared" si="335"/>
        <v>Nova - MN</v>
      </c>
      <c r="G1399" s="34" t="s">
        <v>1677</v>
      </c>
      <c r="H1399" s="34" t="s">
        <v>2590</v>
      </c>
      <c r="L1399" s="33" t="s">
        <v>3203</v>
      </c>
      <c r="M1399" s="33" t="s">
        <v>1176</v>
      </c>
      <c r="N1399" s="34" t="s">
        <v>5129</v>
      </c>
      <c r="O1399" s="34" t="s">
        <v>5129</v>
      </c>
      <c r="P1399" s="33" t="s">
        <v>3203</v>
      </c>
      <c r="R1399" s="34" t="s">
        <v>2584</v>
      </c>
      <c r="S1399" s="50" t="s">
        <v>4281</v>
      </c>
      <c r="T1399" s="33" t="s">
        <v>1176</v>
      </c>
      <c r="U1399" s="33" t="s">
        <v>1104</v>
      </c>
      <c r="W1399" s="34" t="s">
        <v>2361</v>
      </c>
      <c r="X1399" s="34">
        <v>4</v>
      </c>
      <c r="Y1399" s="34">
        <v>20</v>
      </c>
      <c r="Z1399" s="34">
        <f t="shared" si="327"/>
        <v>80</v>
      </c>
      <c r="AI1399" s="25">
        <v>1398</v>
      </c>
      <c r="AJ1399" s="27">
        <v>1398</v>
      </c>
    </row>
    <row r="1400" spans="1:36" ht="11.25" customHeight="1" x14ac:dyDescent="0.2">
      <c r="A1400" s="27">
        <v>1399</v>
      </c>
      <c r="C1400" s="33" t="str">
        <f t="shared" si="323"/>
        <v>New Warriors - Speedball - MN - U</v>
      </c>
      <c r="D1400" s="33" t="str">
        <f t="shared" si="334"/>
        <v>New Warriors - Speedball - MN - U</v>
      </c>
      <c r="E1400" s="33">
        <f t="shared" si="326"/>
        <v>1</v>
      </c>
      <c r="F1400" s="33" t="str">
        <f t="shared" si="335"/>
        <v>Speedball - MN</v>
      </c>
      <c r="G1400" s="34" t="s">
        <v>1677</v>
      </c>
      <c r="H1400" s="34" t="s">
        <v>2590</v>
      </c>
      <c r="L1400" s="33" t="s">
        <v>238</v>
      </c>
      <c r="M1400" s="33" t="s">
        <v>1176</v>
      </c>
      <c r="N1400" s="34" t="s">
        <v>4874</v>
      </c>
      <c r="O1400" s="34" t="s">
        <v>4874</v>
      </c>
      <c r="P1400" s="33" t="s">
        <v>238</v>
      </c>
      <c r="S1400" s="50" t="s">
        <v>4282</v>
      </c>
      <c r="T1400" s="33" t="s">
        <v>1176</v>
      </c>
      <c r="U1400" s="33" t="s">
        <v>238</v>
      </c>
      <c r="W1400" s="34" t="s">
        <v>2314</v>
      </c>
      <c r="X1400" s="34">
        <v>4</v>
      </c>
      <c r="Y1400" s="34">
        <v>10</v>
      </c>
      <c r="Z1400" s="34">
        <f t="shared" si="327"/>
        <v>40</v>
      </c>
      <c r="AI1400" s="25">
        <v>1399</v>
      </c>
      <c r="AJ1400" s="27">
        <v>1399</v>
      </c>
    </row>
    <row r="1401" spans="1:36" ht="11.25" customHeight="1" x14ac:dyDescent="0.2">
      <c r="A1401" s="27">
        <v>1400</v>
      </c>
      <c r="C1401" s="33" t="str">
        <f t="shared" si="323"/>
        <v>New Warriors - Turbo - CL - C</v>
      </c>
      <c r="D1401" s="33" t="str">
        <f t="shared" si="334"/>
        <v>New Warriors - Turbo - CL - C</v>
      </c>
      <c r="E1401" s="33">
        <f t="shared" si="326"/>
        <v>1</v>
      </c>
      <c r="F1401" s="33" t="str">
        <f t="shared" si="335"/>
        <v>Turbo - CL</v>
      </c>
      <c r="G1401" s="34" t="s">
        <v>1676</v>
      </c>
      <c r="H1401" s="34" t="s">
        <v>2590</v>
      </c>
      <c r="L1401" s="33" t="s">
        <v>239</v>
      </c>
      <c r="M1401" s="33" t="s">
        <v>1176</v>
      </c>
      <c r="N1401" s="34" t="s">
        <v>5006</v>
      </c>
      <c r="O1401" s="34" t="s">
        <v>5006</v>
      </c>
      <c r="P1401" s="33" t="s">
        <v>239</v>
      </c>
      <c r="S1401" s="50" t="s">
        <v>4283</v>
      </c>
      <c r="T1401" s="33" t="s">
        <v>1176</v>
      </c>
      <c r="U1401" s="33" t="s">
        <v>239</v>
      </c>
      <c r="W1401" s="34" t="s">
        <v>2103</v>
      </c>
      <c r="X1401" s="34">
        <v>13</v>
      </c>
      <c r="Y1401" s="34">
        <v>5</v>
      </c>
      <c r="Z1401" s="34">
        <f t="shared" si="327"/>
        <v>65</v>
      </c>
      <c r="AI1401" s="25">
        <v>1400</v>
      </c>
      <c r="AJ1401" s="27">
        <v>1400</v>
      </c>
    </row>
    <row r="1402" spans="1:36" ht="11.25" customHeight="1" x14ac:dyDescent="0.2">
      <c r="A1402" s="27">
        <v>1401</v>
      </c>
      <c r="B1402" s="28"/>
      <c r="C1402" s="26" t="str">
        <f t="shared" si="323"/>
        <v>Nick Fury - 4-Grid Character Card - IQ - R</v>
      </c>
      <c r="D1402" s="26" t="str">
        <f>CONCATENATE(M1402," ",G1402," HERO - ",W1402)</f>
        <v>Nick Fury IQ HERO - R</v>
      </c>
      <c r="E1402" s="26">
        <f t="shared" si="326"/>
        <v>1</v>
      </c>
      <c r="F1402" s="26" t="str">
        <f>CONCATENATE(M1402,IF(V1402&lt;&gt;"",CONCATENATE(" (",V1402,")",),"")," &lt;",G1402,"&gt;")</f>
        <v>Nick Fury &lt;IQ&gt;</v>
      </c>
      <c r="G1402" s="28" t="s">
        <v>1044</v>
      </c>
      <c r="H1402" s="28" t="s">
        <v>2582</v>
      </c>
      <c r="I1402" s="28"/>
      <c r="J1402" s="28"/>
      <c r="K1402" s="28"/>
      <c r="L1402" s="26" t="s">
        <v>1177</v>
      </c>
      <c r="M1402" s="26" t="s">
        <v>1177</v>
      </c>
      <c r="N1402" s="28"/>
      <c r="O1402" s="28"/>
      <c r="P1402" s="26" t="s">
        <v>769</v>
      </c>
      <c r="Q1402" s="28"/>
      <c r="R1402" s="28"/>
      <c r="S1402" s="54"/>
      <c r="T1402" s="26" t="s">
        <v>1177</v>
      </c>
      <c r="U1402" s="26" t="s">
        <v>769</v>
      </c>
      <c r="V1402" s="28"/>
      <c r="W1402" s="28" t="s">
        <v>2313</v>
      </c>
      <c r="X1402" s="29">
        <v>12</v>
      </c>
      <c r="Y1402" s="29">
        <v>15</v>
      </c>
      <c r="Z1402" s="29">
        <f t="shared" si="327"/>
        <v>180</v>
      </c>
      <c r="AA1402" s="30">
        <v>3</v>
      </c>
      <c r="AB1402" s="30">
        <v>7</v>
      </c>
      <c r="AC1402" s="30">
        <v>4</v>
      </c>
      <c r="AD1402" s="30">
        <v>6</v>
      </c>
      <c r="AE1402" s="30">
        <f>SUM(AA1402:AD1402)</f>
        <v>20</v>
      </c>
      <c r="AF1402" s="30">
        <v>20</v>
      </c>
      <c r="AG1402" s="31">
        <f>AVERAGE(AA1402:AD1402)</f>
        <v>5</v>
      </c>
      <c r="AH1402" s="32"/>
      <c r="AI1402" s="32">
        <v>1401</v>
      </c>
      <c r="AJ1402" s="27">
        <v>1401</v>
      </c>
    </row>
    <row r="1403" spans="1:36" ht="11.25" customHeight="1" x14ac:dyDescent="0.2">
      <c r="A1403" s="27">
        <v>1402</v>
      </c>
      <c r="C1403" s="33" t="str">
        <f t="shared" si="323"/>
        <v>Nick Fury - Agent of S.H.I.E.L.D. - IQ - C</v>
      </c>
      <c r="D1403" s="33" t="str">
        <f t="shared" ref="D1403:D1409" si="336">CONCATENATE(M1403," - ",P1403," - ",G1403," - ",IF(R1403="","",CONCATENATE(R1403," - ")),W1403)</f>
        <v>Nick Fury - Agent of S.H.I.E.L.D. - IQ - C</v>
      </c>
      <c r="E1403" s="33">
        <f t="shared" si="326"/>
        <v>1</v>
      </c>
      <c r="F1403" s="33" t="str">
        <f t="shared" ref="F1403:F1409" si="337">CONCATENATE(P1403," - ",G1403)</f>
        <v>Agent of S.H.I.E.L.D. - IQ</v>
      </c>
      <c r="G1403" s="34" t="s">
        <v>1044</v>
      </c>
      <c r="H1403" s="34" t="s">
        <v>2590</v>
      </c>
      <c r="L1403" s="33" t="s">
        <v>1177</v>
      </c>
      <c r="M1403" s="33" t="s">
        <v>1177</v>
      </c>
      <c r="N1403" s="34" t="s">
        <v>4939</v>
      </c>
      <c r="O1403" s="34" t="s">
        <v>4939</v>
      </c>
      <c r="P1403" s="33" t="s">
        <v>343</v>
      </c>
      <c r="S1403" s="50" t="s">
        <v>4284</v>
      </c>
      <c r="T1403" s="33" t="s">
        <v>1177</v>
      </c>
      <c r="U1403" s="33" t="s">
        <v>343</v>
      </c>
      <c r="W1403" s="34" t="s">
        <v>2103</v>
      </c>
      <c r="X1403" s="34">
        <v>12</v>
      </c>
      <c r="Y1403" s="34">
        <v>5</v>
      </c>
      <c r="Z1403" s="34">
        <f t="shared" si="327"/>
        <v>60</v>
      </c>
      <c r="AI1403" s="25">
        <v>1402</v>
      </c>
      <c r="AJ1403" s="27">
        <v>1402</v>
      </c>
    </row>
    <row r="1404" spans="1:36" ht="11.25" customHeight="1" x14ac:dyDescent="0.2">
      <c r="A1404" s="27">
        <v>1403</v>
      </c>
      <c r="C1404" s="33" t="str">
        <f t="shared" si="323"/>
        <v>Nick Fury - Battle Strategy - IQ - OPD - VR</v>
      </c>
      <c r="D1404" s="33" t="str">
        <f t="shared" si="336"/>
        <v>Nick Fury - Battle Strategy - IQ - OPD - VR</v>
      </c>
      <c r="E1404" s="33">
        <f t="shared" si="326"/>
        <v>1</v>
      </c>
      <c r="F1404" s="33" t="str">
        <f t="shared" si="337"/>
        <v>Battle Strategy - IQ</v>
      </c>
      <c r="G1404" s="34" t="s">
        <v>1044</v>
      </c>
      <c r="H1404" s="34" t="s">
        <v>2590</v>
      </c>
      <c r="L1404" s="33" t="s">
        <v>1177</v>
      </c>
      <c r="M1404" s="33" t="s">
        <v>1177</v>
      </c>
      <c r="N1404" s="34" t="s">
        <v>5034</v>
      </c>
      <c r="O1404" s="34" t="s">
        <v>5034</v>
      </c>
      <c r="P1404" s="33" t="s">
        <v>3204</v>
      </c>
      <c r="R1404" s="34" t="s">
        <v>2584</v>
      </c>
      <c r="S1404" s="50" t="s">
        <v>4042</v>
      </c>
      <c r="T1404" s="33" t="s">
        <v>1177</v>
      </c>
      <c r="U1404" s="33" t="s">
        <v>1105</v>
      </c>
      <c r="W1404" s="34" t="s">
        <v>2361</v>
      </c>
      <c r="X1404" s="34">
        <v>12</v>
      </c>
      <c r="Y1404" s="34">
        <v>20</v>
      </c>
      <c r="Z1404" s="34">
        <f t="shared" si="327"/>
        <v>240</v>
      </c>
      <c r="AI1404" s="25">
        <v>1403</v>
      </c>
      <c r="AJ1404" s="27">
        <v>1403</v>
      </c>
    </row>
    <row r="1405" spans="1:36" ht="11.25" customHeight="1" x14ac:dyDescent="0.2">
      <c r="A1405" s="27">
        <v>1404</v>
      </c>
      <c r="C1405" s="33" t="str">
        <f t="shared" si="323"/>
        <v>Nick Fury - Dum Dum Dugan - MN - U</v>
      </c>
      <c r="D1405" s="33" t="s">
        <v>6176</v>
      </c>
      <c r="E1405" s="33">
        <f t="shared" si="326"/>
        <v>1</v>
      </c>
      <c r="F1405" s="33" t="str">
        <f t="shared" si="337"/>
        <v>Dum Dum Dugan - MN</v>
      </c>
      <c r="G1405" s="34" t="s">
        <v>1677</v>
      </c>
      <c r="H1405" s="34" t="s">
        <v>2590</v>
      </c>
      <c r="L1405" s="33" t="s">
        <v>1177</v>
      </c>
      <c r="M1405" s="33" t="s">
        <v>1177</v>
      </c>
      <c r="N1405" s="34" t="s">
        <v>5042</v>
      </c>
      <c r="O1405" s="34" t="s">
        <v>5042</v>
      </c>
      <c r="P1405" s="33" t="s">
        <v>1470</v>
      </c>
      <c r="S1405" s="50" t="s">
        <v>4285</v>
      </c>
      <c r="T1405" s="33" t="s">
        <v>1177</v>
      </c>
      <c r="U1405" s="33" t="s">
        <v>1470</v>
      </c>
      <c r="W1405" s="34" t="s">
        <v>2314</v>
      </c>
      <c r="X1405" s="34">
        <v>4</v>
      </c>
      <c r="Y1405" s="34">
        <v>10</v>
      </c>
      <c r="Z1405" s="34">
        <f t="shared" si="327"/>
        <v>40</v>
      </c>
      <c r="AI1405" s="25">
        <v>1404</v>
      </c>
      <c r="AJ1405" s="27">
        <v>1404</v>
      </c>
    </row>
    <row r="1406" spans="1:36" ht="11.25" customHeight="1" x14ac:dyDescent="0.2">
      <c r="A1406" s="27">
        <v>1405</v>
      </c>
      <c r="C1406" s="33" t="str">
        <f t="shared" ref="C1406:C1469" si="338">CONCATENATE(M1406," - ",P1406," - ",G1406," - ",IF(R1406="","",CONCATENATE(R1406," - ")),W1406)</f>
        <v>Nick Fury - Howling Commando - IQ - U</v>
      </c>
      <c r="D1406" s="33" t="str">
        <f t="shared" si="336"/>
        <v>Nick Fury - Howling Commando - IQ - U</v>
      </c>
      <c r="E1406" s="33">
        <f t="shared" si="326"/>
        <v>1</v>
      </c>
      <c r="F1406" s="33" t="str">
        <f t="shared" si="337"/>
        <v>Howling Commando - IQ</v>
      </c>
      <c r="G1406" s="34" t="s">
        <v>1044</v>
      </c>
      <c r="H1406" s="34" t="s">
        <v>2590</v>
      </c>
      <c r="L1406" s="33" t="s">
        <v>1177</v>
      </c>
      <c r="M1406" s="33" t="s">
        <v>1177</v>
      </c>
      <c r="N1406" s="34" t="s">
        <v>5029</v>
      </c>
      <c r="O1406" s="34" t="s">
        <v>5029</v>
      </c>
      <c r="P1406" s="33" t="s">
        <v>1020</v>
      </c>
      <c r="S1406" s="50" t="s">
        <v>3919</v>
      </c>
      <c r="T1406" s="33" t="s">
        <v>1177</v>
      </c>
      <c r="U1406" s="33" t="s">
        <v>1020</v>
      </c>
      <c r="W1406" s="34" t="s">
        <v>2314</v>
      </c>
      <c r="X1406" s="34">
        <v>12</v>
      </c>
      <c r="Y1406" s="34">
        <v>10</v>
      </c>
      <c r="Z1406" s="34">
        <f t="shared" si="327"/>
        <v>120</v>
      </c>
      <c r="AI1406" s="25">
        <v>1405</v>
      </c>
      <c r="AJ1406" s="27">
        <v>1405</v>
      </c>
    </row>
    <row r="1407" spans="1:36" ht="11.25" customHeight="1" x14ac:dyDescent="0.2">
      <c r="A1407" s="27">
        <v>1406</v>
      </c>
      <c r="C1407" s="33" t="str">
        <f t="shared" si="338"/>
        <v>Nick Fury - Infinity Formula - IQ - U</v>
      </c>
      <c r="D1407" s="33" t="str">
        <f t="shared" si="336"/>
        <v>Nick Fury - Infinity Formula - IQ - U</v>
      </c>
      <c r="E1407" s="33">
        <f t="shared" si="326"/>
        <v>1</v>
      </c>
      <c r="F1407" s="33" t="str">
        <f t="shared" si="337"/>
        <v>Infinity Formula - IQ</v>
      </c>
      <c r="G1407" s="34" t="s">
        <v>1044</v>
      </c>
      <c r="H1407" s="34" t="s">
        <v>2590</v>
      </c>
      <c r="L1407" s="33" t="s">
        <v>1177</v>
      </c>
      <c r="M1407" s="33" t="s">
        <v>1177</v>
      </c>
      <c r="N1407" s="34" t="s">
        <v>4985</v>
      </c>
      <c r="O1407" s="34" t="s">
        <v>4985</v>
      </c>
      <c r="P1407" s="33" t="s">
        <v>1021</v>
      </c>
      <c r="S1407" s="50" t="s">
        <v>4286</v>
      </c>
      <c r="T1407" s="33" t="s">
        <v>1177</v>
      </c>
      <c r="U1407" s="33" t="s">
        <v>1021</v>
      </c>
      <c r="W1407" s="34" t="s">
        <v>2314</v>
      </c>
      <c r="X1407" s="34">
        <v>12</v>
      </c>
      <c r="Y1407" s="34">
        <v>10</v>
      </c>
      <c r="Z1407" s="34">
        <f t="shared" si="327"/>
        <v>120</v>
      </c>
      <c r="AI1407" s="25">
        <v>1406</v>
      </c>
      <c r="AJ1407" s="27">
        <v>1406</v>
      </c>
    </row>
    <row r="1408" spans="1:36" ht="11.25" customHeight="1" x14ac:dyDescent="0.2">
      <c r="A1408" s="27">
        <v>1407</v>
      </c>
      <c r="C1408" s="33" t="str">
        <f t="shared" si="338"/>
        <v>Nick Fury - LMD - CL - OPD - U</v>
      </c>
      <c r="D1408" s="33" t="str">
        <f t="shared" si="336"/>
        <v>Nick Fury - LMD - CL - OPD - U</v>
      </c>
      <c r="E1408" s="33">
        <f t="shared" si="326"/>
        <v>1</v>
      </c>
      <c r="F1408" s="33" t="str">
        <f t="shared" si="337"/>
        <v>LMD - CL</v>
      </c>
      <c r="G1408" s="34" t="s">
        <v>1676</v>
      </c>
      <c r="H1408" s="34" t="s">
        <v>2590</v>
      </c>
      <c r="L1408" s="33" t="s">
        <v>1177</v>
      </c>
      <c r="M1408" s="33" t="s">
        <v>1177</v>
      </c>
      <c r="N1408" s="34" t="s">
        <v>4909</v>
      </c>
      <c r="O1408" s="34" t="s">
        <v>4909</v>
      </c>
      <c r="P1408" s="33" t="s">
        <v>3205</v>
      </c>
      <c r="R1408" s="34" t="s">
        <v>2584</v>
      </c>
      <c r="S1408" s="50" t="s">
        <v>4287</v>
      </c>
      <c r="T1408" s="33" t="s">
        <v>1177</v>
      </c>
      <c r="U1408" s="33" t="s">
        <v>1106</v>
      </c>
      <c r="W1408" s="34" t="s">
        <v>2314</v>
      </c>
      <c r="X1408" s="34">
        <v>13</v>
      </c>
      <c r="Y1408" s="34">
        <v>10</v>
      </c>
      <c r="Z1408" s="34">
        <f t="shared" si="327"/>
        <v>130</v>
      </c>
      <c r="AI1408" s="25">
        <v>1407</v>
      </c>
      <c r="AJ1408" s="27">
        <v>1407</v>
      </c>
    </row>
    <row r="1409" spans="1:36" ht="11.25" customHeight="1" x14ac:dyDescent="0.2">
      <c r="A1409" s="27">
        <v>1408</v>
      </c>
      <c r="C1409" s="33" t="str">
        <f t="shared" si="338"/>
        <v>Nick Fury - War Hero - IQ - C</v>
      </c>
      <c r="D1409" s="33" t="str">
        <f t="shared" si="336"/>
        <v>Nick Fury - War Hero - IQ - C</v>
      </c>
      <c r="E1409" s="33">
        <f t="shared" si="326"/>
        <v>1</v>
      </c>
      <c r="F1409" s="33" t="str">
        <f t="shared" si="337"/>
        <v>War Hero - IQ</v>
      </c>
      <c r="G1409" s="34" t="s">
        <v>1044</v>
      </c>
      <c r="H1409" s="34" t="s">
        <v>2590</v>
      </c>
      <c r="L1409" s="33" t="s">
        <v>1177</v>
      </c>
      <c r="M1409" s="33" t="s">
        <v>1177</v>
      </c>
      <c r="N1409" s="34" t="s">
        <v>4894</v>
      </c>
      <c r="O1409" s="34" t="s">
        <v>4894</v>
      </c>
      <c r="P1409" s="33" t="s">
        <v>1469</v>
      </c>
      <c r="S1409" s="50" t="s">
        <v>778</v>
      </c>
      <c r="T1409" s="33" t="s">
        <v>1177</v>
      </c>
      <c r="U1409" s="33" t="s">
        <v>1469</v>
      </c>
      <c r="W1409" s="34" t="s">
        <v>2103</v>
      </c>
      <c r="X1409" s="34">
        <v>12</v>
      </c>
      <c r="Y1409" s="34">
        <v>5</v>
      </c>
      <c r="Z1409" s="34">
        <f t="shared" si="327"/>
        <v>60</v>
      </c>
      <c r="AI1409" s="25">
        <v>1408</v>
      </c>
      <c r="AJ1409" s="27">
        <v>1408</v>
      </c>
    </row>
    <row r="1410" spans="1:36" ht="11.25" customHeight="1" x14ac:dyDescent="0.2">
      <c r="A1410" s="27">
        <v>1409</v>
      </c>
      <c r="B1410" s="39"/>
      <c r="C1410" s="38" t="str">
        <f t="shared" si="338"/>
        <v>Nightcrawler - 3-Grid Character Card - MC - U</v>
      </c>
      <c r="D1410" s="38" t="str">
        <f>CONCATENATE(M1410," ",G1410," HERO - ",W1410)</f>
        <v>Nightcrawler MC HERO - U</v>
      </c>
      <c r="E1410" s="38">
        <f t="shared" ref="E1410:E1473" si="339">COUNTIF(F:F,F1410)</f>
        <v>1</v>
      </c>
      <c r="F1410" s="38" t="str">
        <f>CONCATENATE(M1410,IF(V1410&lt;&gt;"",CONCATENATE(" (",V1410,")",),"")," &lt;",G1410,"&gt;")</f>
        <v>Nightcrawler &lt;MC&gt;</v>
      </c>
      <c r="G1410" s="39" t="s">
        <v>1045</v>
      </c>
      <c r="H1410" s="39" t="s">
        <v>2582</v>
      </c>
      <c r="I1410" s="39"/>
      <c r="J1410" s="39"/>
      <c r="K1410" s="39"/>
      <c r="L1410" s="38" t="s">
        <v>1178</v>
      </c>
      <c r="M1410" s="38" t="s">
        <v>1178</v>
      </c>
      <c r="N1410" s="39"/>
      <c r="O1410" s="39"/>
      <c r="P1410" s="38" t="s">
        <v>768</v>
      </c>
      <c r="Q1410" s="39"/>
      <c r="R1410" s="39"/>
      <c r="S1410" s="55"/>
      <c r="T1410" s="38" t="s">
        <v>1178</v>
      </c>
      <c r="U1410" s="38" t="s">
        <v>768</v>
      </c>
      <c r="V1410" s="39"/>
      <c r="W1410" s="39" t="s">
        <v>2314</v>
      </c>
      <c r="X1410" s="40">
        <v>1</v>
      </c>
      <c r="Y1410" s="40">
        <v>10</v>
      </c>
      <c r="Z1410" s="40">
        <f t="shared" ref="Z1410:Z1473" si="340">SUMPRODUCT(X1410,Y1410)</f>
        <v>10</v>
      </c>
      <c r="AA1410" s="41">
        <v>5</v>
      </c>
      <c r="AB1410" s="41">
        <v>7</v>
      </c>
      <c r="AC1410" s="41">
        <v>3</v>
      </c>
      <c r="AD1410" s="41"/>
      <c r="AE1410" s="41">
        <f>SUM(AA1410:AD1410)</f>
        <v>15</v>
      </c>
      <c r="AF1410" s="41">
        <v>15</v>
      </c>
      <c r="AG1410" s="42">
        <f>AVERAGE(AA1410:AD1410)</f>
        <v>5</v>
      </c>
      <c r="AH1410" s="43"/>
      <c r="AI1410" s="43">
        <v>1409</v>
      </c>
      <c r="AJ1410" s="27">
        <v>1409</v>
      </c>
    </row>
    <row r="1411" spans="1:36" ht="11.25" customHeight="1" x14ac:dyDescent="0.2">
      <c r="A1411" s="27">
        <v>1410</v>
      </c>
      <c r="B1411" s="28"/>
      <c r="C1411" s="26" t="str">
        <f t="shared" si="338"/>
        <v>Nightcrawler - 4-Grid Character Card - IQ - R</v>
      </c>
      <c r="D1411" s="26" t="str">
        <f>CONCATENATE(M1411," ",G1411," HERO - ",W1411)</f>
        <v>Nightcrawler IQ HERO - R</v>
      </c>
      <c r="E1411" s="26">
        <f t="shared" si="339"/>
        <v>1</v>
      </c>
      <c r="F1411" s="26" t="str">
        <f>CONCATENATE(M1411,IF(V1411&lt;&gt;"",CONCATENATE(" (",V1411,")",),"")," &lt;",G1411,"&gt;")</f>
        <v>Nightcrawler &lt;IQ&gt;</v>
      </c>
      <c r="G1411" s="28" t="s">
        <v>1044</v>
      </c>
      <c r="H1411" s="28" t="s">
        <v>2582</v>
      </c>
      <c r="I1411" s="28"/>
      <c r="J1411" s="28"/>
      <c r="K1411" s="28"/>
      <c r="L1411" s="26" t="s">
        <v>1178</v>
      </c>
      <c r="M1411" s="26" t="s">
        <v>1178</v>
      </c>
      <c r="N1411" s="28"/>
      <c r="O1411" s="28"/>
      <c r="P1411" s="26" t="s">
        <v>769</v>
      </c>
      <c r="Q1411" s="28"/>
      <c r="R1411" s="28"/>
      <c r="S1411" s="54"/>
      <c r="T1411" s="26" t="s">
        <v>1178</v>
      </c>
      <c r="U1411" s="26" t="s">
        <v>769</v>
      </c>
      <c r="V1411" s="28"/>
      <c r="W1411" s="28" t="s">
        <v>2313</v>
      </c>
      <c r="X1411" s="29">
        <v>12</v>
      </c>
      <c r="Y1411" s="29">
        <v>15</v>
      </c>
      <c r="Z1411" s="29">
        <f t="shared" si="340"/>
        <v>180</v>
      </c>
      <c r="AA1411" s="30">
        <v>6</v>
      </c>
      <c r="AB1411" s="30">
        <v>7</v>
      </c>
      <c r="AC1411" s="30">
        <v>3</v>
      </c>
      <c r="AD1411" s="30">
        <v>3</v>
      </c>
      <c r="AE1411" s="30">
        <f>SUM(AA1411:AD1411)</f>
        <v>19</v>
      </c>
      <c r="AF1411" s="30">
        <v>19</v>
      </c>
      <c r="AG1411" s="31">
        <f>AVERAGE(AA1411:AD1411)</f>
        <v>4.75</v>
      </c>
      <c r="AH1411" s="32"/>
      <c r="AI1411" s="32">
        <v>1410</v>
      </c>
      <c r="AJ1411" s="27">
        <v>1410</v>
      </c>
    </row>
    <row r="1412" spans="1:36" ht="11.25" customHeight="1" x14ac:dyDescent="0.2">
      <c r="A1412" s="27">
        <v>1411</v>
      </c>
      <c r="C1412" s="33" t="str">
        <f t="shared" si="338"/>
        <v>Nightcrawler - Acrobatic Precision - IQ - C</v>
      </c>
      <c r="D1412" s="33" t="str">
        <f t="shared" ref="D1412:D1420" si="341">CONCATENATE(M1412," - ",P1412," - ",G1412," - ",IF(R1412="","",CONCATENATE(R1412," - ")),W1412)</f>
        <v>Nightcrawler - Acrobatic Precision - IQ - C</v>
      </c>
      <c r="E1412" s="33">
        <f t="shared" si="339"/>
        <v>1</v>
      </c>
      <c r="F1412" s="33" t="str">
        <f t="shared" ref="F1412:F1420" si="342">CONCATENATE(P1412," - ",G1412)</f>
        <v>Acrobatic Precision - IQ</v>
      </c>
      <c r="G1412" s="34" t="s">
        <v>1044</v>
      </c>
      <c r="H1412" s="34" t="s">
        <v>2590</v>
      </c>
      <c r="L1412" s="33" t="s">
        <v>1178</v>
      </c>
      <c r="M1412" s="33" t="s">
        <v>1178</v>
      </c>
      <c r="N1412" s="34" t="s">
        <v>2543</v>
      </c>
      <c r="O1412" s="34" t="s">
        <v>2543</v>
      </c>
      <c r="P1412" s="33" t="s">
        <v>3552</v>
      </c>
      <c r="S1412" s="50" t="s">
        <v>3935</v>
      </c>
      <c r="T1412" s="33" t="s">
        <v>1178</v>
      </c>
      <c r="U1412" s="33" t="s">
        <v>1019</v>
      </c>
      <c r="W1412" s="34" t="s">
        <v>2103</v>
      </c>
      <c r="X1412" s="34">
        <v>12</v>
      </c>
      <c r="Y1412" s="34">
        <v>5</v>
      </c>
      <c r="Z1412" s="34">
        <f t="shared" si="340"/>
        <v>60</v>
      </c>
      <c r="AI1412" s="25">
        <v>1411</v>
      </c>
      <c r="AJ1412" s="27">
        <v>1411</v>
      </c>
    </row>
    <row r="1413" spans="1:36" ht="11.25" customHeight="1" x14ac:dyDescent="0.2">
      <c r="A1413" s="27">
        <v>1412</v>
      </c>
      <c r="C1413" s="33" t="str">
        <f t="shared" si="338"/>
        <v>Nightcrawler - Bamf! - MC - U</v>
      </c>
      <c r="D1413" s="33" t="s">
        <v>6177</v>
      </c>
      <c r="E1413" s="33">
        <f t="shared" si="339"/>
        <v>1</v>
      </c>
      <c r="F1413" s="33" t="str">
        <f t="shared" si="342"/>
        <v>Bamf! - MC</v>
      </c>
      <c r="G1413" s="34" t="s">
        <v>1045</v>
      </c>
      <c r="H1413" s="34" t="s">
        <v>2590</v>
      </c>
      <c r="L1413" s="33" t="s">
        <v>1178</v>
      </c>
      <c r="M1413" s="33" t="s">
        <v>1178</v>
      </c>
      <c r="N1413" s="34" t="s">
        <v>4881</v>
      </c>
      <c r="O1413" s="34" t="s">
        <v>4876</v>
      </c>
      <c r="P1413" s="33" t="s">
        <v>1619</v>
      </c>
      <c r="S1413" s="50" t="s">
        <v>4288</v>
      </c>
      <c r="T1413" s="33" t="s">
        <v>1178</v>
      </c>
      <c r="U1413" s="33" t="s">
        <v>1619</v>
      </c>
      <c r="W1413" s="34" t="s">
        <v>2314</v>
      </c>
      <c r="X1413" s="34">
        <v>1</v>
      </c>
      <c r="Y1413" s="34">
        <v>10</v>
      </c>
      <c r="Z1413" s="34">
        <f t="shared" si="340"/>
        <v>10</v>
      </c>
      <c r="AI1413" s="25">
        <v>1412</v>
      </c>
      <c r="AJ1413" s="27">
        <v>1412</v>
      </c>
    </row>
    <row r="1414" spans="1:36" ht="11.25" customHeight="1" x14ac:dyDescent="0.2">
      <c r="A1414" s="27">
        <v>1413</v>
      </c>
      <c r="C1414" s="33" t="str">
        <f t="shared" si="338"/>
        <v>Nightcrawler - Blindside - MP - OPD - X</v>
      </c>
      <c r="D1414" s="33" t="s">
        <v>6178</v>
      </c>
      <c r="E1414" s="33">
        <f t="shared" si="339"/>
        <v>1</v>
      </c>
      <c r="F1414" s="33" t="str">
        <f t="shared" si="342"/>
        <v>Blindside - MP</v>
      </c>
      <c r="G1414" s="34" t="s">
        <v>120</v>
      </c>
      <c r="H1414" s="34" t="s">
        <v>2590</v>
      </c>
      <c r="L1414" s="33" t="s">
        <v>1178</v>
      </c>
      <c r="M1414" s="33" t="s">
        <v>1178</v>
      </c>
      <c r="N1414" s="34" t="s">
        <v>4917</v>
      </c>
      <c r="O1414" s="34" t="s">
        <v>4917</v>
      </c>
      <c r="P1414" s="33" t="s">
        <v>1626</v>
      </c>
      <c r="R1414" s="34" t="s">
        <v>2584</v>
      </c>
      <c r="S1414" s="50" t="s">
        <v>4289</v>
      </c>
      <c r="T1414" s="33" t="s">
        <v>1178</v>
      </c>
      <c r="U1414" s="33" t="s">
        <v>1588</v>
      </c>
      <c r="W1414" s="34" t="s">
        <v>1146</v>
      </c>
      <c r="X1414" s="34">
        <v>9</v>
      </c>
      <c r="Y1414" s="34">
        <v>25</v>
      </c>
      <c r="Z1414" s="34">
        <f t="shared" si="340"/>
        <v>225</v>
      </c>
      <c r="AI1414" s="25">
        <v>1413</v>
      </c>
      <c r="AJ1414" s="27">
        <v>1413</v>
      </c>
    </row>
    <row r="1415" spans="1:36" ht="11.25" customHeight="1" x14ac:dyDescent="0.2">
      <c r="A1415" s="27">
        <v>1414</v>
      </c>
      <c r="C1415" s="33" t="str">
        <f t="shared" si="338"/>
        <v>Nightcrawler - Disappearing Act - MC - OPD - R</v>
      </c>
      <c r="D1415" s="33" t="str">
        <f t="shared" si="341"/>
        <v>Nightcrawler - Disappearing Act - MC - OPD - R</v>
      </c>
      <c r="E1415" s="33">
        <f t="shared" si="339"/>
        <v>1</v>
      </c>
      <c r="F1415" s="33" t="str">
        <f t="shared" si="342"/>
        <v>Disappearing Act - MC</v>
      </c>
      <c r="G1415" s="34" t="s">
        <v>1045</v>
      </c>
      <c r="H1415" s="34" t="s">
        <v>2590</v>
      </c>
      <c r="L1415" s="33" t="s">
        <v>1178</v>
      </c>
      <c r="M1415" s="33" t="s">
        <v>1178</v>
      </c>
      <c r="N1415" s="34" t="s">
        <v>4955</v>
      </c>
      <c r="O1415" s="34" t="s">
        <v>4955</v>
      </c>
      <c r="P1415" s="33" t="s">
        <v>3206</v>
      </c>
      <c r="R1415" s="34" t="s">
        <v>2584</v>
      </c>
      <c r="S1415" s="50" t="s">
        <v>4290</v>
      </c>
      <c r="T1415" s="33" t="s">
        <v>1178</v>
      </c>
      <c r="U1415" s="33" t="s">
        <v>1107</v>
      </c>
      <c r="W1415" s="34" t="s">
        <v>2313</v>
      </c>
      <c r="X1415" s="34">
        <v>1</v>
      </c>
      <c r="Y1415" s="34">
        <v>15</v>
      </c>
      <c r="Z1415" s="34">
        <f t="shared" si="340"/>
        <v>15</v>
      </c>
      <c r="AI1415" s="25">
        <v>1414</v>
      </c>
      <c r="AJ1415" s="27">
        <v>1414</v>
      </c>
    </row>
    <row r="1416" spans="1:36" ht="11.25" customHeight="1" x14ac:dyDescent="0.2">
      <c r="A1416" s="27">
        <v>1415</v>
      </c>
      <c r="C1416" s="33" t="str">
        <f t="shared" si="338"/>
        <v>Nightcrawler - Power 'Port - IQ - OPD - VR</v>
      </c>
      <c r="D1416" s="33" t="str">
        <f t="shared" si="341"/>
        <v>Nightcrawler - Power 'Port - IQ - OPD - VR</v>
      </c>
      <c r="E1416" s="33">
        <f t="shared" si="339"/>
        <v>1</v>
      </c>
      <c r="F1416" s="33" t="str">
        <f t="shared" si="342"/>
        <v>Power 'Port - IQ</v>
      </c>
      <c r="G1416" s="34" t="s">
        <v>1044</v>
      </c>
      <c r="H1416" s="34" t="s">
        <v>2590</v>
      </c>
      <c r="L1416" s="33" t="s">
        <v>1178</v>
      </c>
      <c r="M1416" s="33" t="s">
        <v>1178</v>
      </c>
      <c r="N1416" s="34" t="s">
        <v>4954</v>
      </c>
      <c r="O1416" s="34" t="s">
        <v>4954</v>
      </c>
      <c r="P1416" s="33" t="s">
        <v>3207</v>
      </c>
      <c r="R1416" s="34" t="s">
        <v>2584</v>
      </c>
      <c r="S1416" s="50" t="s">
        <v>4291</v>
      </c>
      <c r="T1416" s="33" t="s">
        <v>1178</v>
      </c>
      <c r="U1416" s="33" t="s">
        <v>1108</v>
      </c>
      <c r="W1416" s="34" t="s">
        <v>2361</v>
      </c>
      <c r="X1416" s="34">
        <v>12</v>
      </c>
      <c r="Y1416" s="34">
        <v>20</v>
      </c>
      <c r="Z1416" s="34">
        <f t="shared" si="340"/>
        <v>240</v>
      </c>
      <c r="AI1416" s="25">
        <v>1415</v>
      </c>
      <c r="AJ1416" s="27">
        <v>1415</v>
      </c>
    </row>
    <row r="1417" spans="1:36" ht="11.25" customHeight="1" x14ac:dyDescent="0.2">
      <c r="A1417" s="27">
        <v>1416</v>
      </c>
      <c r="C1417" s="33" t="str">
        <f t="shared" si="338"/>
        <v>Nightcrawler - Prehensile Tail - MC - C</v>
      </c>
      <c r="D1417" s="33" t="str">
        <f t="shared" si="341"/>
        <v>Nightcrawler - Prehensile Tail - MC - C</v>
      </c>
      <c r="E1417" s="33">
        <f t="shared" si="339"/>
        <v>1</v>
      </c>
      <c r="F1417" s="33" t="str">
        <f t="shared" si="342"/>
        <v>Prehensile Tail - MC</v>
      </c>
      <c r="G1417" s="34" t="s">
        <v>1045</v>
      </c>
      <c r="H1417" s="34" t="s">
        <v>2590</v>
      </c>
      <c r="L1417" s="33" t="s">
        <v>1178</v>
      </c>
      <c r="M1417" s="33" t="s">
        <v>1178</v>
      </c>
      <c r="N1417" s="34" t="s">
        <v>4921</v>
      </c>
      <c r="O1417" s="34" t="s">
        <v>4921</v>
      </c>
      <c r="P1417" s="33" t="s">
        <v>1018</v>
      </c>
      <c r="S1417" s="50" t="s">
        <v>4292</v>
      </c>
      <c r="T1417" s="33" t="s">
        <v>1178</v>
      </c>
      <c r="U1417" s="33" t="s">
        <v>1018</v>
      </c>
      <c r="W1417" s="34" t="s">
        <v>2103</v>
      </c>
      <c r="X1417" s="34">
        <v>1</v>
      </c>
      <c r="Y1417" s="34">
        <v>5</v>
      </c>
      <c r="Z1417" s="34">
        <f t="shared" si="340"/>
        <v>5</v>
      </c>
      <c r="AI1417" s="25">
        <v>1416</v>
      </c>
      <c r="AJ1417" s="27">
        <v>1416</v>
      </c>
    </row>
    <row r="1418" spans="1:36" ht="11.25" customHeight="1" x14ac:dyDescent="0.2">
      <c r="A1418" s="27">
        <v>1417</v>
      </c>
      <c r="C1418" s="33" t="str">
        <f t="shared" si="338"/>
        <v>Nightcrawler - Swashbuckler - MC - C</v>
      </c>
      <c r="D1418" s="33" t="str">
        <f t="shared" si="341"/>
        <v>Nightcrawler - Swashbuckler - MC - C</v>
      </c>
      <c r="E1418" s="33">
        <f t="shared" si="339"/>
        <v>1</v>
      </c>
      <c r="F1418" s="33" t="str">
        <f t="shared" si="342"/>
        <v>Swashbuckler - MC</v>
      </c>
      <c r="G1418" s="34" t="s">
        <v>1045</v>
      </c>
      <c r="H1418" s="34" t="s">
        <v>2590</v>
      </c>
      <c r="L1418" s="33" t="s">
        <v>1178</v>
      </c>
      <c r="M1418" s="33" t="s">
        <v>1178</v>
      </c>
      <c r="N1418" s="34" t="s">
        <v>4894</v>
      </c>
      <c r="O1418" s="34" t="s">
        <v>4894</v>
      </c>
      <c r="P1418" s="33" t="s">
        <v>1620</v>
      </c>
      <c r="S1418" s="50" t="s">
        <v>778</v>
      </c>
      <c r="T1418" s="33" t="s">
        <v>1178</v>
      </c>
      <c r="U1418" s="33" t="s">
        <v>1620</v>
      </c>
      <c r="W1418" s="34" t="s">
        <v>2103</v>
      </c>
      <c r="X1418" s="34">
        <v>1</v>
      </c>
      <c r="Y1418" s="34">
        <v>5</v>
      </c>
      <c r="Z1418" s="34">
        <f t="shared" si="340"/>
        <v>5</v>
      </c>
      <c r="AI1418" s="25">
        <v>1417</v>
      </c>
      <c r="AJ1418" s="27">
        <v>1417</v>
      </c>
    </row>
    <row r="1419" spans="1:36" ht="11.25" customHeight="1" x14ac:dyDescent="0.2">
      <c r="A1419" s="27">
        <v>1418</v>
      </c>
      <c r="C1419" s="33" t="str">
        <f t="shared" si="338"/>
        <v>Nightcrawler - Trick Transport - MC - U</v>
      </c>
      <c r="D1419" s="33" t="str">
        <f t="shared" si="341"/>
        <v>Nightcrawler - Trick Transport - MC - U</v>
      </c>
      <c r="E1419" s="33">
        <f t="shared" si="339"/>
        <v>1</v>
      </c>
      <c r="F1419" s="33" t="str">
        <f t="shared" si="342"/>
        <v>Trick Transport - MC</v>
      </c>
      <c r="G1419" s="34" t="s">
        <v>1045</v>
      </c>
      <c r="H1419" s="34" t="s">
        <v>2590</v>
      </c>
      <c r="L1419" s="33" t="s">
        <v>1178</v>
      </c>
      <c r="M1419" s="33" t="s">
        <v>1178</v>
      </c>
      <c r="N1419" s="34" t="s">
        <v>5097</v>
      </c>
      <c r="O1419" s="34" t="s">
        <v>5097</v>
      </c>
      <c r="P1419" s="33" t="s">
        <v>1713</v>
      </c>
      <c r="S1419" s="50" t="s">
        <v>4293</v>
      </c>
      <c r="T1419" s="33" t="s">
        <v>1178</v>
      </c>
      <c r="U1419" s="33" t="s">
        <v>1713</v>
      </c>
      <c r="W1419" s="34" t="s">
        <v>2314</v>
      </c>
      <c r="X1419" s="34">
        <v>1</v>
      </c>
      <c r="Y1419" s="34">
        <v>10</v>
      </c>
      <c r="Z1419" s="34">
        <f t="shared" si="340"/>
        <v>10</v>
      </c>
      <c r="AI1419" s="25">
        <v>1418</v>
      </c>
      <c r="AJ1419" s="27">
        <v>1418</v>
      </c>
    </row>
    <row r="1420" spans="1:36" ht="11.25" customHeight="1" x14ac:dyDescent="0.2">
      <c r="A1420" s="27">
        <v>1419</v>
      </c>
      <c r="C1420" s="33" t="str">
        <f t="shared" si="338"/>
        <v>Nightcrawler - Vicious Teleport - MC - OPD - R</v>
      </c>
      <c r="D1420" s="33" t="str">
        <f t="shared" si="341"/>
        <v>Nightcrawler - Vicious Teleport - MC - OPD - R</v>
      </c>
      <c r="E1420" s="33">
        <f t="shared" si="339"/>
        <v>1</v>
      </c>
      <c r="F1420" s="33" t="str">
        <f t="shared" si="342"/>
        <v>Vicious Teleport - MC</v>
      </c>
      <c r="G1420" s="34" t="s">
        <v>1045</v>
      </c>
      <c r="H1420" s="34" t="s">
        <v>2590</v>
      </c>
      <c r="L1420" s="33" t="s">
        <v>1178</v>
      </c>
      <c r="M1420" s="33" t="s">
        <v>1178</v>
      </c>
      <c r="N1420" s="34" t="s">
        <v>4907</v>
      </c>
      <c r="O1420" s="34" t="s">
        <v>4907</v>
      </c>
      <c r="P1420" s="33" t="s">
        <v>3208</v>
      </c>
      <c r="R1420" s="34" t="s">
        <v>2584</v>
      </c>
      <c r="S1420" s="50" t="s">
        <v>4294</v>
      </c>
      <c r="T1420" s="33" t="s">
        <v>1178</v>
      </c>
      <c r="U1420" s="33" t="s">
        <v>1109</v>
      </c>
      <c r="W1420" s="34" t="s">
        <v>2313</v>
      </c>
      <c r="X1420" s="34">
        <v>1</v>
      </c>
      <c r="Y1420" s="34">
        <v>15</v>
      </c>
      <c r="Z1420" s="34">
        <f t="shared" si="340"/>
        <v>15</v>
      </c>
      <c r="AI1420" s="25">
        <v>1419</v>
      </c>
      <c r="AJ1420" s="27">
        <v>1419</v>
      </c>
    </row>
    <row r="1421" spans="1:36" ht="11.25" customHeight="1" x14ac:dyDescent="0.2">
      <c r="A1421" s="27">
        <v>1420</v>
      </c>
      <c r="B1421" s="28"/>
      <c r="C1421" s="26" t="str">
        <f t="shared" si="338"/>
        <v>Nightwing - 4-Grid Character Card - DC - R</v>
      </c>
      <c r="D1421" s="26" t="str">
        <f>CONCATENATE(M1421," ",G1421," HERO - ",W1421)</f>
        <v>Nightwing DC HERO - R</v>
      </c>
      <c r="E1421" s="26">
        <f t="shared" si="339"/>
        <v>1</v>
      </c>
      <c r="F1421" s="26" t="str">
        <f>CONCATENATE(M1421,IF(V1421&lt;&gt;"",CONCATENATE(" (",V1421,")",),"")," &lt;",G1421,"&gt;")</f>
        <v>Nightwing (H) &lt;DC&gt;</v>
      </c>
      <c r="G1421" s="28" t="s">
        <v>3385</v>
      </c>
      <c r="H1421" s="28" t="s">
        <v>2582</v>
      </c>
      <c r="I1421" s="28"/>
      <c r="J1421" s="28"/>
      <c r="K1421" s="28"/>
      <c r="L1421" s="26" t="s">
        <v>475</v>
      </c>
      <c r="M1421" s="26" t="s">
        <v>475</v>
      </c>
      <c r="N1421" s="28"/>
      <c r="O1421" s="28"/>
      <c r="P1421" s="26" t="s">
        <v>769</v>
      </c>
      <c r="Q1421" s="28"/>
      <c r="R1421" s="28"/>
      <c r="S1421" s="54"/>
      <c r="T1421" s="26" t="s">
        <v>475</v>
      </c>
      <c r="U1421" s="26" t="s">
        <v>769</v>
      </c>
      <c r="V1421" s="28" t="s">
        <v>1981</v>
      </c>
      <c r="W1421" s="28" t="s">
        <v>2313</v>
      </c>
      <c r="X1421" s="29">
        <v>3</v>
      </c>
      <c r="Y1421" s="29">
        <v>15</v>
      </c>
      <c r="Z1421" s="29">
        <f t="shared" si="340"/>
        <v>45</v>
      </c>
      <c r="AA1421" s="30">
        <v>2</v>
      </c>
      <c r="AB1421" s="30">
        <v>6</v>
      </c>
      <c r="AC1421" s="30">
        <v>4</v>
      </c>
      <c r="AD1421" s="30">
        <v>6</v>
      </c>
      <c r="AE1421" s="30">
        <f>SUM(AA1421:AD1421)</f>
        <v>18</v>
      </c>
      <c r="AF1421" s="30">
        <v>18</v>
      </c>
      <c r="AG1421" s="31">
        <f>AVERAGE(AA1421:AD1421)</f>
        <v>4.5</v>
      </c>
      <c r="AH1421" s="32"/>
      <c r="AI1421" s="32">
        <v>1420</v>
      </c>
      <c r="AJ1421" s="27">
        <v>1420</v>
      </c>
    </row>
    <row r="1422" spans="1:36" ht="11.25" customHeight="1" x14ac:dyDescent="0.2">
      <c r="A1422" s="27">
        <v>1421</v>
      </c>
      <c r="C1422" s="33" t="str">
        <f t="shared" si="338"/>
        <v>Nightwing - Circus Acrobat - DC - R</v>
      </c>
      <c r="D1422" s="33" t="str">
        <f t="shared" ref="D1422:D1427" si="343">CONCATENATE(M1422," - ",P1422," - ",G1422," - ",IF(R1422="","",CONCATENATE(R1422," - ")),W1422)</f>
        <v>Nightwing - Circus Acrobat - DC - R</v>
      </c>
      <c r="E1422" s="33">
        <f t="shared" si="339"/>
        <v>1</v>
      </c>
      <c r="F1422" s="33" t="str">
        <f t="shared" ref="F1422:F1427" si="344">CONCATENATE(P1422," - ",G1422)</f>
        <v>Circus Acrobat - DC</v>
      </c>
      <c r="G1422" s="34" t="s">
        <v>3385</v>
      </c>
      <c r="H1422" s="34" t="s">
        <v>2590</v>
      </c>
      <c r="L1422" s="33" t="s">
        <v>475</v>
      </c>
      <c r="M1422" s="33" t="s">
        <v>475</v>
      </c>
      <c r="N1422" s="34" t="s">
        <v>4952</v>
      </c>
      <c r="O1422" s="34" t="s">
        <v>4952</v>
      </c>
      <c r="P1422" s="33" t="s">
        <v>1714</v>
      </c>
      <c r="S1422" s="50" t="s">
        <v>4295</v>
      </c>
      <c r="T1422" s="33" t="s">
        <v>475</v>
      </c>
      <c r="U1422" s="33" t="s">
        <v>1714</v>
      </c>
      <c r="W1422" s="34" t="s">
        <v>2313</v>
      </c>
      <c r="X1422" s="34">
        <v>3</v>
      </c>
      <c r="Y1422" s="34">
        <v>15</v>
      </c>
      <c r="Z1422" s="34">
        <f t="shared" si="340"/>
        <v>45</v>
      </c>
      <c r="AI1422" s="25">
        <v>1421</v>
      </c>
      <c r="AJ1422" s="27">
        <v>1421</v>
      </c>
    </row>
    <row r="1423" spans="1:36" ht="11.25" customHeight="1" x14ac:dyDescent="0.2">
      <c r="A1423" s="27">
        <v>1422</v>
      </c>
      <c r="C1423" s="33" t="str">
        <f t="shared" si="338"/>
        <v>Nightwing - Escrima Sticks - DC - U</v>
      </c>
      <c r="D1423" s="33" t="str">
        <f t="shared" si="343"/>
        <v>Nightwing - Escrima Sticks - DC - U</v>
      </c>
      <c r="E1423" s="33">
        <f t="shared" si="339"/>
        <v>1</v>
      </c>
      <c r="F1423" s="33" t="str">
        <f t="shared" si="344"/>
        <v>Escrima Sticks - DC</v>
      </c>
      <c r="G1423" s="34" t="s">
        <v>3385</v>
      </c>
      <c r="H1423" s="34" t="s">
        <v>2590</v>
      </c>
      <c r="L1423" s="33" t="s">
        <v>475</v>
      </c>
      <c r="M1423" s="33" t="s">
        <v>475</v>
      </c>
      <c r="N1423" s="34" t="s">
        <v>4928</v>
      </c>
      <c r="O1423" s="34" t="s">
        <v>4928</v>
      </c>
      <c r="P1423" s="33" t="s">
        <v>3553</v>
      </c>
      <c r="S1423" s="50" t="s">
        <v>3839</v>
      </c>
      <c r="T1423" s="33" t="s">
        <v>475</v>
      </c>
      <c r="U1423" s="33" t="s">
        <v>1720</v>
      </c>
      <c r="W1423" s="34" t="s">
        <v>2314</v>
      </c>
      <c r="X1423" s="34">
        <v>3</v>
      </c>
      <c r="Y1423" s="34">
        <v>10</v>
      </c>
      <c r="Z1423" s="34">
        <f t="shared" si="340"/>
        <v>30</v>
      </c>
      <c r="AI1423" s="25">
        <v>1422</v>
      </c>
      <c r="AJ1423" s="27">
        <v>1422</v>
      </c>
    </row>
    <row r="1424" spans="1:36" ht="11.25" customHeight="1" x14ac:dyDescent="0.2">
      <c r="A1424" s="27">
        <v>1423</v>
      </c>
      <c r="C1424" s="33" t="str">
        <f t="shared" si="338"/>
        <v>Nightwing - Expert Sleuth - DC - U</v>
      </c>
      <c r="D1424" s="33" t="str">
        <f t="shared" si="343"/>
        <v>Nightwing - Expert Sleuth - DC - U</v>
      </c>
      <c r="E1424" s="33">
        <f t="shared" si="339"/>
        <v>1</v>
      </c>
      <c r="F1424" s="33" t="str">
        <f t="shared" si="344"/>
        <v>Expert Sleuth - DC</v>
      </c>
      <c r="G1424" s="34" t="s">
        <v>3385</v>
      </c>
      <c r="H1424" s="34" t="s">
        <v>2590</v>
      </c>
      <c r="L1424" s="33" t="s">
        <v>475</v>
      </c>
      <c r="M1424" s="33" t="s">
        <v>475</v>
      </c>
      <c r="N1424" s="34" t="s">
        <v>4891</v>
      </c>
      <c r="O1424" s="34" t="s">
        <v>4891</v>
      </c>
      <c r="P1424" s="33" t="s">
        <v>1721</v>
      </c>
      <c r="S1424" s="50" t="s">
        <v>4224</v>
      </c>
      <c r="T1424" s="33" t="s">
        <v>475</v>
      </c>
      <c r="U1424" s="33" t="s">
        <v>1721</v>
      </c>
      <c r="W1424" s="34" t="s">
        <v>2314</v>
      </c>
      <c r="X1424" s="34">
        <v>3</v>
      </c>
      <c r="Y1424" s="34">
        <v>10</v>
      </c>
      <c r="Z1424" s="34">
        <f t="shared" si="340"/>
        <v>30</v>
      </c>
      <c r="AI1424" s="25">
        <v>1423</v>
      </c>
      <c r="AJ1424" s="27">
        <v>1423</v>
      </c>
    </row>
    <row r="1425" spans="1:36" ht="11.25" customHeight="1" x14ac:dyDescent="0.2">
      <c r="A1425" s="27">
        <v>1424</v>
      </c>
      <c r="C1425" s="33" t="str">
        <f t="shared" si="338"/>
        <v>Nightwing - Glider Wings - DC - C</v>
      </c>
      <c r="D1425" s="33" t="str">
        <f t="shared" si="343"/>
        <v>Nightwing - Glider Wings - DC - C</v>
      </c>
      <c r="E1425" s="33">
        <f t="shared" si="339"/>
        <v>1</v>
      </c>
      <c r="F1425" s="33" t="str">
        <f t="shared" si="344"/>
        <v>Glider Wings - DC</v>
      </c>
      <c r="G1425" s="34" t="s">
        <v>3385</v>
      </c>
      <c r="H1425" s="34" t="s">
        <v>2590</v>
      </c>
      <c r="L1425" s="33" t="s">
        <v>475</v>
      </c>
      <c r="M1425" s="33" t="s">
        <v>475</v>
      </c>
      <c r="N1425" s="34" t="s">
        <v>4876</v>
      </c>
      <c r="O1425" s="34" t="s">
        <v>4876</v>
      </c>
      <c r="P1425" s="33" t="s">
        <v>1719</v>
      </c>
      <c r="S1425" s="50" t="s">
        <v>4082</v>
      </c>
      <c r="T1425" s="33" t="s">
        <v>475</v>
      </c>
      <c r="U1425" s="33" t="s">
        <v>1719</v>
      </c>
      <c r="W1425" s="34" t="s">
        <v>2103</v>
      </c>
      <c r="X1425" s="34">
        <v>3</v>
      </c>
      <c r="Y1425" s="34">
        <v>5</v>
      </c>
      <c r="Z1425" s="34">
        <f t="shared" si="340"/>
        <v>15</v>
      </c>
      <c r="AI1425" s="25">
        <v>1424</v>
      </c>
      <c r="AJ1425" s="27">
        <v>1424</v>
      </c>
    </row>
    <row r="1426" spans="1:36" ht="11.25" customHeight="1" x14ac:dyDescent="0.2">
      <c r="A1426" s="27">
        <v>1425</v>
      </c>
      <c r="C1426" s="33" t="str">
        <f t="shared" si="338"/>
        <v>Nightwing - Ties That Bind - JLA - R</v>
      </c>
      <c r="D1426" s="33" t="str">
        <f t="shared" si="343"/>
        <v>Nightwing - Ties That Bind - JLA - R</v>
      </c>
      <c r="E1426" s="33">
        <f t="shared" si="339"/>
        <v>1</v>
      </c>
      <c r="F1426" s="33" t="str">
        <f t="shared" si="344"/>
        <v>Ties That Bind - JLA</v>
      </c>
      <c r="G1426" s="34" t="s">
        <v>3386</v>
      </c>
      <c r="H1426" s="34" t="s">
        <v>2590</v>
      </c>
      <c r="L1426" s="33" t="s">
        <v>475</v>
      </c>
      <c r="M1426" s="33" t="s">
        <v>475</v>
      </c>
      <c r="N1426" s="34" t="s">
        <v>4983</v>
      </c>
      <c r="O1426" s="34" t="s">
        <v>4983</v>
      </c>
      <c r="P1426" s="33" t="s">
        <v>1715</v>
      </c>
      <c r="S1426" s="50" t="s">
        <v>4296</v>
      </c>
      <c r="T1426" s="33" t="s">
        <v>475</v>
      </c>
      <c r="U1426" s="33" t="s">
        <v>1715</v>
      </c>
      <c r="W1426" s="34" t="s">
        <v>2313</v>
      </c>
      <c r="X1426" s="34">
        <v>6</v>
      </c>
      <c r="Y1426" s="34">
        <v>15</v>
      </c>
      <c r="Z1426" s="34">
        <f t="shared" si="340"/>
        <v>90</v>
      </c>
      <c r="AI1426" s="25">
        <v>1425</v>
      </c>
      <c r="AJ1426" s="27">
        <v>1425</v>
      </c>
    </row>
    <row r="1427" spans="1:36" ht="11.25" customHeight="1" x14ac:dyDescent="0.2">
      <c r="A1427" s="27">
        <v>1426</v>
      </c>
      <c r="C1427" s="33" t="str">
        <f t="shared" si="338"/>
        <v>Nightwing - Titans Founder - DC - R</v>
      </c>
      <c r="D1427" s="33" t="str">
        <f t="shared" si="343"/>
        <v>Nightwing - Titans Founder - DC - R</v>
      </c>
      <c r="E1427" s="33">
        <f t="shared" si="339"/>
        <v>1</v>
      </c>
      <c r="F1427" s="33" t="str">
        <f t="shared" si="344"/>
        <v>Titans Founder - DC</v>
      </c>
      <c r="G1427" s="34" t="s">
        <v>3385</v>
      </c>
      <c r="H1427" s="34" t="s">
        <v>2590</v>
      </c>
      <c r="L1427" s="33" t="s">
        <v>475</v>
      </c>
      <c r="M1427" s="33" t="s">
        <v>475</v>
      </c>
      <c r="N1427" s="34" t="s">
        <v>4901</v>
      </c>
      <c r="O1427" s="34" t="s">
        <v>4901</v>
      </c>
      <c r="P1427" s="33" t="s">
        <v>1718</v>
      </c>
      <c r="S1427" s="50" t="s">
        <v>3865</v>
      </c>
      <c r="T1427" s="33" t="s">
        <v>475</v>
      </c>
      <c r="U1427" s="33" t="s">
        <v>1718</v>
      </c>
      <c r="W1427" s="34" t="s">
        <v>2313</v>
      </c>
      <c r="X1427" s="34">
        <v>3</v>
      </c>
      <c r="Y1427" s="34">
        <v>15</v>
      </c>
      <c r="Z1427" s="34">
        <f t="shared" si="340"/>
        <v>45</v>
      </c>
      <c r="AI1427" s="25">
        <v>1426</v>
      </c>
      <c r="AJ1427" s="27">
        <v>1426</v>
      </c>
    </row>
    <row r="1428" spans="1:36" ht="11.25" customHeight="1" x14ac:dyDescent="0.2">
      <c r="A1428" s="27">
        <v>1427</v>
      </c>
      <c r="B1428" s="39"/>
      <c r="C1428" s="38" t="str">
        <f t="shared" si="338"/>
        <v>Omega Red - 3-Grid Character Card - OP - U</v>
      </c>
      <c r="D1428" s="38" t="str">
        <f>CONCATENATE(M1428," ",G1428," HERO - ",W1428)</f>
        <v>Omega Red OP HERO - U</v>
      </c>
      <c r="E1428" s="38">
        <f t="shared" si="339"/>
        <v>1</v>
      </c>
      <c r="F1428" s="38" t="str">
        <f>CONCATENATE(M1428,IF(V1428&lt;&gt;"",CONCATENATE(" (",V1428,")",),"")," &lt;",G1428,"&gt;")</f>
        <v>Omega Red &lt;OP&gt;</v>
      </c>
      <c r="G1428" s="39" t="s">
        <v>123</v>
      </c>
      <c r="H1428" s="39" t="s">
        <v>2582</v>
      </c>
      <c r="I1428" s="39"/>
      <c r="J1428" s="39"/>
      <c r="K1428" s="39"/>
      <c r="L1428" s="38" t="s">
        <v>476</v>
      </c>
      <c r="M1428" s="38" t="s">
        <v>476</v>
      </c>
      <c r="N1428" s="39"/>
      <c r="O1428" s="39"/>
      <c r="P1428" s="38" t="s">
        <v>768</v>
      </c>
      <c r="Q1428" s="39"/>
      <c r="R1428" s="39"/>
      <c r="S1428" s="55"/>
      <c r="T1428" s="38" t="s">
        <v>476</v>
      </c>
      <c r="U1428" s="38" t="s">
        <v>768</v>
      </c>
      <c r="V1428" s="39"/>
      <c r="W1428" s="39" t="s">
        <v>2314</v>
      </c>
      <c r="X1428" s="40">
        <v>2</v>
      </c>
      <c r="Y1428" s="40">
        <v>10</v>
      </c>
      <c r="Z1428" s="40">
        <f t="shared" si="340"/>
        <v>20</v>
      </c>
      <c r="AA1428" s="41">
        <v>2</v>
      </c>
      <c r="AB1428" s="41">
        <v>6</v>
      </c>
      <c r="AC1428" s="41">
        <v>4</v>
      </c>
      <c r="AD1428" s="41"/>
      <c r="AE1428" s="41">
        <f>SUM(AA1428:AD1428)</f>
        <v>12</v>
      </c>
      <c r="AF1428" s="41">
        <v>12</v>
      </c>
      <c r="AG1428" s="42">
        <f>AVERAGE(AA1428:AD1428)</f>
        <v>4</v>
      </c>
      <c r="AH1428" s="43"/>
      <c r="AI1428" s="43">
        <v>1427</v>
      </c>
      <c r="AJ1428" s="27">
        <v>1427</v>
      </c>
    </row>
    <row r="1429" spans="1:36" ht="11.25" customHeight="1" x14ac:dyDescent="0.2">
      <c r="A1429" s="27">
        <v>1428</v>
      </c>
      <c r="B1429" s="28"/>
      <c r="C1429" s="26" t="str">
        <f t="shared" si="338"/>
        <v>Omega Red - 4-Grid Character Card - IQ - R</v>
      </c>
      <c r="D1429" s="26" t="str">
        <f>CONCATENATE(M1429," ",G1429," HERO - ",W1429)</f>
        <v>Omega Red IQ HERO - R</v>
      </c>
      <c r="E1429" s="26">
        <f t="shared" si="339"/>
        <v>1</v>
      </c>
      <c r="F1429" s="26" t="str">
        <f>CONCATENATE(M1429,IF(V1429&lt;&gt;"",CONCATENATE(" (",V1429,")",),"")," &lt;",G1429,"&gt;")</f>
        <v>Omega Red &lt;IQ&gt;</v>
      </c>
      <c r="G1429" s="28" t="s">
        <v>1044</v>
      </c>
      <c r="H1429" s="28" t="s">
        <v>2582</v>
      </c>
      <c r="I1429" s="28"/>
      <c r="J1429" s="28"/>
      <c r="K1429" s="28"/>
      <c r="L1429" s="26" t="s">
        <v>476</v>
      </c>
      <c r="M1429" s="26" t="s">
        <v>476</v>
      </c>
      <c r="N1429" s="28"/>
      <c r="O1429" s="28"/>
      <c r="P1429" s="26" t="s">
        <v>769</v>
      </c>
      <c r="Q1429" s="28"/>
      <c r="R1429" s="28"/>
      <c r="S1429" s="54"/>
      <c r="T1429" s="26" t="s">
        <v>476</v>
      </c>
      <c r="U1429" s="26" t="s">
        <v>769</v>
      </c>
      <c r="V1429" s="28"/>
      <c r="W1429" s="28" t="s">
        <v>2313</v>
      </c>
      <c r="X1429" s="29">
        <v>12</v>
      </c>
      <c r="Y1429" s="29">
        <v>15</v>
      </c>
      <c r="Z1429" s="29">
        <f t="shared" si="340"/>
        <v>180</v>
      </c>
      <c r="AA1429" s="30">
        <v>6</v>
      </c>
      <c r="AB1429" s="30">
        <v>7</v>
      </c>
      <c r="AC1429" s="30">
        <v>5</v>
      </c>
      <c r="AD1429" s="30">
        <v>2</v>
      </c>
      <c r="AE1429" s="30">
        <f>SUM(AA1429:AD1429)</f>
        <v>20</v>
      </c>
      <c r="AF1429" s="30">
        <v>20</v>
      </c>
      <c r="AG1429" s="31">
        <f>AVERAGE(AA1429:AD1429)</f>
        <v>5</v>
      </c>
      <c r="AH1429" s="32"/>
      <c r="AI1429" s="32">
        <v>1428</v>
      </c>
      <c r="AJ1429" s="27">
        <v>1428</v>
      </c>
    </row>
    <row r="1430" spans="1:36" ht="11.25" customHeight="1" x14ac:dyDescent="0.2">
      <c r="A1430" s="27">
        <v>1429</v>
      </c>
      <c r="C1430" s="33" t="str">
        <f t="shared" si="338"/>
        <v>Omega Red - Carbonadium Coils - OP - C</v>
      </c>
      <c r="D1430" s="33" t="str">
        <f t="shared" ref="D1430:D1437" si="345">CONCATENATE(M1430," - ",P1430," - ",G1430," - ",IF(R1430="","",CONCATENATE(R1430," - ")),W1430)</f>
        <v>Omega Red - Carbonadium Coils - OP - C</v>
      </c>
      <c r="E1430" s="33">
        <f t="shared" si="339"/>
        <v>1</v>
      </c>
      <c r="F1430" s="33" t="str">
        <f t="shared" ref="F1430:F1437" si="346">CONCATENATE(P1430," - ",G1430)</f>
        <v>Carbonadium Coils - OP</v>
      </c>
      <c r="G1430" s="34" t="s">
        <v>123</v>
      </c>
      <c r="H1430" s="34" t="s">
        <v>2590</v>
      </c>
      <c r="L1430" s="33" t="s">
        <v>476</v>
      </c>
      <c r="M1430" s="33" t="s">
        <v>476</v>
      </c>
      <c r="N1430" s="34" t="s">
        <v>4879</v>
      </c>
      <c r="O1430" s="34" t="s">
        <v>4879</v>
      </c>
      <c r="P1430" s="33" t="s">
        <v>1722</v>
      </c>
      <c r="S1430" s="50" t="s">
        <v>774</v>
      </c>
      <c r="T1430" s="33" t="s">
        <v>476</v>
      </c>
      <c r="U1430" s="33" t="s">
        <v>1722</v>
      </c>
      <c r="W1430" s="34" t="s">
        <v>2103</v>
      </c>
      <c r="X1430" s="34">
        <v>2</v>
      </c>
      <c r="Y1430" s="34">
        <v>5</v>
      </c>
      <c r="Z1430" s="34">
        <f t="shared" si="340"/>
        <v>10</v>
      </c>
      <c r="AI1430" s="25">
        <v>1429</v>
      </c>
      <c r="AJ1430" s="27">
        <v>1429</v>
      </c>
    </row>
    <row r="1431" spans="1:36" ht="11.25" customHeight="1" x14ac:dyDescent="0.2">
      <c r="A1431" s="27">
        <v>1430</v>
      </c>
      <c r="C1431" s="33" t="str">
        <f t="shared" si="338"/>
        <v>Omega Red - Carbonadium Synthesizer - IQ - OPD - VR</v>
      </c>
      <c r="D1431" s="33" t="str">
        <f t="shared" si="345"/>
        <v>Omega Red - Carbonadium Synthesizer - IQ - OPD - VR</v>
      </c>
      <c r="E1431" s="33">
        <f t="shared" si="339"/>
        <v>1</v>
      </c>
      <c r="F1431" s="33" t="str">
        <f t="shared" si="346"/>
        <v>Carbonadium Synthesizer - IQ</v>
      </c>
      <c r="G1431" s="34" t="s">
        <v>1044</v>
      </c>
      <c r="H1431" s="34" t="s">
        <v>2590</v>
      </c>
      <c r="L1431" s="33" t="s">
        <v>476</v>
      </c>
      <c r="M1431" s="33" t="s">
        <v>476</v>
      </c>
      <c r="N1431" s="34" t="s">
        <v>5049</v>
      </c>
      <c r="O1431" s="34" t="s">
        <v>5049</v>
      </c>
      <c r="P1431" s="33" t="s">
        <v>3209</v>
      </c>
      <c r="R1431" s="34" t="s">
        <v>2584</v>
      </c>
      <c r="S1431" s="50" t="s">
        <v>4297</v>
      </c>
      <c r="T1431" s="33" t="s">
        <v>476</v>
      </c>
      <c r="U1431" s="33" t="s">
        <v>1110</v>
      </c>
      <c r="W1431" s="34" t="s">
        <v>2361</v>
      </c>
      <c r="X1431" s="34">
        <v>12</v>
      </c>
      <c r="Y1431" s="34">
        <v>20</v>
      </c>
      <c r="Z1431" s="34">
        <f t="shared" si="340"/>
        <v>240</v>
      </c>
      <c r="AI1431" s="25">
        <v>1430</v>
      </c>
      <c r="AJ1431" s="27">
        <v>1430</v>
      </c>
    </row>
    <row r="1432" spans="1:36" ht="11.25" customHeight="1" x14ac:dyDescent="0.2">
      <c r="A1432" s="27">
        <v>1431</v>
      </c>
      <c r="C1432" s="33" t="str">
        <f t="shared" si="338"/>
        <v>Omega Red - Drain Lifeforce - OP - C</v>
      </c>
      <c r="D1432" s="33" t="str">
        <f t="shared" si="345"/>
        <v>Omega Red - Drain Lifeforce - OP - C</v>
      </c>
      <c r="E1432" s="33">
        <f t="shared" si="339"/>
        <v>1</v>
      </c>
      <c r="F1432" s="33" t="str">
        <f t="shared" si="346"/>
        <v>Drain Lifeforce - OP</v>
      </c>
      <c r="G1432" s="34" t="s">
        <v>123</v>
      </c>
      <c r="H1432" s="34" t="s">
        <v>2590</v>
      </c>
      <c r="L1432" s="33" t="s">
        <v>476</v>
      </c>
      <c r="M1432" s="33" t="s">
        <v>476</v>
      </c>
      <c r="N1432" s="34" t="s">
        <v>4900</v>
      </c>
      <c r="O1432" s="34" t="s">
        <v>4900</v>
      </c>
      <c r="P1432" s="33" t="s">
        <v>1717</v>
      </c>
      <c r="S1432" s="50" t="s">
        <v>4298</v>
      </c>
      <c r="T1432" s="33" t="s">
        <v>476</v>
      </c>
      <c r="U1432" s="33" t="s">
        <v>1717</v>
      </c>
      <c r="W1432" s="34" t="s">
        <v>2103</v>
      </c>
      <c r="X1432" s="34">
        <v>2</v>
      </c>
      <c r="Y1432" s="34">
        <v>5</v>
      </c>
      <c r="Z1432" s="34">
        <f t="shared" si="340"/>
        <v>10</v>
      </c>
      <c r="AI1432" s="25">
        <v>1431</v>
      </c>
      <c r="AJ1432" s="27">
        <v>1431</v>
      </c>
    </row>
    <row r="1433" spans="1:36" ht="11.25" customHeight="1" x14ac:dyDescent="0.2">
      <c r="A1433" s="27">
        <v>1432</v>
      </c>
      <c r="C1433" s="33" t="str">
        <f t="shared" si="338"/>
        <v>Omega Red - KGB Training - OP - C</v>
      </c>
      <c r="D1433" s="33" t="str">
        <f t="shared" si="345"/>
        <v>Omega Red - KGB Training - OP - C</v>
      </c>
      <c r="E1433" s="33">
        <f t="shared" si="339"/>
        <v>1</v>
      </c>
      <c r="F1433" s="33" t="str">
        <f t="shared" si="346"/>
        <v>KGB Training - OP</v>
      </c>
      <c r="G1433" s="34" t="s">
        <v>123</v>
      </c>
      <c r="H1433" s="34" t="s">
        <v>2590</v>
      </c>
      <c r="L1433" s="33" t="s">
        <v>476</v>
      </c>
      <c r="M1433" s="33" t="s">
        <v>476</v>
      </c>
      <c r="N1433" s="34" t="s">
        <v>4928</v>
      </c>
      <c r="O1433" s="34" t="s">
        <v>4928</v>
      </c>
      <c r="P1433" s="33" t="s">
        <v>1716</v>
      </c>
      <c r="S1433" s="50" t="s">
        <v>3853</v>
      </c>
      <c r="T1433" s="33" t="s">
        <v>476</v>
      </c>
      <c r="U1433" s="33" t="s">
        <v>1716</v>
      </c>
      <c r="W1433" s="34" t="s">
        <v>2103</v>
      </c>
      <c r="X1433" s="34">
        <v>2</v>
      </c>
      <c r="Y1433" s="34">
        <v>5</v>
      </c>
      <c r="Z1433" s="34">
        <f t="shared" si="340"/>
        <v>10</v>
      </c>
      <c r="AI1433" s="25">
        <v>1432</v>
      </c>
      <c r="AJ1433" s="27">
        <v>1432</v>
      </c>
    </row>
    <row r="1434" spans="1:36" ht="11.25" customHeight="1" x14ac:dyDescent="0.2">
      <c r="A1434" s="27">
        <v>1433</v>
      </c>
      <c r="C1434" s="33" t="str">
        <f t="shared" si="338"/>
        <v>Omega Red - Sacrificial Lamb - OP - C</v>
      </c>
      <c r="D1434" s="33" t="str">
        <f t="shared" si="345"/>
        <v>Omega Red - Sacrificial Lamb - OP - C</v>
      </c>
      <c r="E1434" s="33">
        <f t="shared" si="339"/>
        <v>1</v>
      </c>
      <c r="F1434" s="33" t="str">
        <f t="shared" si="346"/>
        <v>Sacrificial Lamb - OP</v>
      </c>
      <c r="G1434" s="34" t="s">
        <v>123</v>
      </c>
      <c r="H1434" s="34" t="s">
        <v>2590</v>
      </c>
      <c r="L1434" s="33" t="s">
        <v>476</v>
      </c>
      <c r="M1434" s="33" t="s">
        <v>476</v>
      </c>
      <c r="N1434" s="34" t="s">
        <v>4897</v>
      </c>
      <c r="O1434" s="34" t="s">
        <v>4897</v>
      </c>
      <c r="P1434" s="33" t="s">
        <v>388</v>
      </c>
      <c r="S1434" s="50" t="s">
        <v>4299</v>
      </c>
      <c r="T1434" s="33" t="s">
        <v>476</v>
      </c>
      <c r="U1434" s="33" t="s">
        <v>388</v>
      </c>
      <c r="W1434" s="34" t="s">
        <v>2103</v>
      </c>
      <c r="X1434" s="34">
        <v>2</v>
      </c>
      <c r="Y1434" s="34">
        <v>5</v>
      </c>
      <c r="Z1434" s="34">
        <f t="shared" si="340"/>
        <v>10</v>
      </c>
      <c r="AI1434" s="25">
        <v>1433</v>
      </c>
      <c r="AJ1434" s="27">
        <v>1433</v>
      </c>
    </row>
    <row r="1435" spans="1:36" ht="11.25" customHeight="1" x14ac:dyDescent="0.2">
      <c r="A1435" s="27">
        <v>1434</v>
      </c>
      <c r="C1435" s="33" t="str">
        <f t="shared" si="338"/>
        <v>Omega Red - Secrete Pheromones - PS - OPD - VR</v>
      </c>
      <c r="D1435" s="33" t="str">
        <f t="shared" si="345"/>
        <v>Omega Red - Secrete Pheromones - PS - OPD - VR</v>
      </c>
      <c r="E1435" s="33">
        <f t="shared" si="339"/>
        <v>1</v>
      </c>
      <c r="F1435" s="33" t="str">
        <f t="shared" si="346"/>
        <v>Secrete Pheromones - PS</v>
      </c>
      <c r="G1435" s="34" t="s">
        <v>124</v>
      </c>
      <c r="H1435" s="34" t="s">
        <v>2590</v>
      </c>
      <c r="L1435" s="33" t="s">
        <v>476</v>
      </c>
      <c r="M1435" s="33" t="s">
        <v>476</v>
      </c>
      <c r="N1435" s="34" t="s">
        <v>1043</v>
      </c>
      <c r="O1435" s="34" t="s">
        <v>1043</v>
      </c>
      <c r="P1435" s="33" t="s">
        <v>3210</v>
      </c>
      <c r="R1435" s="34" t="s">
        <v>2584</v>
      </c>
      <c r="S1435" s="50" t="s">
        <v>4300</v>
      </c>
      <c r="T1435" s="33" t="s">
        <v>476</v>
      </c>
      <c r="U1435" s="33" t="s">
        <v>1111</v>
      </c>
      <c r="W1435" s="34" t="s">
        <v>2361</v>
      </c>
      <c r="X1435" s="34">
        <v>7</v>
      </c>
      <c r="Y1435" s="34">
        <v>20</v>
      </c>
      <c r="Z1435" s="34">
        <f t="shared" si="340"/>
        <v>140</v>
      </c>
      <c r="AI1435" s="25">
        <v>1434</v>
      </c>
      <c r="AJ1435" s="27">
        <v>1434</v>
      </c>
    </row>
    <row r="1436" spans="1:36" ht="11.25" customHeight="1" x14ac:dyDescent="0.2">
      <c r="A1436" s="27">
        <v>1435</v>
      </c>
      <c r="C1436" s="33" t="str">
        <f t="shared" si="338"/>
        <v>Omega Red - Tendril Tactics - OP - OPD - R</v>
      </c>
      <c r="D1436" s="33" t="str">
        <f t="shared" si="345"/>
        <v>Omega Red - Tendril Tactics - OP - OPD - R</v>
      </c>
      <c r="E1436" s="33">
        <f t="shared" si="339"/>
        <v>1</v>
      </c>
      <c r="F1436" s="33" t="str">
        <f t="shared" si="346"/>
        <v>Tendril Tactics - OP</v>
      </c>
      <c r="G1436" s="34" t="s">
        <v>123</v>
      </c>
      <c r="H1436" s="34" t="s">
        <v>2590</v>
      </c>
      <c r="L1436" s="33" t="s">
        <v>476</v>
      </c>
      <c r="M1436" s="33" t="s">
        <v>476</v>
      </c>
      <c r="N1436" s="34" t="s">
        <v>4995</v>
      </c>
      <c r="O1436" s="34" t="s">
        <v>4995</v>
      </c>
      <c r="P1436" s="33" t="s">
        <v>3211</v>
      </c>
      <c r="R1436" s="34" t="s">
        <v>2584</v>
      </c>
      <c r="S1436" s="50" t="s">
        <v>4301</v>
      </c>
      <c r="T1436" s="33" t="s">
        <v>476</v>
      </c>
      <c r="U1436" s="33" t="s">
        <v>1112</v>
      </c>
      <c r="W1436" s="34" t="s">
        <v>2313</v>
      </c>
      <c r="X1436" s="34">
        <v>2</v>
      </c>
      <c r="Y1436" s="34">
        <v>15</v>
      </c>
      <c r="Z1436" s="34">
        <f t="shared" si="340"/>
        <v>30</v>
      </c>
      <c r="AI1436" s="25">
        <v>1435</v>
      </c>
      <c r="AJ1436" s="27">
        <v>1435</v>
      </c>
    </row>
    <row r="1437" spans="1:36" ht="11.25" customHeight="1" x14ac:dyDescent="0.2">
      <c r="A1437" s="27">
        <v>1436</v>
      </c>
      <c r="C1437" s="33" t="str">
        <f t="shared" si="338"/>
        <v>Omega Red - Twin Tentacles - IQ - C</v>
      </c>
      <c r="D1437" s="33" t="str">
        <f t="shared" si="345"/>
        <v>Omega Red - Twin Tentacles - IQ - C</v>
      </c>
      <c r="E1437" s="33">
        <f t="shared" si="339"/>
        <v>1</v>
      </c>
      <c r="F1437" s="33" t="str">
        <f t="shared" si="346"/>
        <v>Twin Tentacles - IQ</v>
      </c>
      <c r="G1437" s="34" t="s">
        <v>1044</v>
      </c>
      <c r="H1437" s="34" t="s">
        <v>2590</v>
      </c>
      <c r="L1437" s="33" t="s">
        <v>476</v>
      </c>
      <c r="M1437" s="33" t="s">
        <v>476</v>
      </c>
      <c r="N1437" s="34" t="s">
        <v>5031</v>
      </c>
      <c r="O1437" s="34" t="s">
        <v>5031</v>
      </c>
      <c r="P1437" s="33" t="s">
        <v>344</v>
      </c>
      <c r="S1437" s="50" t="s">
        <v>4302</v>
      </c>
      <c r="T1437" s="33" t="s">
        <v>476</v>
      </c>
      <c r="U1437" s="33" t="s">
        <v>344</v>
      </c>
      <c r="W1437" s="34" t="s">
        <v>2103</v>
      </c>
      <c r="X1437" s="34">
        <v>12</v>
      </c>
      <c r="Y1437" s="34">
        <v>5</v>
      </c>
      <c r="Z1437" s="34">
        <f t="shared" si="340"/>
        <v>60</v>
      </c>
      <c r="AI1437" s="25">
        <v>1436</v>
      </c>
      <c r="AJ1437" s="27">
        <v>1436</v>
      </c>
    </row>
    <row r="1438" spans="1:36" ht="11.25" customHeight="1" x14ac:dyDescent="0.2">
      <c r="A1438" s="27">
        <v>1437</v>
      </c>
      <c r="B1438" s="28"/>
      <c r="C1438" s="26" t="str">
        <f t="shared" si="338"/>
        <v>Onslaught - 4-Grid Character Card - MN - R</v>
      </c>
      <c r="D1438" s="26" t="str">
        <f>CONCATENATE(M1438," ",G1438," HERO - ",W1438)</f>
        <v>Onslaught MN HERO - R</v>
      </c>
      <c r="E1438" s="26">
        <f t="shared" si="339"/>
        <v>1</v>
      </c>
      <c r="F1438" s="26" t="str">
        <f>CONCATENATE(M1438,IF(V1438&lt;&gt;"",CONCATENATE(" (",V1438,")",),"")," &lt;",G1438,"&gt;")</f>
        <v>Onslaught &lt;MN&gt;</v>
      </c>
      <c r="G1438" s="28" t="s">
        <v>1677</v>
      </c>
      <c r="H1438" s="28" t="s">
        <v>2582</v>
      </c>
      <c r="I1438" s="28"/>
      <c r="J1438" s="28"/>
      <c r="K1438" s="28"/>
      <c r="L1438" s="26" t="s">
        <v>477</v>
      </c>
      <c r="M1438" s="26" t="s">
        <v>477</v>
      </c>
      <c r="N1438" s="28"/>
      <c r="O1438" s="28"/>
      <c r="P1438" s="26" t="s">
        <v>769</v>
      </c>
      <c r="Q1438" s="28"/>
      <c r="R1438" s="28"/>
      <c r="S1438" s="54"/>
      <c r="T1438" s="26" t="s">
        <v>477</v>
      </c>
      <c r="U1438" s="26" t="s">
        <v>769</v>
      </c>
      <c r="V1438" s="28"/>
      <c r="W1438" s="28" t="s">
        <v>2313</v>
      </c>
      <c r="X1438" s="29">
        <v>4</v>
      </c>
      <c r="Y1438" s="29">
        <v>15</v>
      </c>
      <c r="Z1438" s="29">
        <f t="shared" si="340"/>
        <v>60</v>
      </c>
      <c r="AA1438" s="30">
        <v>8</v>
      </c>
      <c r="AB1438" s="30">
        <v>2</v>
      </c>
      <c r="AC1438" s="30">
        <v>6</v>
      </c>
      <c r="AD1438" s="30">
        <v>7</v>
      </c>
      <c r="AE1438" s="30">
        <f>SUM(AA1438:AD1438)</f>
        <v>23</v>
      </c>
      <c r="AF1438" s="30">
        <v>23</v>
      </c>
      <c r="AG1438" s="31">
        <f>AVERAGE(AA1438:AD1438)</f>
        <v>5.75</v>
      </c>
      <c r="AH1438" s="32"/>
      <c r="AI1438" s="32">
        <v>1437</v>
      </c>
      <c r="AJ1438" s="27">
        <v>1437</v>
      </c>
    </row>
    <row r="1439" spans="1:36" ht="11.25" customHeight="1" x14ac:dyDescent="0.2">
      <c r="A1439" s="27">
        <v>1438</v>
      </c>
      <c r="B1439" s="45"/>
      <c r="C1439" s="44" t="str">
        <f t="shared" si="338"/>
        <v>Onslaught - 4-Grid Character Card (Promo) - OS - R</v>
      </c>
      <c r="D1439" s="44" t="s">
        <v>6179</v>
      </c>
      <c r="E1439" s="44">
        <f t="shared" si="339"/>
        <v>1</v>
      </c>
      <c r="F1439" s="44" t="str">
        <f>CONCATENATE(M1439,IF(V1439&lt;&gt;"",CONCATENATE(" (",V1439,")",),"")," &lt;",G1439,"&gt;")</f>
        <v>Onslaught &lt;OS&gt;</v>
      </c>
      <c r="G1439" s="45" t="s">
        <v>1056</v>
      </c>
      <c r="H1439" s="45" t="s">
        <v>2582</v>
      </c>
      <c r="I1439" s="45"/>
      <c r="J1439" s="45"/>
      <c r="K1439" s="45"/>
      <c r="L1439" s="44" t="s">
        <v>477</v>
      </c>
      <c r="M1439" s="44" t="s">
        <v>477</v>
      </c>
      <c r="N1439" s="45"/>
      <c r="O1439" s="45"/>
      <c r="P1439" s="44" t="s">
        <v>770</v>
      </c>
      <c r="Q1439" s="45"/>
      <c r="R1439" s="45"/>
      <c r="S1439" s="56"/>
      <c r="T1439" s="44" t="s">
        <v>477</v>
      </c>
      <c r="U1439" s="44" t="s">
        <v>770</v>
      </c>
      <c r="V1439" s="45"/>
      <c r="W1439" s="45" t="s">
        <v>2313</v>
      </c>
      <c r="X1439" s="46">
        <v>18</v>
      </c>
      <c r="Y1439" s="46">
        <v>15</v>
      </c>
      <c r="Z1439" s="46">
        <f t="shared" si="340"/>
        <v>270</v>
      </c>
      <c r="AA1439" s="47">
        <v>8</v>
      </c>
      <c r="AB1439" s="47">
        <v>2</v>
      </c>
      <c r="AC1439" s="47">
        <v>6</v>
      </c>
      <c r="AD1439" s="47">
        <v>7</v>
      </c>
      <c r="AE1439" s="47">
        <f>SUM(AA1439:AD1439)</f>
        <v>23</v>
      </c>
      <c r="AF1439" s="47">
        <v>23</v>
      </c>
      <c r="AG1439" s="48">
        <f>AVERAGE(AA1439:AD1439)</f>
        <v>5.75</v>
      </c>
      <c r="AH1439" s="49"/>
      <c r="AI1439" s="49">
        <v>1438</v>
      </c>
      <c r="AJ1439" s="27">
        <v>1438</v>
      </c>
    </row>
    <row r="1440" spans="1:36" ht="11.25" customHeight="1" x14ac:dyDescent="0.2">
      <c r="A1440" s="27">
        <v>1439</v>
      </c>
      <c r="C1440" s="33" t="str">
        <f t="shared" si="338"/>
        <v>Onslaught - Baptism by Fire - OS - OPD - VR</v>
      </c>
      <c r="D1440" s="33" t="s">
        <v>6180</v>
      </c>
      <c r="E1440" s="33">
        <f t="shared" si="339"/>
        <v>1</v>
      </c>
      <c r="F1440" s="33" t="str">
        <f t="shared" ref="F1440:F1447" si="347">CONCATENATE(P1440," - ",G1440)</f>
        <v>Baptism by Fire - OS</v>
      </c>
      <c r="G1440" s="34" t="s">
        <v>1056</v>
      </c>
      <c r="H1440" s="34" t="s">
        <v>2590</v>
      </c>
      <c r="L1440" s="33" t="s">
        <v>477</v>
      </c>
      <c r="M1440" s="33" t="s">
        <v>477</v>
      </c>
      <c r="N1440" s="34" t="s">
        <v>5130</v>
      </c>
      <c r="O1440" s="34" t="s">
        <v>5130</v>
      </c>
      <c r="P1440" s="33" t="s">
        <v>3554</v>
      </c>
      <c r="R1440" s="34" t="s">
        <v>2584</v>
      </c>
      <c r="S1440" s="50" t="s">
        <v>4303</v>
      </c>
      <c r="T1440" s="33" t="s">
        <v>477</v>
      </c>
      <c r="U1440" s="33" t="s">
        <v>1113</v>
      </c>
      <c r="W1440" s="34" t="s">
        <v>2361</v>
      </c>
      <c r="X1440" s="34">
        <v>18</v>
      </c>
      <c r="Y1440" s="34">
        <v>20</v>
      </c>
      <c r="Z1440" s="34">
        <f t="shared" si="340"/>
        <v>360</v>
      </c>
      <c r="AI1440" s="25">
        <v>1439</v>
      </c>
      <c r="AJ1440" s="27">
        <v>1439</v>
      </c>
    </row>
    <row r="1441" spans="1:36" ht="11.25" customHeight="1" x14ac:dyDescent="0.2">
      <c r="A1441" s="27">
        <v>1440</v>
      </c>
      <c r="C1441" s="33" t="str">
        <f t="shared" si="338"/>
        <v>Onslaught - Cannon Fodder - IQ - OPD - VR</v>
      </c>
      <c r="D1441" s="33" t="str">
        <f t="shared" ref="D1441" si="348">CONCATENATE(M1441," - ",P1441," - ",G1441," - ",IF(R1441="","",CONCATENATE(R1441," - ")),W1441)</f>
        <v>Onslaught - Cannon Fodder - IQ - OPD - VR</v>
      </c>
      <c r="E1441" s="33">
        <f t="shared" si="339"/>
        <v>1</v>
      </c>
      <c r="F1441" s="33" t="str">
        <f t="shared" si="347"/>
        <v>Cannon Fodder - IQ</v>
      </c>
      <c r="G1441" s="34" t="s">
        <v>1044</v>
      </c>
      <c r="H1441" s="34" t="s">
        <v>2590</v>
      </c>
      <c r="L1441" s="33" t="s">
        <v>477</v>
      </c>
      <c r="M1441" s="33" t="s">
        <v>477</v>
      </c>
      <c r="N1441" s="34" t="s">
        <v>5101</v>
      </c>
      <c r="O1441" s="34" t="s">
        <v>5101</v>
      </c>
      <c r="P1441" s="33" t="s">
        <v>3212</v>
      </c>
      <c r="R1441" s="34" t="s">
        <v>2584</v>
      </c>
      <c r="S1441" s="50" t="s">
        <v>4304</v>
      </c>
      <c r="T1441" s="33" t="s">
        <v>477</v>
      </c>
      <c r="U1441" s="33" t="s">
        <v>1114</v>
      </c>
      <c r="W1441" s="34" t="s">
        <v>2361</v>
      </c>
      <c r="X1441" s="34">
        <v>12</v>
      </c>
      <c r="Y1441" s="34">
        <v>20</v>
      </c>
      <c r="Z1441" s="34">
        <f t="shared" si="340"/>
        <v>240</v>
      </c>
      <c r="AI1441" s="25">
        <v>1440</v>
      </c>
      <c r="AJ1441" s="27">
        <v>1440</v>
      </c>
    </row>
    <row r="1442" spans="1:36" ht="11.25" customHeight="1" x14ac:dyDescent="0.2">
      <c r="A1442" s="27">
        <v>1441</v>
      </c>
      <c r="C1442" s="33" t="str">
        <f t="shared" si="338"/>
        <v>Onslaught - Dark Enigma - OS - OPD - VR</v>
      </c>
      <c r="D1442" s="33" t="s">
        <v>6181</v>
      </c>
      <c r="E1442" s="33">
        <f t="shared" si="339"/>
        <v>1</v>
      </c>
      <c r="F1442" s="33" t="str">
        <f t="shared" si="347"/>
        <v>Dark Enigma - OS</v>
      </c>
      <c r="G1442" s="34" t="s">
        <v>1056</v>
      </c>
      <c r="H1442" s="34" t="s">
        <v>2590</v>
      </c>
      <c r="L1442" s="33" t="s">
        <v>477</v>
      </c>
      <c r="M1442" s="33" t="s">
        <v>477</v>
      </c>
      <c r="N1442" s="34" t="s">
        <v>4967</v>
      </c>
      <c r="O1442" s="34" t="s">
        <v>4967</v>
      </c>
      <c r="P1442" s="33" t="s">
        <v>3213</v>
      </c>
      <c r="R1442" s="34" t="s">
        <v>2584</v>
      </c>
      <c r="S1442" s="50" t="s">
        <v>4305</v>
      </c>
      <c r="T1442" s="33" t="s">
        <v>477</v>
      </c>
      <c r="U1442" s="33" t="s">
        <v>1115</v>
      </c>
      <c r="W1442" s="34" t="s">
        <v>2361</v>
      </c>
      <c r="X1442" s="34">
        <v>18</v>
      </c>
      <c r="Y1442" s="34">
        <v>20</v>
      </c>
      <c r="Z1442" s="34">
        <f t="shared" si="340"/>
        <v>360</v>
      </c>
      <c r="AI1442" s="25">
        <v>1441</v>
      </c>
      <c r="AJ1442" s="27">
        <v>1441</v>
      </c>
    </row>
    <row r="1443" spans="1:36" ht="11.25" customHeight="1" x14ac:dyDescent="0.2">
      <c r="A1443" s="27">
        <v>1442</v>
      </c>
      <c r="C1443" s="33" t="str">
        <f t="shared" si="338"/>
        <v>Onslaught - Dark Thoughts - CL - C</v>
      </c>
      <c r="D1443" s="33" t="s">
        <v>6182</v>
      </c>
      <c r="E1443" s="33">
        <f t="shared" si="339"/>
        <v>1</v>
      </c>
      <c r="F1443" s="33" t="str">
        <f t="shared" si="347"/>
        <v>Dark Thoughts - CL</v>
      </c>
      <c r="G1443" s="34" t="s">
        <v>1676</v>
      </c>
      <c r="H1443" s="34" t="s">
        <v>2590</v>
      </c>
      <c r="L1443" s="33" t="s">
        <v>477</v>
      </c>
      <c r="M1443" s="33" t="s">
        <v>477</v>
      </c>
      <c r="N1443" s="34" t="s">
        <v>5035</v>
      </c>
      <c r="O1443" s="34" t="s">
        <v>5035</v>
      </c>
      <c r="P1443" s="33" t="s">
        <v>1518</v>
      </c>
      <c r="S1443" s="50" t="s">
        <v>4306</v>
      </c>
      <c r="T1443" s="33" t="s">
        <v>477</v>
      </c>
      <c r="U1443" s="33" t="s">
        <v>1518</v>
      </c>
      <c r="W1443" s="34" t="s">
        <v>2103</v>
      </c>
      <c r="X1443" s="34">
        <v>13</v>
      </c>
      <c r="Y1443" s="34">
        <v>5</v>
      </c>
      <c r="Z1443" s="34">
        <f t="shared" si="340"/>
        <v>65</v>
      </c>
      <c r="AI1443" s="25">
        <v>1442</v>
      </c>
      <c r="AJ1443" s="27">
        <v>1442</v>
      </c>
    </row>
    <row r="1444" spans="1:36" ht="11.25" customHeight="1" x14ac:dyDescent="0.2">
      <c r="A1444" s="27">
        <v>1443</v>
      </c>
      <c r="C1444" s="33" t="str">
        <f t="shared" si="338"/>
        <v>Onslaught - Merciless Conqueror - OS - VR</v>
      </c>
      <c r="D1444" s="33" t="s">
        <v>6183</v>
      </c>
      <c r="E1444" s="33">
        <f t="shared" si="339"/>
        <v>1</v>
      </c>
      <c r="F1444" s="33" t="str">
        <f t="shared" si="347"/>
        <v>Merciless Conqueror - OS</v>
      </c>
      <c r="G1444" s="34" t="s">
        <v>1056</v>
      </c>
      <c r="H1444" s="34" t="s">
        <v>2590</v>
      </c>
      <c r="L1444" s="33" t="s">
        <v>477</v>
      </c>
      <c r="M1444" s="33" t="s">
        <v>477</v>
      </c>
      <c r="N1444" s="34" t="s">
        <v>5131</v>
      </c>
      <c r="O1444" s="34" t="s">
        <v>5131</v>
      </c>
      <c r="P1444" s="33" t="s">
        <v>1017</v>
      </c>
      <c r="S1444" s="50" t="s">
        <v>4307</v>
      </c>
      <c r="T1444" s="33" t="s">
        <v>477</v>
      </c>
      <c r="U1444" s="33" t="s">
        <v>1017</v>
      </c>
      <c r="W1444" s="34" t="s">
        <v>2361</v>
      </c>
      <c r="X1444" s="34">
        <v>18</v>
      </c>
      <c r="Y1444" s="34">
        <v>20</v>
      </c>
      <c r="Z1444" s="34">
        <f t="shared" si="340"/>
        <v>360</v>
      </c>
      <c r="AI1444" s="25">
        <v>1443</v>
      </c>
      <c r="AJ1444" s="27">
        <v>1443</v>
      </c>
    </row>
    <row r="1445" spans="1:36" ht="11.25" customHeight="1" x14ac:dyDescent="0.2">
      <c r="A1445" s="27">
        <v>1444</v>
      </c>
      <c r="C1445" s="33" t="str">
        <f t="shared" si="338"/>
        <v>Onslaught - Mutant Gestalt - OS - VR</v>
      </c>
      <c r="D1445" s="33" t="s">
        <v>6184</v>
      </c>
      <c r="E1445" s="33">
        <f t="shared" si="339"/>
        <v>1</v>
      </c>
      <c r="F1445" s="33" t="str">
        <f t="shared" si="347"/>
        <v>Mutant Gestalt - OS</v>
      </c>
      <c r="G1445" s="34" t="s">
        <v>1056</v>
      </c>
      <c r="H1445" s="34" t="s">
        <v>2590</v>
      </c>
      <c r="L1445" s="33" t="s">
        <v>477</v>
      </c>
      <c r="M1445" s="33" t="s">
        <v>477</v>
      </c>
      <c r="N1445" s="34" t="s">
        <v>5011</v>
      </c>
      <c r="O1445" s="34" t="s">
        <v>5011</v>
      </c>
      <c r="P1445" s="33" t="s">
        <v>346</v>
      </c>
      <c r="S1445" s="50" t="s">
        <v>4308</v>
      </c>
      <c r="T1445" s="33" t="s">
        <v>477</v>
      </c>
      <c r="U1445" s="33" t="s">
        <v>346</v>
      </c>
      <c r="W1445" s="34" t="s">
        <v>2361</v>
      </c>
      <c r="X1445" s="34">
        <v>18</v>
      </c>
      <c r="Y1445" s="34">
        <v>20</v>
      </c>
      <c r="Z1445" s="34">
        <f t="shared" si="340"/>
        <v>360</v>
      </c>
      <c r="AI1445" s="25">
        <v>1444</v>
      </c>
      <c r="AJ1445" s="27">
        <v>1444</v>
      </c>
    </row>
    <row r="1446" spans="1:36" ht="11.25" customHeight="1" x14ac:dyDescent="0.2">
      <c r="A1446" s="27">
        <v>1445</v>
      </c>
      <c r="C1446" s="33" t="str">
        <f t="shared" si="338"/>
        <v>Onslaught - Psychic Absorption - OS - VR</v>
      </c>
      <c r="D1446" s="33" t="s">
        <v>6185</v>
      </c>
      <c r="E1446" s="33">
        <f t="shared" si="339"/>
        <v>1</v>
      </c>
      <c r="F1446" s="33" t="str">
        <f t="shared" si="347"/>
        <v>Psychic Absorption - OS</v>
      </c>
      <c r="G1446" s="34" t="s">
        <v>1056</v>
      </c>
      <c r="H1446" s="34" t="s">
        <v>2590</v>
      </c>
      <c r="L1446" s="33" t="s">
        <v>477</v>
      </c>
      <c r="M1446" s="33" t="s">
        <v>477</v>
      </c>
      <c r="N1446" s="34" t="s">
        <v>5026</v>
      </c>
      <c r="O1446" s="34" t="s">
        <v>5026</v>
      </c>
      <c r="P1446" s="33" t="s">
        <v>3530</v>
      </c>
      <c r="S1446" s="50" t="s">
        <v>4309</v>
      </c>
      <c r="T1446" s="33" t="s">
        <v>477</v>
      </c>
      <c r="U1446" s="33" t="s">
        <v>3530</v>
      </c>
      <c r="W1446" s="34" t="s">
        <v>2361</v>
      </c>
      <c r="X1446" s="34">
        <v>18</v>
      </c>
      <c r="Y1446" s="34">
        <v>20</v>
      </c>
      <c r="Z1446" s="34">
        <f t="shared" si="340"/>
        <v>360</v>
      </c>
      <c r="AI1446" s="25">
        <v>1445</v>
      </c>
      <c r="AJ1446" s="27">
        <v>1445</v>
      </c>
    </row>
    <row r="1447" spans="1:36" ht="11.25" customHeight="1" x14ac:dyDescent="0.2">
      <c r="A1447" s="27">
        <v>1446</v>
      </c>
      <c r="C1447" s="33" t="str">
        <f t="shared" si="338"/>
        <v>Onslaught - Raw Power - OS - VR</v>
      </c>
      <c r="D1447" s="33" t="s">
        <v>6186</v>
      </c>
      <c r="E1447" s="33">
        <f t="shared" si="339"/>
        <v>1</v>
      </c>
      <c r="F1447" s="33" t="str">
        <f t="shared" si="347"/>
        <v>Raw Power - OS</v>
      </c>
      <c r="G1447" s="34" t="s">
        <v>1056</v>
      </c>
      <c r="H1447" s="34" t="s">
        <v>2590</v>
      </c>
      <c r="L1447" s="33" t="s">
        <v>477</v>
      </c>
      <c r="M1447" s="33" t="s">
        <v>477</v>
      </c>
      <c r="N1447" s="34" t="s">
        <v>4879</v>
      </c>
      <c r="O1447" s="34" t="s">
        <v>4879</v>
      </c>
      <c r="P1447" s="33" t="s">
        <v>1517</v>
      </c>
      <c r="S1447" s="50" t="s">
        <v>3609</v>
      </c>
      <c r="T1447" s="33" t="s">
        <v>477</v>
      </c>
      <c r="U1447" s="33" t="s">
        <v>1517</v>
      </c>
      <c r="W1447" s="34" t="s">
        <v>2361</v>
      </c>
      <c r="X1447" s="34">
        <v>18</v>
      </c>
      <c r="Y1447" s="34">
        <v>20</v>
      </c>
      <c r="Z1447" s="34">
        <f t="shared" si="340"/>
        <v>360</v>
      </c>
      <c r="AI1447" s="25">
        <v>1446</v>
      </c>
      <c r="AJ1447" s="27">
        <v>1446</v>
      </c>
    </row>
    <row r="1448" spans="1:36" ht="11.25" customHeight="1" x14ac:dyDescent="0.2">
      <c r="A1448" s="27">
        <v>1447</v>
      </c>
      <c r="B1448" s="28"/>
      <c r="C1448" s="26" t="str">
        <f t="shared" si="338"/>
        <v>Orion - 4-Grid Character Card - JLA - R</v>
      </c>
      <c r="D1448" s="26" t="str">
        <f>CONCATENATE(M1448," ",G1448," HERO - ",W1448)</f>
        <v>Orion JLA HERO - R</v>
      </c>
      <c r="E1448" s="26">
        <f t="shared" si="339"/>
        <v>1</v>
      </c>
      <c r="F1448" s="26" t="str">
        <f>CONCATENATE(M1448,IF(V1448&lt;&gt;"",CONCATENATE(" (",V1448,")",),"")," &lt;",G1448,"&gt;")</f>
        <v>Orion (H) &lt;JLA&gt;</v>
      </c>
      <c r="G1448" s="28" t="s">
        <v>3386</v>
      </c>
      <c r="H1448" s="28" t="s">
        <v>2582</v>
      </c>
      <c r="I1448" s="28"/>
      <c r="J1448" s="28"/>
      <c r="K1448" s="28"/>
      <c r="L1448" s="26" t="s">
        <v>478</v>
      </c>
      <c r="M1448" s="26" t="s">
        <v>478</v>
      </c>
      <c r="N1448" s="28"/>
      <c r="O1448" s="28"/>
      <c r="P1448" s="26" t="s">
        <v>769</v>
      </c>
      <c r="Q1448" s="28"/>
      <c r="R1448" s="28"/>
      <c r="S1448" s="54"/>
      <c r="T1448" s="26" t="s">
        <v>478</v>
      </c>
      <c r="U1448" s="26" t="s">
        <v>769</v>
      </c>
      <c r="V1448" s="28" t="s">
        <v>1981</v>
      </c>
      <c r="W1448" s="28" t="s">
        <v>2313</v>
      </c>
      <c r="X1448" s="29">
        <v>6</v>
      </c>
      <c r="Y1448" s="29">
        <v>15</v>
      </c>
      <c r="Z1448" s="29">
        <f t="shared" si="340"/>
        <v>90</v>
      </c>
      <c r="AA1448" s="30">
        <v>4</v>
      </c>
      <c r="AB1448" s="30">
        <v>7</v>
      </c>
      <c r="AC1448" s="30">
        <v>7</v>
      </c>
      <c r="AD1448" s="30">
        <v>2</v>
      </c>
      <c r="AE1448" s="30">
        <f>SUM(AA1448:AD1448)</f>
        <v>20</v>
      </c>
      <c r="AF1448" s="30">
        <v>20</v>
      </c>
      <c r="AG1448" s="31">
        <f>AVERAGE(AA1448:AD1448)</f>
        <v>5</v>
      </c>
      <c r="AH1448" s="32"/>
      <c r="AI1448" s="32">
        <v>1447</v>
      </c>
      <c r="AJ1448" s="27">
        <v>1447</v>
      </c>
    </row>
    <row r="1449" spans="1:36" ht="11.25" customHeight="1" x14ac:dyDescent="0.2">
      <c r="A1449" s="27">
        <v>1448</v>
      </c>
      <c r="C1449" s="33" t="str">
        <f t="shared" si="338"/>
        <v>Orion - Astro-Glider - JLA - U</v>
      </c>
      <c r="D1449" s="33" t="str">
        <f>CONCATENATE(M1449," - ",P1449," - ",G1449," - ",IF(R1449="","",CONCATENATE(R1449," - ")),W1449)</f>
        <v>Orion - Astro-Glider - JLA - U</v>
      </c>
      <c r="E1449" s="33">
        <f t="shared" si="339"/>
        <v>1</v>
      </c>
      <c r="F1449" s="33" t="str">
        <f>CONCATENATE(P1449," - ",G1449)</f>
        <v>Astro-Glider - JLA</v>
      </c>
      <c r="G1449" s="34" t="s">
        <v>3386</v>
      </c>
      <c r="H1449" s="34" t="s">
        <v>2590</v>
      </c>
      <c r="L1449" s="33" t="s">
        <v>478</v>
      </c>
      <c r="M1449" s="33" t="s">
        <v>478</v>
      </c>
      <c r="N1449" s="34" t="s">
        <v>4955</v>
      </c>
      <c r="O1449" s="34" t="s">
        <v>4955</v>
      </c>
      <c r="P1449" s="33" t="s">
        <v>1723</v>
      </c>
      <c r="S1449" s="50" t="s">
        <v>3964</v>
      </c>
      <c r="T1449" s="33" t="s">
        <v>478</v>
      </c>
      <c r="U1449" s="33" t="s">
        <v>1723</v>
      </c>
      <c r="W1449" s="34" t="s">
        <v>2314</v>
      </c>
      <c r="X1449" s="34">
        <v>6</v>
      </c>
      <c r="Y1449" s="34">
        <v>10</v>
      </c>
      <c r="Z1449" s="34">
        <f t="shared" si="340"/>
        <v>60</v>
      </c>
      <c r="AI1449" s="25">
        <v>1448</v>
      </c>
      <c r="AJ1449" s="27">
        <v>1448</v>
      </c>
    </row>
    <row r="1450" spans="1:36" ht="11.25" customHeight="1" x14ac:dyDescent="0.2">
      <c r="A1450" s="27">
        <v>1449</v>
      </c>
      <c r="C1450" s="33" t="str">
        <f t="shared" si="338"/>
        <v>Orion - Boom Tube - JLA - U</v>
      </c>
      <c r="D1450" s="33" t="str">
        <f>CONCATENATE(M1450," - ",P1450," - ",G1450," - ",IF(R1450="","",CONCATENATE(R1450," - ")),W1450)</f>
        <v>Orion - Boom Tube - JLA - U</v>
      </c>
      <c r="E1450" s="33">
        <f t="shared" si="339"/>
        <v>1</v>
      </c>
      <c r="F1450" s="33" t="str">
        <f>CONCATENATE(P1450," - ",G1450)</f>
        <v>Boom Tube - JLA</v>
      </c>
      <c r="G1450" s="34" t="s">
        <v>3386</v>
      </c>
      <c r="H1450" s="34" t="s">
        <v>2590</v>
      </c>
      <c r="L1450" s="33" t="s">
        <v>478</v>
      </c>
      <c r="M1450" s="33" t="s">
        <v>478</v>
      </c>
      <c r="N1450" s="34" t="s">
        <v>5025</v>
      </c>
      <c r="O1450" s="34" t="s">
        <v>5025</v>
      </c>
      <c r="P1450" s="33" t="s">
        <v>3555</v>
      </c>
      <c r="S1450" s="50" t="s">
        <v>4310</v>
      </c>
      <c r="T1450" s="33" t="s">
        <v>478</v>
      </c>
      <c r="U1450" s="33" t="s">
        <v>1471</v>
      </c>
      <c r="W1450" s="34" t="s">
        <v>2314</v>
      </c>
      <c r="X1450" s="34">
        <v>6</v>
      </c>
      <c r="Y1450" s="34">
        <v>10</v>
      </c>
      <c r="Z1450" s="34">
        <f t="shared" si="340"/>
        <v>60</v>
      </c>
      <c r="AI1450" s="25">
        <v>1449</v>
      </c>
      <c r="AJ1450" s="27">
        <v>1449</v>
      </c>
    </row>
    <row r="1451" spans="1:36" ht="11.25" customHeight="1" x14ac:dyDescent="0.2">
      <c r="A1451" s="27">
        <v>1450</v>
      </c>
      <c r="C1451" s="33" t="str">
        <f t="shared" si="338"/>
        <v>Orion - Consult the Source - JLA - OPD - VR</v>
      </c>
      <c r="D1451" s="33" t="str">
        <f>CONCATENATE(M1451," - ",P1451," - ",G1451," - ",IF(R1451="","",CONCATENATE(R1451," - ")),W1451)</f>
        <v>Orion - Consult the Source - JLA - OPD - VR</v>
      </c>
      <c r="E1451" s="33">
        <f t="shared" si="339"/>
        <v>1</v>
      </c>
      <c r="F1451" s="33" t="str">
        <f>CONCATENATE(P1451," - ",G1451)</f>
        <v>Consult the Source - JLA</v>
      </c>
      <c r="G1451" s="34" t="s">
        <v>3386</v>
      </c>
      <c r="H1451" s="34" t="s">
        <v>2590</v>
      </c>
      <c r="L1451" s="33" t="s">
        <v>478</v>
      </c>
      <c r="M1451" s="33" t="s">
        <v>478</v>
      </c>
      <c r="N1451" s="34" t="s">
        <v>4875</v>
      </c>
      <c r="O1451" s="34" t="s">
        <v>4875</v>
      </c>
      <c r="P1451" s="33" t="s">
        <v>3214</v>
      </c>
      <c r="R1451" s="34" t="s">
        <v>2584</v>
      </c>
      <c r="S1451" s="50" t="s">
        <v>4311</v>
      </c>
      <c r="T1451" s="33" t="s">
        <v>478</v>
      </c>
      <c r="U1451" s="33" t="s">
        <v>1116</v>
      </c>
      <c r="W1451" s="34" t="s">
        <v>2361</v>
      </c>
      <c r="X1451" s="34">
        <v>6</v>
      </c>
      <c r="Y1451" s="34">
        <v>20</v>
      </c>
      <c r="Z1451" s="34">
        <f t="shared" si="340"/>
        <v>120</v>
      </c>
      <c r="AI1451" s="25">
        <v>1450</v>
      </c>
      <c r="AJ1451" s="27">
        <v>1450</v>
      </c>
    </row>
    <row r="1452" spans="1:36" ht="11.25" customHeight="1" x14ac:dyDescent="0.2">
      <c r="A1452" s="27">
        <v>1451</v>
      </c>
      <c r="C1452" s="33" t="str">
        <f t="shared" si="338"/>
        <v>Orion - Mother Box - JLA - OPD - VR</v>
      </c>
      <c r="D1452" s="33" t="str">
        <f>CONCATENATE(M1452," - ",P1452," - ",G1452," - ",IF(R1452="","",CONCATENATE(R1452," - ")),W1452)</f>
        <v>Orion - Mother Box - JLA - OPD - VR</v>
      </c>
      <c r="E1452" s="33">
        <f t="shared" si="339"/>
        <v>1</v>
      </c>
      <c r="F1452" s="33" t="str">
        <f>CONCATENATE(M1452," - ",P1452," - ",G1452)</f>
        <v>Orion - Mother Box - JLA</v>
      </c>
      <c r="G1452" s="34" t="s">
        <v>3386</v>
      </c>
      <c r="H1452" s="34" t="s">
        <v>2590</v>
      </c>
      <c r="L1452" s="33" t="s">
        <v>478</v>
      </c>
      <c r="M1452" s="33" t="s">
        <v>478</v>
      </c>
      <c r="N1452" s="34" t="s">
        <v>4868</v>
      </c>
      <c r="O1452" s="34" t="s">
        <v>4868</v>
      </c>
      <c r="P1452" s="33" t="s">
        <v>3180</v>
      </c>
      <c r="R1452" s="34" t="s">
        <v>2584</v>
      </c>
      <c r="S1452" s="50" t="s">
        <v>5189</v>
      </c>
      <c r="T1452" s="33" t="s">
        <v>478</v>
      </c>
      <c r="U1452" s="33" t="s">
        <v>1117</v>
      </c>
      <c r="W1452" s="34" t="s">
        <v>2361</v>
      </c>
      <c r="X1452" s="34">
        <v>6</v>
      </c>
      <c r="Y1452" s="34">
        <v>20</v>
      </c>
      <c r="Z1452" s="34">
        <f t="shared" si="340"/>
        <v>120</v>
      </c>
      <c r="AI1452" s="25">
        <v>1451</v>
      </c>
      <c r="AJ1452" s="27">
        <v>1451</v>
      </c>
    </row>
    <row r="1453" spans="1:36" ht="11.25" customHeight="1" x14ac:dyDescent="0.2">
      <c r="A1453" s="27">
        <v>1452</v>
      </c>
      <c r="C1453" s="33" t="str">
        <f t="shared" si="338"/>
        <v>Orion - Source of the Beast - JLA - C</v>
      </c>
      <c r="D1453" s="33" t="str">
        <f>CONCATENATE(M1453," - ",P1453," - ",G1453," - ",IF(R1453="","",CONCATENATE(R1453," - ")),W1453)</f>
        <v>Orion - Source of the Beast - JLA - C</v>
      </c>
      <c r="E1453" s="33">
        <f t="shared" si="339"/>
        <v>1</v>
      </c>
      <c r="F1453" s="33" t="str">
        <f>CONCATENATE(P1453," - ",G1453)</f>
        <v>Source of the Beast - JLA</v>
      </c>
      <c r="G1453" s="34" t="s">
        <v>3386</v>
      </c>
      <c r="H1453" s="34" t="s">
        <v>2590</v>
      </c>
      <c r="L1453" s="33" t="s">
        <v>478</v>
      </c>
      <c r="M1453" s="33" t="s">
        <v>478</v>
      </c>
      <c r="N1453" s="34" t="s">
        <v>4989</v>
      </c>
      <c r="O1453" s="34" t="s">
        <v>4989</v>
      </c>
      <c r="P1453" s="33" t="s">
        <v>389</v>
      </c>
      <c r="S1453" s="50" t="s">
        <v>4166</v>
      </c>
      <c r="T1453" s="33" t="s">
        <v>478</v>
      </c>
      <c r="U1453" s="33" t="s">
        <v>389</v>
      </c>
      <c r="W1453" s="34" t="s">
        <v>2103</v>
      </c>
      <c r="X1453" s="34">
        <v>6</v>
      </c>
      <c r="Y1453" s="34">
        <v>5</v>
      </c>
      <c r="Z1453" s="34">
        <f t="shared" si="340"/>
        <v>30</v>
      </c>
      <c r="AI1453" s="25">
        <v>1452</v>
      </c>
      <c r="AJ1453" s="27">
        <v>1452</v>
      </c>
    </row>
    <row r="1454" spans="1:36" ht="11.25" customHeight="1" x14ac:dyDescent="0.2">
      <c r="A1454" s="27">
        <v>1453</v>
      </c>
      <c r="B1454" s="28"/>
      <c r="C1454" s="26" t="str">
        <f t="shared" si="338"/>
        <v>Overtkill - 4-Grid Character Card - IM - U</v>
      </c>
      <c r="D1454" s="26" t="str">
        <f>CONCATENATE(M1454," ",G1454," HERO - ",W1454)</f>
        <v>Overtkill IM HERO - U</v>
      </c>
      <c r="E1454" s="26">
        <f t="shared" si="339"/>
        <v>1</v>
      </c>
      <c r="F1454" s="26" t="str">
        <f>CONCATENATE(M1454,IF(V1454&lt;&gt;"",CONCATENATE(" (",V1454,")",),"")," &lt;",G1454,"&gt;")</f>
        <v>Overtkill &lt;IM&gt;</v>
      </c>
      <c r="G1454" s="28" t="s">
        <v>511</v>
      </c>
      <c r="H1454" s="28" t="s">
        <v>2582</v>
      </c>
      <c r="I1454" s="28"/>
      <c r="J1454" s="28"/>
      <c r="K1454" s="28"/>
      <c r="L1454" s="26" t="s">
        <v>1245</v>
      </c>
      <c r="M1454" s="26" t="s">
        <v>1245</v>
      </c>
      <c r="N1454" s="28"/>
      <c r="O1454" s="28"/>
      <c r="P1454" s="26" t="s">
        <v>769</v>
      </c>
      <c r="Q1454" s="28"/>
      <c r="R1454" s="28"/>
      <c r="S1454" s="54"/>
      <c r="T1454" s="26" t="s">
        <v>1245</v>
      </c>
      <c r="U1454" s="26" t="s">
        <v>769</v>
      </c>
      <c r="V1454" s="28"/>
      <c r="W1454" s="28" t="s">
        <v>2314</v>
      </c>
      <c r="X1454" s="29">
        <v>16</v>
      </c>
      <c r="Y1454" s="29">
        <v>10</v>
      </c>
      <c r="Z1454" s="29">
        <f t="shared" si="340"/>
        <v>160</v>
      </c>
      <c r="AA1454" s="30">
        <v>5</v>
      </c>
      <c r="AB1454" s="30">
        <v>5</v>
      </c>
      <c r="AC1454" s="30">
        <v>7</v>
      </c>
      <c r="AD1454" s="30">
        <v>1</v>
      </c>
      <c r="AE1454" s="30">
        <f>SUM(AA1454:AD1454)</f>
        <v>18</v>
      </c>
      <c r="AF1454" s="30">
        <v>18</v>
      </c>
      <c r="AG1454" s="31">
        <f>AVERAGE(AA1454:AD1454)</f>
        <v>4.5</v>
      </c>
      <c r="AH1454" s="32" t="s">
        <v>4824</v>
      </c>
      <c r="AI1454" s="32">
        <v>1453</v>
      </c>
      <c r="AJ1454" s="27">
        <v>1453</v>
      </c>
    </row>
    <row r="1455" spans="1:36" ht="11.25" customHeight="1" x14ac:dyDescent="0.2">
      <c r="A1455" s="27">
        <v>1454</v>
      </c>
      <c r="C1455" s="33" t="str">
        <f t="shared" si="338"/>
        <v>Overtkill - Armor - IM - U</v>
      </c>
      <c r="D1455" s="33" t="s">
        <v>6187</v>
      </c>
      <c r="E1455" s="33">
        <f t="shared" si="339"/>
        <v>1</v>
      </c>
      <c r="F1455" s="33" t="str">
        <f t="shared" ref="F1455:F1460" si="349">CONCATENATE(P1455," - ",G1455)</f>
        <v>Armor - IM</v>
      </c>
      <c r="G1455" s="34" t="s">
        <v>511</v>
      </c>
      <c r="H1455" s="34" t="s">
        <v>2590</v>
      </c>
      <c r="L1455" s="33" t="s">
        <v>1245</v>
      </c>
      <c r="M1455" s="33" t="s">
        <v>1245</v>
      </c>
      <c r="N1455" s="34" t="s">
        <v>4876</v>
      </c>
      <c r="O1455" s="34" t="s">
        <v>4876</v>
      </c>
      <c r="P1455" s="33" t="s">
        <v>87</v>
      </c>
      <c r="S1455" s="50" t="s">
        <v>4312</v>
      </c>
      <c r="T1455" s="33" t="s">
        <v>1245</v>
      </c>
      <c r="U1455" s="33" t="s">
        <v>87</v>
      </c>
      <c r="W1455" s="34" t="s">
        <v>2314</v>
      </c>
      <c r="X1455" s="34">
        <v>16</v>
      </c>
      <c r="Y1455" s="34">
        <v>10</v>
      </c>
      <c r="Z1455" s="34">
        <f t="shared" si="340"/>
        <v>160</v>
      </c>
      <c r="AI1455" s="25">
        <v>1454</v>
      </c>
      <c r="AJ1455" s="27">
        <v>1454</v>
      </c>
    </row>
    <row r="1456" spans="1:36" ht="11.25" customHeight="1" x14ac:dyDescent="0.2">
      <c r="A1456" s="27">
        <v>1455</v>
      </c>
      <c r="C1456" s="33" t="str">
        <f t="shared" si="338"/>
        <v>Overtkill - Contract Hit - IM - OPD - R</v>
      </c>
      <c r="D1456" s="33" t="str">
        <f t="shared" ref="D1456:D1460" si="350">CONCATENATE(M1456," - ",P1456," - ",G1456," - ",IF(R1456="","",CONCATENATE(R1456," - ")),W1456)</f>
        <v>Overtkill - Contract Hit - IM - OPD - R</v>
      </c>
      <c r="E1456" s="33">
        <f t="shared" si="339"/>
        <v>1</v>
      </c>
      <c r="F1456" s="33" t="str">
        <f t="shared" si="349"/>
        <v>Contract Hit - IM</v>
      </c>
      <c r="G1456" s="34" t="s">
        <v>511</v>
      </c>
      <c r="H1456" s="34" t="s">
        <v>2590</v>
      </c>
      <c r="L1456" s="33" t="s">
        <v>1245</v>
      </c>
      <c r="M1456" s="33" t="s">
        <v>1245</v>
      </c>
      <c r="N1456" s="34" t="s">
        <v>4958</v>
      </c>
      <c r="O1456" s="34" t="s">
        <v>4958</v>
      </c>
      <c r="P1456" s="33" t="s">
        <v>3215</v>
      </c>
      <c r="R1456" s="34" t="s">
        <v>2584</v>
      </c>
      <c r="S1456" s="50" t="s">
        <v>4313</v>
      </c>
      <c r="T1456" s="33" t="s">
        <v>1245</v>
      </c>
      <c r="U1456" s="33" t="s">
        <v>1186</v>
      </c>
      <c r="W1456" s="34" t="s">
        <v>2313</v>
      </c>
      <c r="X1456" s="34">
        <v>16</v>
      </c>
      <c r="Y1456" s="34">
        <v>15</v>
      </c>
      <c r="Z1456" s="34">
        <f t="shared" si="340"/>
        <v>240</v>
      </c>
      <c r="AI1456" s="25">
        <v>1455</v>
      </c>
      <c r="AJ1456" s="27">
        <v>1455</v>
      </c>
    </row>
    <row r="1457" spans="1:36" ht="11.25" customHeight="1" x14ac:dyDescent="0.2">
      <c r="A1457" s="27">
        <v>1456</v>
      </c>
      <c r="C1457" s="33" t="str">
        <f t="shared" si="338"/>
        <v>Overtkill - Cyborg - IM - U</v>
      </c>
      <c r="D1457" s="33" t="str">
        <f t="shared" si="350"/>
        <v>Overtkill - Cyborg - IM - U</v>
      </c>
      <c r="E1457" s="33">
        <f t="shared" si="339"/>
        <v>1</v>
      </c>
      <c r="F1457" s="33" t="str">
        <f t="shared" si="349"/>
        <v>Cyborg - IM</v>
      </c>
      <c r="G1457" s="34" t="s">
        <v>511</v>
      </c>
      <c r="H1457" s="34" t="s">
        <v>2590</v>
      </c>
      <c r="L1457" s="33" t="s">
        <v>1245</v>
      </c>
      <c r="M1457" s="33" t="s">
        <v>1245</v>
      </c>
      <c r="N1457" s="34" t="s">
        <v>5132</v>
      </c>
      <c r="O1457" s="34" t="s">
        <v>5132</v>
      </c>
      <c r="P1457" s="33" t="s">
        <v>2548</v>
      </c>
      <c r="S1457" s="50" t="s">
        <v>4314</v>
      </c>
      <c r="T1457" s="33" t="s">
        <v>1245</v>
      </c>
      <c r="U1457" s="33" t="s">
        <v>2548</v>
      </c>
      <c r="W1457" s="34" t="s">
        <v>2314</v>
      </c>
      <c r="X1457" s="34">
        <v>16</v>
      </c>
      <c r="Y1457" s="34">
        <v>10</v>
      </c>
      <c r="Z1457" s="34">
        <f t="shared" si="340"/>
        <v>160</v>
      </c>
      <c r="AI1457" s="25">
        <v>1456</v>
      </c>
      <c r="AJ1457" s="27">
        <v>1456</v>
      </c>
    </row>
    <row r="1458" spans="1:36" ht="11.25" customHeight="1" x14ac:dyDescent="0.2">
      <c r="A1458" s="27">
        <v>1457</v>
      </c>
      <c r="C1458" s="33" t="str">
        <f t="shared" si="338"/>
        <v>Overtkill - High Caliber - IM - U</v>
      </c>
      <c r="D1458" s="33" t="str">
        <f t="shared" si="350"/>
        <v>Overtkill - High Caliber - IM - U</v>
      </c>
      <c r="E1458" s="33">
        <f t="shared" si="339"/>
        <v>1</v>
      </c>
      <c r="F1458" s="33" t="str">
        <f t="shared" si="349"/>
        <v>High Caliber - IM</v>
      </c>
      <c r="G1458" s="34" t="s">
        <v>511</v>
      </c>
      <c r="H1458" s="34" t="s">
        <v>2590</v>
      </c>
      <c r="L1458" s="33" t="s">
        <v>1245</v>
      </c>
      <c r="M1458" s="33" t="s">
        <v>1245</v>
      </c>
      <c r="N1458" s="34" t="s">
        <v>2543</v>
      </c>
      <c r="O1458" s="34" t="s">
        <v>2543</v>
      </c>
      <c r="P1458" s="33" t="s">
        <v>88</v>
      </c>
      <c r="S1458" s="50" t="s">
        <v>4315</v>
      </c>
      <c r="T1458" s="33" t="s">
        <v>1245</v>
      </c>
      <c r="U1458" s="33" t="s">
        <v>88</v>
      </c>
      <c r="W1458" s="34" t="s">
        <v>2314</v>
      </c>
      <c r="X1458" s="34">
        <v>16</v>
      </c>
      <c r="Y1458" s="34">
        <v>10</v>
      </c>
      <c r="Z1458" s="34">
        <f t="shared" si="340"/>
        <v>160</v>
      </c>
      <c r="AI1458" s="25">
        <v>1457</v>
      </c>
      <c r="AJ1458" s="27">
        <v>1457</v>
      </c>
    </row>
    <row r="1459" spans="1:36" ht="11.25" customHeight="1" x14ac:dyDescent="0.2">
      <c r="A1459" s="27">
        <v>1458</v>
      </c>
      <c r="C1459" s="33" t="str">
        <f t="shared" si="338"/>
        <v>Overtkill - Mob Connections - IM - C</v>
      </c>
      <c r="D1459" s="33" t="str">
        <f t="shared" si="350"/>
        <v>Overtkill - Mob Connections - IM - C</v>
      </c>
      <c r="E1459" s="33">
        <f t="shared" si="339"/>
        <v>1</v>
      </c>
      <c r="F1459" s="33" t="str">
        <f t="shared" si="349"/>
        <v>Mob Connections - IM</v>
      </c>
      <c r="G1459" s="34" t="s">
        <v>511</v>
      </c>
      <c r="H1459" s="34" t="s">
        <v>2590</v>
      </c>
      <c r="L1459" s="33" t="s">
        <v>1245</v>
      </c>
      <c r="M1459" s="33" t="s">
        <v>1245</v>
      </c>
      <c r="N1459" s="34" t="s">
        <v>4891</v>
      </c>
      <c r="O1459" s="34" t="s">
        <v>4891</v>
      </c>
      <c r="P1459" s="33" t="s">
        <v>89</v>
      </c>
      <c r="S1459" s="50" t="s">
        <v>4316</v>
      </c>
      <c r="T1459" s="33" t="s">
        <v>1245</v>
      </c>
      <c r="U1459" s="33" t="s">
        <v>89</v>
      </c>
      <c r="W1459" s="34" t="s">
        <v>2103</v>
      </c>
      <c r="X1459" s="34">
        <v>16</v>
      </c>
      <c r="Y1459" s="34">
        <v>5</v>
      </c>
      <c r="Z1459" s="34">
        <f t="shared" si="340"/>
        <v>80</v>
      </c>
      <c r="AI1459" s="25">
        <v>1458</v>
      </c>
      <c r="AJ1459" s="27">
        <v>1458</v>
      </c>
    </row>
    <row r="1460" spans="1:36" ht="11.25" customHeight="1" x14ac:dyDescent="0.2">
      <c r="A1460" s="27">
        <v>1459</v>
      </c>
      <c r="C1460" s="33" t="str">
        <f t="shared" si="338"/>
        <v>Overtkill - One-Man Army - IM - R</v>
      </c>
      <c r="D1460" s="33" t="str">
        <f t="shared" si="350"/>
        <v>Overtkill - One-Man Army - IM - R</v>
      </c>
      <c r="E1460" s="33">
        <f t="shared" si="339"/>
        <v>1</v>
      </c>
      <c r="F1460" s="33" t="str">
        <f t="shared" si="349"/>
        <v>One-Man Army - IM</v>
      </c>
      <c r="G1460" s="34" t="s">
        <v>511</v>
      </c>
      <c r="H1460" s="34" t="s">
        <v>2590</v>
      </c>
      <c r="L1460" s="33" t="s">
        <v>1245</v>
      </c>
      <c r="M1460" s="33" t="s">
        <v>1245</v>
      </c>
      <c r="N1460" s="34" t="s">
        <v>5065</v>
      </c>
      <c r="O1460" s="34" t="s">
        <v>5065</v>
      </c>
      <c r="P1460" s="33" t="s">
        <v>3556</v>
      </c>
      <c r="S1460" s="50" t="s">
        <v>4317</v>
      </c>
      <c r="T1460" s="33" t="s">
        <v>1245</v>
      </c>
      <c r="U1460" s="33" t="s">
        <v>90</v>
      </c>
      <c r="W1460" s="34" t="s">
        <v>2313</v>
      </c>
      <c r="X1460" s="34">
        <v>16</v>
      </c>
      <c r="Y1460" s="34">
        <v>15</v>
      </c>
      <c r="Z1460" s="34">
        <f t="shared" si="340"/>
        <v>240</v>
      </c>
      <c r="AI1460" s="25">
        <v>1459</v>
      </c>
      <c r="AJ1460" s="27">
        <v>1459</v>
      </c>
    </row>
    <row r="1461" spans="1:36" ht="11.25" customHeight="1" x14ac:dyDescent="0.2">
      <c r="A1461" s="27">
        <v>1460</v>
      </c>
      <c r="B1461" s="28"/>
      <c r="C1461" s="26" t="str">
        <f t="shared" si="338"/>
        <v>Parallax - 4-Grid Character Card - JLA - R</v>
      </c>
      <c r="D1461" s="26" t="s">
        <v>6188</v>
      </c>
      <c r="E1461" s="26">
        <f t="shared" si="339"/>
        <v>1</v>
      </c>
      <c r="F1461" s="26" t="str">
        <f>CONCATENATE(M1461,IF(V1461&lt;&gt;"",CONCATENATE(" (",V1461,")",),"")," &lt;",G1461,"&gt;")</f>
        <v>Parallax (V) &lt;JLA&gt;</v>
      </c>
      <c r="G1461" s="28" t="s">
        <v>3386</v>
      </c>
      <c r="H1461" s="28" t="s">
        <v>2582</v>
      </c>
      <c r="I1461" s="28"/>
      <c r="J1461" s="28"/>
      <c r="K1461" s="28"/>
      <c r="L1461" s="26" t="s">
        <v>438</v>
      </c>
      <c r="M1461" s="26" t="s">
        <v>438</v>
      </c>
      <c r="N1461" s="28"/>
      <c r="O1461" s="28"/>
      <c r="P1461" s="26" t="s">
        <v>769</v>
      </c>
      <c r="Q1461" s="28"/>
      <c r="R1461" s="28"/>
      <c r="S1461" s="54"/>
      <c r="T1461" s="26" t="s">
        <v>438</v>
      </c>
      <c r="U1461" s="26" t="s">
        <v>769</v>
      </c>
      <c r="V1461" s="28" t="s">
        <v>1982</v>
      </c>
      <c r="W1461" s="28" t="s">
        <v>2313</v>
      </c>
      <c r="X1461" s="29">
        <v>6</v>
      </c>
      <c r="Y1461" s="29">
        <v>15</v>
      </c>
      <c r="Z1461" s="29">
        <f t="shared" si="340"/>
        <v>90</v>
      </c>
      <c r="AA1461" s="30">
        <v>7</v>
      </c>
      <c r="AB1461" s="30">
        <v>6</v>
      </c>
      <c r="AC1461" s="30">
        <v>3</v>
      </c>
      <c r="AD1461" s="30">
        <v>5</v>
      </c>
      <c r="AE1461" s="30">
        <f>SUM(AA1461:AD1461)</f>
        <v>21</v>
      </c>
      <c r="AF1461" s="30">
        <v>21</v>
      </c>
      <c r="AG1461" s="31">
        <f>AVERAGE(AA1461:AD1461)</f>
        <v>5.25</v>
      </c>
      <c r="AH1461" s="32" t="s">
        <v>4825</v>
      </c>
      <c r="AI1461" s="32">
        <v>1460</v>
      </c>
      <c r="AJ1461" s="27">
        <v>1460</v>
      </c>
    </row>
    <row r="1462" spans="1:36" ht="11.25" customHeight="1" x14ac:dyDescent="0.2">
      <c r="A1462" s="27">
        <v>1461</v>
      </c>
      <c r="C1462" s="33" t="str">
        <f t="shared" si="338"/>
        <v>Parallax - Beware My Power - JLA - OPD - VR</v>
      </c>
      <c r="D1462" s="33" t="str">
        <f>CONCATENATE(M1462," - ",P1462," - ",G1462," - ",IF(R1462="","",CONCATENATE(R1462," - ")),W1462)</f>
        <v>Parallax - Beware My Power - JLA - OPD - VR</v>
      </c>
      <c r="E1462" s="33">
        <f t="shared" si="339"/>
        <v>1</v>
      </c>
      <c r="F1462" s="33" t="str">
        <f>CONCATENATE(P1462," - ",G1462)</f>
        <v>Beware My Power - JLA</v>
      </c>
      <c r="G1462" s="34" t="s">
        <v>3386</v>
      </c>
      <c r="H1462" s="34" t="s">
        <v>2590</v>
      </c>
      <c r="L1462" s="33" t="s">
        <v>438</v>
      </c>
      <c r="M1462" s="33" t="s">
        <v>438</v>
      </c>
      <c r="N1462" s="34" t="s">
        <v>4931</v>
      </c>
      <c r="O1462" s="34" t="s">
        <v>4931</v>
      </c>
      <c r="P1462" s="33" t="s">
        <v>3216</v>
      </c>
      <c r="R1462" s="34" t="s">
        <v>2584</v>
      </c>
      <c r="S1462" s="50" t="s">
        <v>4318</v>
      </c>
      <c r="T1462" s="33" t="s">
        <v>438</v>
      </c>
      <c r="U1462" s="33" t="s">
        <v>1118</v>
      </c>
      <c r="W1462" s="34" t="s">
        <v>2361</v>
      </c>
      <c r="X1462" s="34">
        <v>6</v>
      </c>
      <c r="Y1462" s="34">
        <v>20</v>
      </c>
      <c r="Z1462" s="34">
        <f t="shared" si="340"/>
        <v>120</v>
      </c>
      <c r="AI1462" s="25">
        <v>1461</v>
      </c>
      <c r="AJ1462" s="27">
        <v>1461</v>
      </c>
    </row>
    <row r="1463" spans="1:36" ht="11.25" customHeight="1" x14ac:dyDescent="0.2">
      <c r="A1463" s="27">
        <v>1462</v>
      </c>
      <c r="C1463" s="33" t="str">
        <f t="shared" si="338"/>
        <v>Parallax - Heroic Redemption - JLA - U</v>
      </c>
      <c r="D1463" s="33" t="str">
        <f>CONCATENATE(M1463," - ",P1463," - ",G1463," - ",IF(R1463="","",CONCATENATE(R1463," - ")),W1463)</f>
        <v>Parallax - Heroic Redemption - JLA - U</v>
      </c>
      <c r="E1463" s="33">
        <f t="shared" si="339"/>
        <v>1</v>
      </c>
      <c r="F1463" s="33" t="str">
        <f>CONCATENATE(P1463," - ",G1463)</f>
        <v>Heroic Redemption - JLA</v>
      </c>
      <c r="G1463" s="34" t="s">
        <v>3386</v>
      </c>
      <c r="H1463" s="34" t="s">
        <v>2590</v>
      </c>
      <c r="L1463" s="33" t="s">
        <v>438</v>
      </c>
      <c r="M1463" s="33" t="s">
        <v>438</v>
      </c>
      <c r="N1463" s="34" t="s">
        <v>5133</v>
      </c>
      <c r="O1463" s="34" t="s">
        <v>5133</v>
      </c>
      <c r="P1463" s="33" t="s">
        <v>397</v>
      </c>
      <c r="S1463" s="50" t="s">
        <v>4319</v>
      </c>
      <c r="T1463" s="33" t="s">
        <v>438</v>
      </c>
      <c r="U1463" s="33" t="s">
        <v>397</v>
      </c>
      <c r="W1463" s="34" t="s">
        <v>2314</v>
      </c>
      <c r="X1463" s="34">
        <v>6</v>
      </c>
      <c r="Y1463" s="34">
        <v>10</v>
      </c>
      <c r="Z1463" s="34">
        <f t="shared" si="340"/>
        <v>60</v>
      </c>
      <c r="AI1463" s="25">
        <v>1462</v>
      </c>
      <c r="AJ1463" s="27">
        <v>1462</v>
      </c>
    </row>
    <row r="1464" spans="1:36" ht="11.25" customHeight="1" x14ac:dyDescent="0.2">
      <c r="A1464" s="27">
        <v>1463</v>
      </c>
      <c r="C1464" s="33" t="str">
        <f t="shared" si="338"/>
        <v>Parallax - In Blackest Night - JLA - U</v>
      </c>
      <c r="D1464" s="33" t="str">
        <f>CONCATENATE(M1464," - ",P1464," - ",G1464," - ",IF(R1464="","",CONCATENATE(R1464," - ")),W1464)</f>
        <v>Parallax - In Blackest Night - JLA - U</v>
      </c>
      <c r="E1464" s="33">
        <f t="shared" si="339"/>
        <v>1</v>
      </c>
      <c r="F1464" s="33" t="str">
        <f>CONCATENATE(P1464," - ",G1464)</f>
        <v>In Blackest Night - JLA</v>
      </c>
      <c r="G1464" s="34" t="s">
        <v>3386</v>
      </c>
      <c r="H1464" s="34" t="s">
        <v>2590</v>
      </c>
      <c r="L1464" s="33" t="s">
        <v>438</v>
      </c>
      <c r="M1464" s="33" t="s">
        <v>438</v>
      </c>
      <c r="N1464" s="34" t="s">
        <v>4904</v>
      </c>
      <c r="O1464" s="34" t="s">
        <v>4904</v>
      </c>
      <c r="P1464" s="33" t="s">
        <v>398</v>
      </c>
      <c r="S1464" s="50" t="s">
        <v>4320</v>
      </c>
      <c r="T1464" s="33" t="s">
        <v>438</v>
      </c>
      <c r="U1464" s="33" t="s">
        <v>398</v>
      </c>
      <c r="W1464" s="34" t="s">
        <v>2314</v>
      </c>
      <c r="X1464" s="34">
        <v>6</v>
      </c>
      <c r="Y1464" s="34">
        <v>10</v>
      </c>
      <c r="Z1464" s="34">
        <f t="shared" si="340"/>
        <v>60</v>
      </c>
      <c r="AI1464" s="25">
        <v>1463</v>
      </c>
      <c r="AJ1464" s="27">
        <v>1463</v>
      </c>
    </row>
    <row r="1465" spans="1:36" ht="11.25" customHeight="1" x14ac:dyDescent="0.2">
      <c r="A1465" s="27">
        <v>1464</v>
      </c>
      <c r="C1465" s="33" t="str">
        <f t="shared" si="338"/>
        <v>Parallax - In Brightest Day - JLA - C</v>
      </c>
      <c r="D1465" s="33" t="str">
        <f>CONCATENATE(M1465," - ",P1465," - ",G1465," - ",IF(R1465="","",CONCATENATE(R1465," - ")),W1465)</f>
        <v>Parallax - In Brightest Day - JLA - C</v>
      </c>
      <c r="E1465" s="33">
        <f t="shared" si="339"/>
        <v>1</v>
      </c>
      <c r="F1465" s="33" t="str">
        <f>CONCATENATE(P1465," - ",G1465)</f>
        <v>In Brightest Day - JLA</v>
      </c>
      <c r="G1465" s="34" t="s">
        <v>3386</v>
      </c>
      <c r="H1465" s="34" t="s">
        <v>2590</v>
      </c>
      <c r="L1465" s="33" t="s">
        <v>438</v>
      </c>
      <c r="M1465" s="33" t="s">
        <v>438</v>
      </c>
      <c r="N1465" s="34" t="s">
        <v>4894</v>
      </c>
      <c r="O1465" s="34" t="s">
        <v>4894</v>
      </c>
      <c r="P1465" s="33" t="s">
        <v>390</v>
      </c>
      <c r="S1465" s="50" t="s">
        <v>3681</v>
      </c>
      <c r="T1465" s="33" t="s">
        <v>438</v>
      </c>
      <c r="U1465" s="33" t="s">
        <v>390</v>
      </c>
      <c r="W1465" s="34" t="s">
        <v>2103</v>
      </c>
      <c r="X1465" s="34">
        <v>6</v>
      </c>
      <c r="Y1465" s="34">
        <v>5</v>
      </c>
      <c r="Z1465" s="34">
        <f t="shared" si="340"/>
        <v>30</v>
      </c>
      <c r="AI1465" s="25">
        <v>1464</v>
      </c>
      <c r="AJ1465" s="27">
        <v>1464</v>
      </c>
    </row>
    <row r="1466" spans="1:36" ht="11.25" customHeight="1" x14ac:dyDescent="0.2">
      <c r="A1466" s="27">
        <v>1465</v>
      </c>
      <c r="C1466" s="33" t="str">
        <f t="shared" si="338"/>
        <v>Parallax - Zero Hour - JLA - OPD - VR</v>
      </c>
      <c r="D1466" s="33" t="str">
        <f>CONCATENATE(M1466," - ",P1466," - ",G1466," - ",IF(R1466="","",CONCATENATE(R1466," - ")),W1466)</f>
        <v>Parallax - Zero Hour - JLA - OPD - VR</v>
      </c>
      <c r="E1466" s="33">
        <f t="shared" si="339"/>
        <v>1</v>
      </c>
      <c r="F1466" s="33" t="str">
        <f>CONCATENATE(P1466," - ",G1466)</f>
        <v>Zero Hour - JLA</v>
      </c>
      <c r="G1466" s="34" t="s">
        <v>3386</v>
      </c>
      <c r="H1466" s="34" t="s">
        <v>2590</v>
      </c>
      <c r="L1466" s="33" t="s">
        <v>438</v>
      </c>
      <c r="M1466" s="33" t="s">
        <v>438</v>
      </c>
      <c r="N1466" s="34" t="s">
        <v>5134</v>
      </c>
      <c r="O1466" s="34" t="s">
        <v>5134</v>
      </c>
      <c r="P1466" s="33" t="s">
        <v>3217</v>
      </c>
      <c r="R1466" s="34" t="s">
        <v>2584</v>
      </c>
      <c r="S1466" s="50" t="s">
        <v>4321</v>
      </c>
      <c r="T1466" s="33" t="s">
        <v>438</v>
      </c>
      <c r="U1466" s="33" t="s">
        <v>1119</v>
      </c>
      <c r="W1466" s="34" t="s">
        <v>2361</v>
      </c>
      <c r="X1466" s="34">
        <v>6</v>
      </c>
      <c r="Y1466" s="34">
        <v>20</v>
      </c>
      <c r="Z1466" s="34">
        <f t="shared" si="340"/>
        <v>120</v>
      </c>
      <c r="AI1466" s="25">
        <v>1465</v>
      </c>
      <c r="AJ1466" s="27">
        <v>1465</v>
      </c>
    </row>
    <row r="1467" spans="1:36" ht="11.25" customHeight="1" x14ac:dyDescent="0.2">
      <c r="A1467" s="27">
        <v>1466</v>
      </c>
      <c r="B1467" s="28"/>
      <c r="C1467" s="26" t="str">
        <f t="shared" si="338"/>
        <v>Parasite - 4-Grid Character Card - DC - U</v>
      </c>
      <c r="D1467" s="26" t="str">
        <f>CONCATENATE(M1467," ",G1467," HERO - ",W1467)</f>
        <v>Parasite DC HERO - U</v>
      </c>
      <c r="E1467" s="26">
        <f t="shared" si="339"/>
        <v>1</v>
      </c>
      <c r="F1467" s="26" t="str">
        <f>CONCATENATE(M1467,IF(V1467&lt;&gt;"",CONCATENATE(" (",V1467,")",),"")," &lt;",G1467,"&gt;")</f>
        <v>Parasite (V) &lt;DC&gt;</v>
      </c>
      <c r="G1467" s="28" t="s">
        <v>3385</v>
      </c>
      <c r="H1467" s="28" t="s">
        <v>2582</v>
      </c>
      <c r="I1467" s="28"/>
      <c r="J1467" s="28"/>
      <c r="K1467" s="28"/>
      <c r="L1467" s="26" t="s">
        <v>2231</v>
      </c>
      <c r="M1467" s="26" t="s">
        <v>2231</v>
      </c>
      <c r="N1467" s="28"/>
      <c r="O1467" s="28"/>
      <c r="P1467" s="26" t="s">
        <v>769</v>
      </c>
      <c r="Q1467" s="28"/>
      <c r="R1467" s="28"/>
      <c r="S1467" s="54"/>
      <c r="T1467" s="26" t="s">
        <v>2231</v>
      </c>
      <c r="U1467" s="26" t="s">
        <v>769</v>
      </c>
      <c r="V1467" s="28" t="s">
        <v>1982</v>
      </c>
      <c r="W1467" s="28" t="s">
        <v>2314</v>
      </c>
      <c r="X1467" s="29">
        <v>3</v>
      </c>
      <c r="Y1467" s="29">
        <v>10</v>
      </c>
      <c r="Z1467" s="29">
        <f t="shared" si="340"/>
        <v>30</v>
      </c>
      <c r="AA1467" s="30">
        <v>7</v>
      </c>
      <c r="AB1467" s="30">
        <v>2</v>
      </c>
      <c r="AC1467" s="30">
        <v>6</v>
      </c>
      <c r="AD1467" s="30">
        <v>2</v>
      </c>
      <c r="AE1467" s="30">
        <f>SUM(AA1467:AD1467)</f>
        <v>17</v>
      </c>
      <c r="AF1467" s="30">
        <v>17</v>
      </c>
      <c r="AG1467" s="31">
        <f>AVERAGE(AA1467:AD1467)</f>
        <v>4.25</v>
      </c>
      <c r="AH1467" s="32"/>
      <c r="AI1467" s="32">
        <v>1466</v>
      </c>
      <c r="AJ1467" s="27">
        <v>1466</v>
      </c>
    </row>
    <row r="1468" spans="1:36" ht="11.25" customHeight="1" x14ac:dyDescent="0.2">
      <c r="A1468" s="27">
        <v>1467</v>
      </c>
      <c r="C1468" s="33" t="str">
        <f t="shared" si="338"/>
        <v>Parasite - Cellular Reconstruction - DC - OPD - VR</v>
      </c>
      <c r="D1468" s="33" t="str">
        <f t="shared" ref="D1468:D1473" si="351">CONCATENATE(M1468," - ",P1468," - ",G1468," - ",IF(R1468="","",CONCATENATE(R1468," - ")),W1468)</f>
        <v>Parasite - Cellular Reconstruction - DC - OPD - VR</v>
      </c>
      <c r="E1468" s="33">
        <f t="shared" si="339"/>
        <v>1</v>
      </c>
      <c r="F1468" s="33" t="str">
        <f t="shared" ref="F1468:F1473" si="352">CONCATENATE(P1468," - ",G1468)</f>
        <v>Cellular Reconstruction - DC</v>
      </c>
      <c r="G1468" s="34" t="s">
        <v>3385</v>
      </c>
      <c r="H1468" s="34" t="s">
        <v>2590</v>
      </c>
      <c r="L1468" s="33" t="s">
        <v>2231</v>
      </c>
      <c r="M1468" s="33" t="s">
        <v>2231</v>
      </c>
      <c r="N1468" s="34" t="s">
        <v>4985</v>
      </c>
      <c r="O1468" s="34" t="s">
        <v>4985</v>
      </c>
      <c r="P1468" s="33" t="s">
        <v>3218</v>
      </c>
      <c r="R1468" s="34" t="s">
        <v>2584</v>
      </c>
      <c r="S1468" s="50" t="s">
        <v>4322</v>
      </c>
      <c r="T1468" s="33" t="s">
        <v>2231</v>
      </c>
      <c r="U1468" s="33" t="s">
        <v>1120</v>
      </c>
      <c r="W1468" s="34" t="s">
        <v>2361</v>
      </c>
      <c r="X1468" s="34">
        <v>3</v>
      </c>
      <c r="Y1468" s="34">
        <v>20</v>
      </c>
      <c r="Z1468" s="34">
        <f t="shared" si="340"/>
        <v>60</v>
      </c>
      <c r="AI1468" s="25">
        <v>1467</v>
      </c>
      <c r="AJ1468" s="27">
        <v>1467</v>
      </c>
    </row>
    <row r="1469" spans="1:36" ht="11.25" customHeight="1" x14ac:dyDescent="0.2">
      <c r="A1469" s="27">
        <v>1468</v>
      </c>
      <c r="C1469" s="33" t="str">
        <f t="shared" si="338"/>
        <v>Parasite - Doc Parasite - JLA - OPD - R</v>
      </c>
      <c r="D1469" s="33" t="str">
        <f t="shared" si="351"/>
        <v>Parasite - Doc Parasite - JLA - OPD - R</v>
      </c>
      <c r="E1469" s="33">
        <f t="shared" si="339"/>
        <v>1</v>
      </c>
      <c r="F1469" s="33" t="str">
        <f t="shared" si="352"/>
        <v>Doc Parasite - JLA</v>
      </c>
      <c r="G1469" s="34" t="s">
        <v>3386</v>
      </c>
      <c r="H1469" s="34" t="s">
        <v>2590</v>
      </c>
      <c r="L1469" s="33" t="s">
        <v>2231</v>
      </c>
      <c r="M1469" s="33" t="s">
        <v>2231</v>
      </c>
      <c r="N1469" s="34" t="s">
        <v>5130</v>
      </c>
      <c r="O1469" s="34" t="s">
        <v>5130</v>
      </c>
      <c r="P1469" s="33" t="s">
        <v>3219</v>
      </c>
      <c r="R1469" s="34" t="s">
        <v>2584</v>
      </c>
      <c r="S1469" s="50" t="s">
        <v>4323</v>
      </c>
      <c r="T1469" s="33" t="s">
        <v>2231</v>
      </c>
      <c r="U1469" s="33" t="s">
        <v>1121</v>
      </c>
      <c r="W1469" s="34" t="s">
        <v>2313</v>
      </c>
      <c r="X1469" s="34">
        <v>6</v>
      </c>
      <c r="Y1469" s="34">
        <v>15</v>
      </c>
      <c r="Z1469" s="34">
        <f t="shared" si="340"/>
        <v>90</v>
      </c>
      <c r="AI1469" s="25">
        <v>1468</v>
      </c>
      <c r="AJ1469" s="27">
        <v>1468</v>
      </c>
    </row>
    <row r="1470" spans="1:36" ht="11.25" customHeight="1" x14ac:dyDescent="0.2">
      <c r="A1470" s="27">
        <v>1469</v>
      </c>
      <c r="C1470" s="33" t="str">
        <f t="shared" ref="C1470:C1509" si="353">CONCATENATE(M1470," - ",P1470," - ",G1470," - ",IF(R1470="","",CONCATENATE(R1470," - ")),W1470)</f>
        <v>Parasite - Kinetic Absorption - DC - U</v>
      </c>
      <c r="D1470" s="33" t="str">
        <f t="shared" si="351"/>
        <v>Parasite - Kinetic Absorption - DC - U</v>
      </c>
      <c r="E1470" s="33">
        <f t="shared" si="339"/>
        <v>1</v>
      </c>
      <c r="F1470" s="33" t="str">
        <f t="shared" si="352"/>
        <v>Kinetic Absorption - DC</v>
      </c>
      <c r="G1470" s="34" t="s">
        <v>3385</v>
      </c>
      <c r="H1470" s="34" t="s">
        <v>2590</v>
      </c>
      <c r="L1470" s="33" t="s">
        <v>2231</v>
      </c>
      <c r="M1470" s="33" t="s">
        <v>2231</v>
      </c>
      <c r="N1470" s="34" t="s">
        <v>4952</v>
      </c>
      <c r="O1470" s="34" t="s">
        <v>4952</v>
      </c>
      <c r="P1470" s="33" t="s">
        <v>3529</v>
      </c>
      <c r="S1470" s="50" t="s">
        <v>4324</v>
      </c>
      <c r="T1470" s="33" t="s">
        <v>2231</v>
      </c>
      <c r="U1470" s="33" t="s">
        <v>3529</v>
      </c>
      <c r="W1470" s="34" t="s">
        <v>2314</v>
      </c>
      <c r="X1470" s="34">
        <v>3</v>
      </c>
      <c r="Y1470" s="34">
        <v>10</v>
      </c>
      <c r="Z1470" s="34">
        <f t="shared" si="340"/>
        <v>30</v>
      </c>
      <c r="AI1470" s="25">
        <v>1469</v>
      </c>
      <c r="AJ1470" s="27">
        <v>1469</v>
      </c>
    </row>
    <row r="1471" spans="1:36" ht="11.25" customHeight="1" x14ac:dyDescent="0.2">
      <c r="A1471" s="27">
        <v>1470</v>
      </c>
      <c r="C1471" s="33" t="str">
        <f t="shared" si="353"/>
        <v>Parasite - Power Theft - DC - R</v>
      </c>
      <c r="D1471" s="33" t="str">
        <f t="shared" si="351"/>
        <v>Parasite - Power Theft - DC - R</v>
      </c>
      <c r="E1471" s="33">
        <f t="shared" si="339"/>
        <v>1</v>
      </c>
      <c r="F1471" s="33" t="str">
        <f t="shared" si="352"/>
        <v>Power Theft - DC</v>
      </c>
      <c r="G1471" s="34" t="s">
        <v>3385</v>
      </c>
      <c r="H1471" s="34" t="s">
        <v>2590</v>
      </c>
      <c r="L1471" s="33" t="s">
        <v>2231</v>
      </c>
      <c r="M1471" s="33" t="s">
        <v>2231</v>
      </c>
      <c r="N1471" s="34" t="s">
        <v>4879</v>
      </c>
      <c r="O1471" s="34" t="s">
        <v>4879</v>
      </c>
      <c r="P1471" s="33" t="s">
        <v>391</v>
      </c>
      <c r="S1471" s="50" t="s">
        <v>4325</v>
      </c>
      <c r="T1471" s="33" t="s">
        <v>2231</v>
      </c>
      <c r="U1471" s="33" t="s">
        <v>391</v>
      </c>
      <c r="W1471" s="34" t="s">
        <v>2313</v>
      </c>
      <c r="X1471" s="34">
        <v>3</v>
      </c>
      <c r="Y1471" s="34">
        <v>15</v>
      </c>
      <c r="Z1471" s="34">
        <f t="shared" si="340"/>
        <v>45</v>
      </c>
      <c r="AI1471" s="25">
        <v>1470</v>
      </c>
      <c r="AJ1471" s="27">
        <v>1470</v>
      </c>
    </row>
    <row r="1472" spans="1:36" ht="11.25" customHeight="1" x14ac:dyDescent="0.2">
      <c r="A1472" s="27">
        <v>1471</v>
      </c>
      <c r="C1472" s="33" t="str">
        <f t="shared" si="353"/>
        <v>Parasite - Sucking the City Dry - DC - U</v>
      </c>
      <c r="D1472" s="33" t="str">
        <f t="shared" si="351"/>
        <v>Parasite - Sucking the City Dry - DC - U</v>
      </c>
      <c r="E1472" s="33">
        <f t="shared" si="339"/>
        <v>1</v>
      </c>
      <c r="F1472" s="33" t="str">
        <f t="shared" si="352"/>
        <v>Sucking the City Dry - DC</v>
      </c>
      <c r="G1472" s="34" t="s">
        <v>3385</v>
      </c>
      <c r="H1472" s="34" t="s">
        <v>2590</v>
      </c>
      <c r="L1472" s="33" t="s">
        <v>2231</v>
      </c>
      <c r="M1472" s="33" t="s">
        <v>2231</v>
      </c>
      <c r="N1472" s="34" t="s">
        <v>4905</v>
      </c>
      <c r="O1472" s="34" t="s">
        <v>4905</v>
      </c>
      <c r="P1472" s="33" t="s">
        <v>396</v>
      </c>
      <c r="S1472" s="50" t="s">
        <v>4326</v>
      </c>
      <c r="T1472" s="33" t="s">
        <v>2231</v>
      </c>
      <c r="U1472" s="33" t="s">
        <v>396</v>
      </c>
      <c r="W1472" s="34" t="s">
        <v>2314</v>
      </c>
      <c r="X1472" s="34">
        <v>3</v>
      </c>
      <c r="Y1472" s="34">
        <v>10</v>
      </c>
      <c r="Z1472" s="34">
        <f t="shared" si="340"/>
        <v>30</v>
      </c>
      <c r="AI1472" s="25">
        <v>1471</v>
      </c>
      <c r="AJ1472" s="27">
        <v>1471</v>
      </c>
    </row>
    <row r="1473" spans="1:36" ht="11.25" customHeight="1" x14ac:dyDescent="0.2">
      <c r="A1473" s="27">
        <v>1472</v>
      </c>
      <c r="C1473" s="33" t="str">
        <f t="shared" si="353"/>
        <v>Parasite - Vitality Drain - DC - R</v>
      </c>
      <c r="D1473" s="33" t="str">
        <f t="shared" si="351"/>
        <v>Parasite - Vitality Drain - DC - R</v>
      </c>
      <c r="E1473" s="33">
        <f t="shared" si="339"/>
        <v>1</v>
      </c>
      <c r="F1473" s="33" t="str">
        <f t="shared" si="352"/>
        <v>Vitality Drain - DC</v>
      </c>
      <c r="G1473" s="34" t="s">
        <v>3385</v>
      </c>
      <c r="H1473" s="34" t="s">
        <v>2590</v>
      </c>
      <c r="L1473" s="33" t="s">
        <v>2231</v>
      </c>
      <c r="M1473" s="33" t="s">
        <v>2231</v>
      </c>
      <c r="N1473" s="34" t="s">
        <v>4900</v>
      </c>
      <c r="O1473" s="34" t="s">
        <v>4900</v>
      </c>
      <c r="P1473" s="33" t="s">
        <v>345</v>
      </c>
      <c r="S1473" s="50" t="s">
        <v>4327</v>
      </c>
      <c r="T1473" s="33" t="s">
        <v>2231</v>
      </c>
      <c r="U1473" s="33" t="s">
        <v>345</v>
      </c>
      <c r="W1473" s="34" t="s">
        <v>2313</v>
      </c>
      <c r="X1473" s="34">
        <v>3</v>
      </c>
      <c r="Y1473" s="34">
        <v>15</v>
      </c>
      <c r="Z1473" s="34">
        <f t="shared" si="340"/>
        <v>45</v>
      </c>
      <c r="AI1473" s="25">
        <v>1472</v>
      </c>
      <c r="AJ1473" s="27">
        <v>1472</v>
      </c>
    </row>
    <row r="1474" spans="1:36" ht="11.25" customHeight="1" x14ac:dyDescent="0.2">
      <c r="A1474" s="27">
        <v>1473</v>
      </c>
      <c r="B1474" s="28"/>
      <c r="C1474" s="26" t="str">
        <f t="shared" si="353"/>
        <v>Penguin - 4-Grid Character Card - DC - R</v>
      </c>
      <c r="D1474" s="26" t="str">
        <f>CONCATENATE(M1474," ",G1474," HERO - ",W1474)</f>
        <v>Penguin DC HERO - R</v>
      </c>
      <c r="E1474" s="26">
        <f t="shared" ref="E1474:E1537" si="354">COUNTIF(F:F,F1474)</f>
        <v>1</v>
      </c>
      <c r="F1474" s="26" t="str">
        <f>CONCATENATE(M1474,IF(V1474&lt;&gt;"",CONCATENATE(" (",V1474,")",),"")," &lt;",G1474,"&gt;")</f>
        <v>Penguin (V) &lt;DC&gt;</v>
      </c>
      <c r="G1474" s="28" t="s">
        <v>3385</v>
      </c>
      <c r="H1474" s="28" t="s">
        <v>2582</v>
      </c>
      <c r="I1474" s="28"/>
      <c r="J1474" s="28"/>
      <c r="K1474" s="28"/>
      <c r="L1474" s="26" t="s">
        <v>2232</v>
      </c>
      <c r="M1474" s="26" t="s">
        <v>2232</v>
      </c>
      <c r="N1474" s="28"/>
      <c r="O1474" s="28"/>
      <c r="P1474" s="26" t="s">
        <v>769</v>
      </c>
      <c r="Q1474" s="28"/>
      <c r="R1474" s="28"/>
      <c r="S1474" s="54"/>
      <c r="T1474" s="26" t="s">
        <v>2232</v>
      </c>
      <c r="U1474" s="26" t="s">
        <v>769</v>
      </c>
      <c r="V1474" s="28" t="s">
        <v>1982</v>
      </c>
      <c r="W1474" s="28" t="s">
        <v>2313</v>
      </c>
      <c r="X1474" s="29">
        <v>3</v>
      </c>
      <c r="Y1474" s="29">
        <v>15</v>
      </c>
      <c r="Z1474" s="29">
        <f t="shared" ref="Z1474:Z1537" si="355">SUMPRODUCT(X1474,Y1474)</f>
        <v>45</v>
      </c>
      <c r="AA1474" s="30">
        <v>6</v>
      </c>
      <c r="AB1474" s="30">
        <v>6</v>
      </c>
      <c r="AC1474" s="30">
        <v>1</v>
      </c>
      <c r="AD1474" s="30">
        <v>6</v>
      </c>
      <c r="AE1474" s="30">
        <f>SUM(AA1474:AD1474)</f>
        <v>19</v>
      </c>
      <c r="AF1474" s="30">
        <v>19</v>
      </c>
      <c r="AG1474" s="31">
        <f>AVERAGE(AA1474:AD1474)</f>
        <v>4.75</v>
      </c>
      <c r="AH1474" s="32"/>
      <c r="AI1474" s="32">
        <v>1473</v>
      </c>
      <c r="AJ1474" s="27">
        <v>1473</v>
      </c>
    </row>
    <row r="1475" spans="1:36" ht="11.25" customHeight="1" x14ac:dyDescent="0.2">
      <c r="A1475" s="27">
        <v>1474</v>
      </c>
      <c r="C1475" s="33" t="str">
        <f t="shared" si="353"/>
        <v>Penguin - Birds of Prey - DC - U</v>
      </c>
      <c r="D1475" s="33" t="str">
        <f t="shared" ref="D1475:D1480" si="356">CONCATENATE(M1475," - ",P1475," - ",G1475," - ",IF(R1475="","",CONCATENATE(R1475," - ")),W1475)</f>
        <v>Penguin - Birds of Prey - DC - U</v>
      </c>
      <c r="E1475" s="33">
        <f t="shared" si="354"/>
        <v>1</v>
      </c>
      <c r="F1475" s="33" t="str">
        <f t="shared" ref="F1475:F1480" si="357">CONCATENATE(P1475," - ",G1475)</f>
        <v>Birds of Prey - DC</v>
      </c>
      <c r="G1475" s="34" t="s">
        <v>3385</v>
      </c>
      <c r="H1475" s="34" t="s">
        <v>2590</v>
      </c>
      <c r="L1475" s="33" t="s">
        <v>2232</v>
      </c>
      <c r="M1475" s="33" t="s">
        <v>2232</v>
      </c>
      <c r="N1475" s="34" t="s">
        <v>4917</v>
      </c>
      <c r="O1475" s="34" t="s">
        <v>4917</v>
      </c>
      <c r="P1475" s="33" t="s">
        <v>392</v>
      </c>
      <c r="S1475" s="50" t="s">
        <v>4036</v>
      </c>
      <c r="T1475" s="33" t="s">
        <v>2232</v>
      </c>
      <c r="U1475" s="33" t="s">
        <v>392</v>
      </c>
      <c r="W1475" s="34" t="s">
        <v>2314</v>
      </c>
      <c r="X1475" s="34">
        <v>3</v>
      </c>
      <c r="Y1475" s="34">
        <v>10</v>
      </c>
      <c r="Z1475" s="34">
        <f t="shared" si="355"/>
        <v>30</v>
      </c>
      <c r="AI1475" s="25">
        <v>1474</v>
      </c>
      <c r="AJ1475" s="27">
        <v>1474</v>
      </c>
    </row>
    <row r="1476" spans="1:36" ht="11.25" customHeight="1" x14ac:dyDescent="0.2">
      <c r="A1476" s="27">
        <v>1475</v>
      </c>
      <c r="C1476" s="33" t="str">
        <f t="shared" si="353"/>
        <v>Penguin - Feathery Distraction - DC - OPD - VR</v>
      </c>
      <c r="D1476" s="33" t="str">
        <f t="shared" si="356"/>
        <v>Penguin - Feathery Distraction - DC - OPD - VR</v>
      </c>
      <c r="E1476" s="33">
        <f t="shared" si="354"/>
        <v>1</v>
      </c>
      <c r="F1476" s="33" t="str">
        <f t="shared" si="357"/>
        <v>Feathery Distraction - DC</v>
      </c>
      <c r="G1476" s="34" t="s">
        <v>3385</v>
      </c>
      <c r="H1476" s="34" t="s">
        <v>2590</v>
      </c>
      <c r="L1476" s="33" t="s">
        <v>2232</v>
      </c>
      <c r="M1476" s="33" t="s">
        <v>2232</v>
      </c>
      <c r="N1476" s="34" t="s">
        <v>4946</v>
      </c>
      <c r="O1476" s="34" t="s">
        <v>4946</v>
      </c>
      <c r="P1476" s="33" t="s">
        <v>3220</v>
      </c>
      <c r="R1476" s="34" t="s">
        <v>2584</v>
      </c>
      <c r="S1476" s="50" t="s">
        <v>4328</v>
      </c>
      <c r="T1476" s="33" t="s">
        <v>2232</v>
      </c>
      <c r="U1476" s="33" t="s">
        <v>1122</v>
      </c>
      <c r="W1476" s="34" t="s">
        <v>2361</v>
      </c>
      <c r="X1476" s="34">
        <v>3</v>
      </c>
      <c r="Y1476" s="34">
        <v>20</v>
      </c>
      <c r="Z1476" s="34">
        <f t="shared" si="355"/>
        <v>60</v>
      </c>
      <c r="AI1476" s="25">
        <v>1475</v>
      </c>
      <c r="AJ1476" s="27">
        <v>1475</v>
      </c>
    </row>
    <row r="1477" spans="1:36" ht="11.25" customHeight="1" x14ac:dyDescent="0.2">
      <c r="A1477" s="27">
        <v>1476</v>
      </c>
      <c r="C1477" s="33" t="str">
        <f t="shared" si="353"/>
        <v>Penguin - Flame Thrower Umbrella - DC - U</v>
      </c>
      <c r="D1477" s="33" t="str">
        <f t="shared" si="356"/>
        <v>Penguin - Flame Thrower Umbrella - DC - U</v>
      </c>
      <c r="E1477" s="33">
        <f t="shared" si="354"/>
        <v>1</v>
      </c>
      <c r="F1477" s="33" t="str">
        <f t="shared" si="357"/>
        <v>Flame Thrower Umbrella - DC</v>
      </c>
      <c r="G1477" s="34" t="s">
        <v>3385</v>
      </c>
      <c r="H1477" s="34" t="s">
        <v>2590</v>
      </c>
      <c r="L1477" s="33" t="s">
        <v>2232</v>
      </c>
      <c r="M1477" s="33" t="s">
        <v>2232</v>
      </c>
      <c r="N1477" s="34" t="s">
        <v>4879</v>
      </c>
      <c r="O1477" s="34" t="s">
        <v>4879</v>
      </c>
      <c r="P1477" s="33" t="s">
        <v>3557</v>
      </c>
      <c r="S1477" s="50" t="s">
        <v>3795</v>
      </c>
      <c r="T1477" s="33" t="s">
        <v>2232</v>
      </c>
      <c r="U1477" s="33" t="s">
        <v>395</v>
      </c>
      <c r="W1477" s="34" t="s">
        <v>2314</v>
      </c>
      <c r="X1477" s="34">
        <v>3</v>
      </c>
      <c r="Y1477" s="34">
        <v>10</v>
      </c>
      <c r="Z1477" s="34">
        <f t="shared" si="355"/>
        <v>30</v>
      </c>
      <c r="AI1477" s="25">
        <v>1476</v>
      </c>
      <c r="AJ1477" s="27">
        <v>1476</v>
      </c>
    </row>
    <row r="1478" spans="1:36" ht="11.25" customHeight="1" x14ac:dyDescent="0.2">
      <c r="A1478" s="27">
        <v>1477</v>
      </c>
      <c r="C1478" s="33" t="str">
        <f t="shared" si="353"/>
        <v>Penguin - Gotham's Emperor Penguin - JLA - OPD - R</v>
      </c>
      <c r="D1478" s="33" t="str">
        <f t="shared" si="356"/>
        <v>Penguin - Gotham's Emperor Penguin - JLA - OPD - R</v>
      </c>
      <c r="E1478" s="33">
        <f t="shared" si="354"/>
        <v>1</v>
      </c>
      <c r="F1478" s="33" t="str">
        <f t="shared" si="357"/>
        <v>Gotham's Emperor Penguin - JLA</v>
      </c>
      <c r="G1478" s="34" t="s">
        <v>3386</v>
      </c>
      <c r="H1478" s="34" t="s">
        <v>2590</v>
      </c>
      <c r="L1478" s="33" t="s">
        <v>2232</v>
      </c>
      <c r="M1478" s="33" t="s">
        <v>2232</v>
      </c>
      <c r="N1478" s="34" t="s">
        <v>4907</v>
      </c>
      <c r="O1478" s="34" t="s">
        <v>4907</v>
      </c>
      <c r="P1478" s="33" t="s">
        <v>3221</v>
      </c>
      <c r="R1478" s="34" t="s">
        <v>2584</v>
      </c>
      <c r="S1478" s="50" t="s">
        <v>4329</v>
      </c>
      <c r="T1478" s="33" t="s">
        <v>2232</v>
      </c>
      <c r="U1478" s="33" t="s">
        <v>1123</v>
      </c>
      <c r="W1478" s="34" t="s">
        <v>2313</v>
      </c>
      <c r="X1478" s="34">
        <v>6</v>
      </c>
      <c r="Y1478" s="34">
        <v>15</v>
      </c>
      <c r="Z1478" s="34">
        <f t="shared" si="355"/>
        <v>90</v>
      </c>
      <c r="AI1478" s="25">
        <v>1477</v>
      </c>
      <c r="AJ1478" s="27">
        <v>1477</v>
      </c>
    </row>
    <row r="1479" spans="1:36" ht="11.25" customHeight="1" x14ac:dyDescent="0.2">
      <c r="A1479" s="27">
        <v>1478</v>
      </c>
      <c r="C1479" s="33" t="str">
        <f t="shared" si="353"/>
        <v>Penguin - Master Planner - DC - R</v>
      </c>
      <c r="D1479" s="33" t="str">
        <f t="shared" si="356"/>
        <v>Penguin - Master Planner - DC - R</v>
      </c>
      <c r="E1479" s="33">
        <f t="shared" si="354"/>
        <v>1</v>
      </c>
      <c r="F1479" s="33" t="str">
        <f t="shared" si="357"/>
        <v>Master Planner - DC</v>
      </c>
      <c r="G1479" s="34" t="s">
        <v>3385</v>
      </c>
      <c r="H1479" s="34" t="s">
        <v>2590</v>
      </c>
      <c r="L1479" s="33" t="s">
        <v>2232</v>
      </c>
      <c r="M1479" s="33" t="s">
        <v>2232</v>
      </c>
      <c r="N1479" s="34" t="s">
        <v>4901</v>
      </c>
      <c r="O1479" s="34" t="s">
        <v>4901</v>
      </c>
      <c r="P1479" s="33" t="s">
        <v>393</v>
      </c>
      <c r="S1479" s="50" t="s">
        <v>4175</v>
      </c>
      <c r="T1479" s="33" t="s">
        <v>2232</v>
      </c>
      <c r="U1479" s="33" t="s">
        <v>393</v>
      </c>
      <c r="W1479" s="34" t="s">
        <v>2313</v>
      </c>
      <c r="X1479" s="34">
        <v>3</v>
      </c>
      <c r="Y1479" s="34">
        <v>15</v>
      </c>
      <c r="Z1479" s="34">
        <f t="shared" si="355"/>
        <v>45</v>
      </c>
      <c r="AI1479" s="25">
        <v>1478</v>
      </c>
      <c r="AJ1479" s="27">
        <v>1478</v>
      </c>
    </row>
    <row r="1480" spans="1:36" ht="11.25" customHeight="1" x14ac:dyDescent="0.2">
      <c r="A1480" s="27">
        <v>1479</v>
      </c>
      <c r="C1480" s="33" t="str">
        <f t="shared" si="353"/>
        <v>Penguin - Smoke Umbrella - DC - R</v>
      </c>
      <c r="D1480" s="33" t="str">
        <f t="shared" si="356"/>
        <v>Penguin - Smoke Umbrella - DC - R</v>
      </c>
      <c r="E1480" s="33">
        <f t="shared" si="354"/>
        <v>1</v>
      </c>
      <c r="F1480" s="33" t="str">
        <f t="shared" si="357"/>
        <v>Smoke Umbrella - DC</v>
      </c>
      <c r="G1480" s="34" t="s">
        <v>3385</v>
      </c>
      <c r="H1480" s="34" t="s">
        <v>2590</v>
      </c>
      <c r="L1480" s="33" t="s">
        <v>2232</v>
      </c>
      <c r="M1480" s="33" t="s">
        <v>2232</v>
      </c>
      <c r="N1480" s="34" t="s">
        <v>4904</v>
      </c>
      <c r="O1480" s="34" t="s">
        <v>4904</v>
      </c>
      <c r="P1480" s="33" t="s">
        <v>394</v>
      </c>
      <c r="S1480" s="50" t="s">
        <v>4330</v>
      </c>
      <c r="T1480" s="33" t="s">
        <v>2232</v>
      </c>
      <c r="U1480" s="33" t="s">
        <v>394</v>
      </c>
      <c r="W1480" s="34" t="s">
        <v>2313</v>
      </c>
      <c r="X1480" s="34">
        <v>3</v>
      </c>
      <c r="Y1480" s="34">
        <v>15</v>
      </c>
      <c r="Z1480" s="34">
        <f t="shared" si="355"/>
        <v>45</v>
      </c>
      <c r="AI1480" s="25">
        <v>1479</v>
      </c>
      <c r="AJ1480" s="27">
        <v>1479</v>
      </c>
    </row>
    <row r="1481" spans="1:36" ht="11.25" customHeight="1" x14ac:dyDescent="0.2">
      <c r="A1481" s="27">
        <v>1480</v>
      </c>
      <c r="B1481" s="28"/>
      <c r="C1481" s="26" t="str">
        <f t="shared" si="353"/>
        <v>Phoenix - 4-Grid Character Card - XM - U</v>
      </c>
      <c r="D1481" s="26" t="str">
        <f>CONCATENATE(M1481," ",G1481," HERO - ",W1481)</f>
        <v>Phoenix XM HERO - U</v>
      </c>
      <c r="E1481" s="26">
        <f t="shared" si="354"/>
        <v>1</v>
      </c>
      <c r="F1481" s="26" t="str">
        <f>CONCATENATE(M1481,IF(V1481&lt;&gt;"",CONCATENATE(" (",V1481,")",),"")," &lt;",G1481,"&gt;")</f>
        <v>Phoenix &lt;XM&gt;</v>
      </c>
      <c r="G1481" s="28" t="s">
        <v>3387</v>
      </c>
      <c r="H1481" s="28" t="s">
        <v>2582</v>
      </c>
      <c r="I1481" s="28"/>
      <c r="J1481" s="28"/>
      <c r="K1481" s="28"/>
      <c r="L1481" s="26" t="s">
        <v>1671</v>
      </c>
      <c r="M1481" s="26" t="s">
        <v>1671</v>
      </c>
      <c r="N1481" s="28"/>
      <c r="O1481" s="28"/>
      <c r="P1481" s="26" t="s">
        <v>769</v>
      </c>
      <c r="Q1481" s="28"/>
      <c r="R1481" s="28"/>
      <c r="S1481" s="54"/>
      <c r="T1481" s="26" t="s">
        <v>1671</v>
      </c>
      <c r="U1481" s="26" t="s">
        <v>769</v>
      </c>
      <c r="V1481" s="28"/>
      <c r="W1481" s="28" t="s">
        <v>2314</v>
      </c>
      <c r="X1481" s="29">
        <v>5</v>
      </c>
      <c r="Y1481" s="29">
        <v>10</v>
      </c>
      <c r="Z1481" s="29">
        <f t="shared" si="355"/>
        <v>50</v>
      </c>
      <c r="AA1481" s="30">
        <v>7</v>
      </c>
      <c r="AB1481" s="30">
        <v>5</v>
      </c>
      <c r="AC1481" s="30">
        <v>4</v>
      </c>
      <c r="AD1481" s="30">
        <v>3</v>
      </c>
      <c r="AE1481" s="30">
        <f>SUM(AA1481:AD1481)</f>
        <v>19</v>
      </c>
      <c r="AF1481" s="30">
        <v>19</v>
      </c>
      <c r="AG1481" s="31">
        <f>AVERAGE(AA1481:AD1481)</f>
        <v>4.75</v>
      </c>
      <c r="AH1481" s="32" t="s">
        <v>4826</v>
      </c>
      <c r="AI1481" s="32">
        <v>1480</v>
      </c>
      <c r="AJ1481" s="27">
        <v>1480</v>
      </c>
    </row>
    <row r="1482" spans="1:36" ht="11.25" customHeight="1" x14ac:dyDescent="0.2">
      <c r="A1482" s="27">
        <v>1481</v>
      </c>
      <c r="C1482" s="33" t="str">
        <f t="shared" si="353"/>
        <v>Phoenix - Askani Founder - XM - OPD - R</v>
      </c>
      <c r="D1482" s="33" t="str">
        <f>CONCATENATE(M1482," - ",P1482," - ",G1482," - ",IF(R1482="","",CONCATENATE(R1482," - ")),W1482)</f>
        <v>Phoenix - Askani Founder - XM - OPD - R</v>
      </c>
      <c r="E1482" s="33">
        <f t="shared" si="354"/>
        <v>1</v>
      </c>
      <c r="F1482" s="33" t="str">
        <f>CONCATENATE(P1482," - ",G1482)</f>
        <v>Askani Founder - XM</v>
      </c>
      <c r="G1482" s="34" t="s">
        <v>3387</v>
      </c>
      <c r="H1482" s="34" t="s">
        <v>2590</v>
      </c>
      <c r="L1482" s="33" t="s">
        <v>1671</v>
      </c>
      <c r="M1482" s="33" t="s">
        <v>1671</v>
      </c>
      <c r="N1482" s="34" t="s">
        <v>4946</v>
      </c>
      <c r="O1482" s="34" t="s">
        <v>4946</v>
      </c>
      <c r="P1482" s="33" t="s">
        <v>3222</v>
      </c>
      <c r="R1482" s="34" t="s">
        <v>2584</v>
      </c>
      <c r="S1482" s="50" t="s">
        <v>3682</v>
      </c>
      <c r="T1482" s="33" t="s">
        <v>1671</v>
      </c>
      <c r="U1482" s="33" t="s">
        <v>1124</v>
      </c>
      <c r="W1482" s="34" t="s">
        <v>2313</v>
      </c>
      <c r="X1482" s="34">
        <v>5</v>
      </c>
      <c r="Y1482" s="34">
        <v>15</v>
      </c>
      <c r="Z1482" s="34">
        <f t="shared" si="355"/>
        <v>75</v>
      </c>
      <c r="AI1482" s="25">
        <v>1481</v>
      </c>
      <c r="AJ1482" s="27">
        <v>1481</v>
      </c>
    </row>
    <row r="1483" spans="1:36" ht="11.25" customHeight="1" x14ac:dyDescent="0.2">
      <c r="A1483" s="27">
        <v>1482</v>
      </c>
      <c r="C1483" s="33" t="str">
        <f t="shared" si="353"/>
        <v>Phoenix - Child of the Future - XM - OPD - R</v>
      </c>
      <c r="D1483" s="33" t="str">
        <f>CONCATENATE(M1483," - ",P1483," - ",G1483," - ",IF(R1483="","",CONCATENATE(R1483," - ")),W1483)</f>
        <v>Phoenix - Child of the Future - XM - OPD - R</v>
      </c>
      <c r="E1483" s="33">
        <f t="shared" si="354"/>
        <v>1</v>
      </c>
      <c r="F1483" s="33" t="str">
        <f>CONCATENATE(P1483," - ",G1483)</f>
        <v>Child of the Future - XM</v>
      </c>
      <c r="G1483" s="34" t="s">
        <v>3387</v>
      </c>
      <c r="H1483" s="34" t="s">
        <v>2590</v>
      </c>
      <c r="L1483" s="33" t="s">
        <v>1671</v>
      </c>
      <c r="M1483" s="33" t="s">
        <v>1671</v>
      </c>
      <c r="N1483" s="34" t="s">
        <v>5008</v>
      </c>
      <c r="O1483" s="34" t="s">
        <v>5008</v>
      </c>
      <c r="P1483" s="33" t="s">
        <v>3223</v>
      </c>
      <c r="R1483" s="34" t="s">
        <v>2584</v>
      </c>
      <c r="S1483" s="50" t="s">
        <v>4331</v>
      </c>
      <c r="T1483" s="33" t="s">
        <v>1671</v>
      </c>
      <c r="U1483" s="33" t="s">
        <v>1125</v>
      </c>
      <c r="W1483" s="34" t="s">
        <v>2313</v>
      </c>
      <c r="X1483" s="34">
        <v>5</v>
      </c>
      <c r="Y1483" s="34">
        <v>15</v>
      </c>
      <c r="Z1483" s="34">
        <f t="shared" si="355"/>
        <v>75</v>
      </c>
      <c r="AI1483" s="25">
        <v>1482</v>
      </c>
      <c r="AJ1483" s="27">
        <v>1482</v>
      </c>
    </row>
    <row r="1484" spans="1:36" ht="11.25" customHeight="1" x14ac:dyDescent="0.2">
      <c r="A1484" s="27">
        <v>1483</v>
      </c>
      <c r="C1484" s="33" t="str">
        <f t="shared" si="353"/>
        <v>Phoenix - Manifest Phoenix - XM - OPD - VR</v>
      </c>
      <c r="D1484" s="33" t="str">
        <f>CONCATENATE(M1484," - ",P1484," - ",G1484," - ",IF(R1484="","",CONCATENATE(R1484," - ")),W1484)</f>
        <v>Phoenix - Manifest Phoenix - XM - OPD - VR</v>
      </c>
      <c r="E1484" s="33">
        <f t="shared" si="354"/>
        <v>1</v>
      </c>
      <c r="F1484" s="33" t="str">
        <f>CONCATENATE(P1484," - ",G1484)</f>
        <v>Manifest Phoenix - XM</v>
      </c>
      <c r="G1484" s="34" t="s">
        <v>3387</v>
      </c>
      <c r="H1484" s="34" t="s">
        <v>2590</v>
      </c>
      <c r="L1484" s="33" t="s">
        <v>1671</v>
      </c>
      <c r="M1484" s="33" t="s">
        <v>1671</v>
      </c>
      <c r="N1484" s="34" t="s">
        <v>1045</v>
      </c>
      <c r="O1484" s="34" t="s">
        <v>1045</v>
      </c>
      <c r="P1484" s="33" t="s">
        <v>3224</v>
      </c>
      <c r="R1484" s="34" t="s">
        <v>2584</v>
      </c>
      <c r="S1484" s="50" t="s">
        <v>4332</v>
      </c>
      <c r="T1484" s="33" t="s">
        <v>1671</v>
      </c>
      <c r="U1484" s="33" t="s">
        <v>1126</v>
      </c>
      <c r="W1484" s="34" t="s">
        <v>2361</v>
      </c>
      <c r="X1484" s="34">
        <v>5</v>
      </c>
      <c r="Y1484" s="34">
        <v>20</v>
      </c>
      <c r="Z1484" s="34">
        <f t="shared" si="355"/>
        <v>100</v>
      </c>
      <c r="AI1484" s="25">
        <v>1483</v>
      </c>
      <c r="AJ1484" s="27">
        <v>1483</v>
      </c>
    </row>
    <row r="1485" spans="1:36" ht="11.25" customHeight="1" x14ac:dyDescent="0.2">
      <c r="A1485" s="27">
        <v>1484</v>
      </c>
      <c r="C1485" s="33" t="str">
        <f t="shared" si="353"/>
        <v>Phoenix - Mutant Hound - XM - C</v>
      </c>
      <c r="D1485" s="33" t="str">
        <f>CONCATENATE(M1485," - ",P1485," - ",G1485," - ",IF(R1485="","",CONCATENATE(R1485," - ")),W1485)</f>
        <v>Phoenix - Mutant Hound - XM - C</v>
      </c>
      <c r="E1485" s="33">
        <f t="shared" si="354"/>
        <v>1</v>
      </c>
      <c r="F1485" s="33" t="str">
        <f>CONCATENATE(P1485," - ",G1485)</f>
        <v>Mutant Hound - XM</v>
      </c>
      <c r="G1485" s="34" t="s">
        <v>3387</v>
      </c>
      <c r="H1485" s="34" t="s">
        <v>2590</v>
      </c>
      <c r="L1485" s="33" t="s">
        <v>1671</v>
      </c>
      <c r="M1485" s="33" t="s">
        <v>1671</v>
      </c>
      <c r="N1485" s="34" t="s">
        <v>4959</v>
      </c>
      <c r="O1485" s="34" t="s">
        <v>4959</v>
      </c>
      <c r="P1485" s="33" t="s">
        <v>1432</v>
      </c>
      <c r="S1485" s="50" t="s">
        <v>4333</v>
      </c>
      <c r="T1485" s="33" t="s">
        <v>1671</v>
      </c>
      <c r="U1485" s="33" t="s">
        <v>1432</v>
      </c>
      <c r="W1485" s="34" t="s">
        <v>2103</v>
      </c>
      <c r="X1485" s="34">
        <v>5</v>
      </c>
      <c r="Y1485" s="34">
        <v>5</v>
      </c>
      <c r="Z1485" s="34">
        <f t="shared" si="355"/>
        <v>25</v>
      </c>
      <c r="AI1485" s="25">
        <v>1484</v>
      </c>
      <c r="AJ1485" s="27">
        <v>1484</v>
      </c>
    </row>
    <row r="1486" spans="1:36" ht="11.25" customHeight="1" x14ac:dyDescent="0.2">
      <c r="A1486" s="27">
        <v>1485</v>
      </c>
      <c r="C1486" s="33" t="str">
        <f t="shared" si="353"/>
        <v>Phoenix - Telepathic Power - XM - C</v>
      </c>
      <c r="D1486" s="33" t="str">
        <f>CONCATENATE(M1486," - ",P1486," - ",G1486," - ",IF(R1486="","",CONCATENATE(R1486," - ")),W1486)</f>
        <v>Phoenix - Telepathic Power - XM - C</v>
      </c>
      <c r="E1486" s="33">
        <f t="shared" si="354"/>
        <v>1</v>
      </c>
      <c r="F1486" s="33" t="str">
        <f>CONCATENATE(P1486," - ",G1486)</f>
        <v>Telepathic Power - XM</v>
      </c>
      <c r="G1486" s="34" t="s">
        <v>3387</v>
      </c>
      <c r="H1486" s="34" t="s">
        <v>2590</v>
      </c>
      <c r="L1486" s="33" t="s">
        <v>1671</v>
      </c>
      <c r="M1486" s="33" t="s">
        <v>1671</v>
      </c>
      <c r="N1486" s="34" t="s">
        <v>4879</v>
      </c>
      <c r="O1486" s="34" t="s">
        <v>4879</v>
      </c>
      <c r="P1486" s="33" t="s">
        <v>1433</v>
      </c>
      <c r="S1486" s="50" t="s">
        <v>3609</v>
      </c>
      <c r="T1486" s="33" t="s">
        <v>1671</v>
      </c>
      <c r="U1486" s="33" t="s">
        <v>1433</v>
      </c>
      <c r="W1486" s="34" t="s">
        <v>2103</v>
      </c>
      <c r="X1486" s="34">
        <v>5</v>
      </c>
      <c r="Y1486" s="34">
        <v>5</v>
      </c>
      <c r="Z1486" s="34">
        <f t="shared" si="355"/>
        <v>25</v>
      </c>
      <c r="AI1486" s="25">
        <v>1485</v>
      </c>
      <c r="AJ1486" s="27">
        <v>1485</v>
      </c>
    </row>
    <row r="1487" spans="1:36" ht="11.25" customHeight="1" x14ac:dyDescent="0.2">
      <c r="A1487" s="27">
        <v>1486</v>
      </c>
      <c r="B1487" s="28"/>
      <c r="C1487" s="26" t="str">
        <f t="shared" si="353"/>
        <v>Poison Ivy - 4-Grid Character Card - DC - R</v>
      </c>
      <c r="D1487" s="26" t="str">
        <f>CONCATENATE(M1487," ",G1487," HERO - ",W1487)</f>
        <v>Poison Ivy DC HERO - R</v>
      </c>
      <c r="E1487" s="26">
        <f t="shared" si="354"/>
        <v>1</v>
      </c>
      <c r="F1487" s="26" t="str">
        <f>CONCATENATE(M1487,IF(V1487&lt;&gt;"",CONCATENATE(" (",V1487,")",),"")," &lt;",G1487,"&gt;")</f>
        <v>Poison Ivy (V) &lt;DC&gt;</v>
      </c>
      <c r="G1487" s="28" t="s">
        <v>3385</v>
      </c>
      <c r="H1487" s="28" t="s">
        <v>2582</v>
      </c>
      <c r="I1487" s="28"/>
      <c r="J1487" s="28"/>
      <c r="K1487" s="28"/>
      <c r="L1487" s="26" t="s">
        <v>2233</v>
      </c>
      <c r="M1487" s="26" t="s">
        <v>2233</v>
      </c>
      <c r="N1487" s="28"/>
      <c r="O1487" s="28"/>
      <c r="P1487" s="26" t="s">
        <v>769</v>
      </c>
      <c r="Q1487" s="28"/>
      <c r="R1487" s="28"/>
      <c r="S1487" s="54"/>
      <c r="T1487" s="26" t="s">
        <v>2233</v>
      </c>
      <c r="U1487" s="26" t="s">
        <v>769</v>
      </c>
      <c r="V1487" s="28" t="s">
        <v>1982</v>
      </c>
      <c r="W1487" s="28" t="s">
        <v>2313</v>
      </c>
      <c r="X1487" s="29">
        <v>3</v>
      </c>
      <c r="Y1487" s="29">
        <v>15</v>
      </c>
      <c r="Z1487" s="29">
        <f t="shared" si="355"/>
        <v>45</v>
      </c>
      <c r="AA1487" s="30">
        <v>4</v>
      </c>
      <c r="AB1487" s="30">
        <v>5</v>
      </c>
      <c r="AC1487" s="30">
        <v>2</v>
      </c>
      <c r="AD1487" s="30">
        <v>6</v>
      </c>
      <c r="AE1487" s="30">
        <f>SUM(AA1487:AD1487)</f>
        <v>17</v>
      </c>
      <c r="AF1487" s="30">
        <v>17</v>
      </c>
      <c r="AG1487" s="31">
        <f>AVERAGE(AA1487:AD1487)</f>
        <v>4.25</v>
      </c>
      <c r="AH1487" s="32"/>
      <c r="AI1487" s="32">
        <v>1486</v>
      </c>
      <c r="AJ1487" s="27">
        <v>1486</v>
      </c>
    </row>
    <row r="1488" spans="1:36" ht="11.25" customHeight="1" x14ac:dyDescent="0.2">
      <c r="A1488" s="27">
        <v>1487</v>
      </c>
      <c r="C1488" s="33" t="str">
        <f t="shared" si="353"/>
        <v>Poison Ivy - Blowing You a Kiss - JLA - OPD - R</v>
      </c>
      <c r="D1488" s="33" t="str">
        <f t="shared" ref="D1488:D1493" si="358">CONCATENATE(M1488," - ",P1488," - ",G1488," - ",IF(R1488="","",CONCATENATE(R1488," - ")),W1488)</f>
        <v>Poison Ivy - Blowing You a Kiss - JLA - OPD - R</v>
      </c>
      <c r="E1488" s="33">
        <f t="shared" si="354"/>
        <v>1</v>
      </c>
      <c r="F1488" s="33" t="str">
        <f t="shared" ref="F1488:F1493" si="359">CONCATENATE(P1488," - ",G1488)</f>
        <v>Blowing You a Kiss - JLA</v>
      </c>
      <c r="G1488" s="34" t="s">
        <v>3386</v>
      </c>
      <c r="H1488" s="34" t="s">
        <v>2590</v>
      </c>
      <c r="L1488" s="33" t="s">
        <v>2233</v>
      </c>
      <c r="M1488" s="33" t="s">
        <v>2233</v>
      </c>
      <c r="N1488" s="34" t="s">
        <v>5028</v>
      </c>
      <c r="O1488" s="34" t="s">
        <v>5028</v>
      </c>
      <c r="P1488" s="33" t="s">
        <v>3225</v>
      </c>
      <c r="R1488" s="34" t="s">
        <v>2584</v>
      </c>
      <c r="S1488" s="50" t="s">
        <v>4334</v>
      </c>
      <c r="T1488" s="33" t="s">
        <v>2233</v>
      </c>
      <c r="U1488" s="33" t="s">
        <v>1127</v>
      </c>
      <c r="W1488" s="34" t="s">
        <v>2313</v>
      </c>
      <c r="X1488" s="34">
        <v>6</v>
      </c>
      <c r="Y1488" s="34">
        <v>15</v>
      </c>
      <c r="Z1488" s="34">
        <f t="shared" si="355"/>
        <v>90</v>
      </c>
      <c r="AI1488" s="25">
        <v>1487</v>
      </c>
      <c r="AJ1488" s="27">
        <v>1487</v>
      </c>
    </row>
    <row r="1489" spans="1:36" ht="11.25" customHeight="1" x14ac:dyDescent="0.2">
      <c r="A1489" s="27">
        <v>1488</v>
      </c>
      <c r="C1489" s="33" t="str">
        <f t="shared" si="353"/>
        <v>Poison Ivy - Master Manipulator - DC - R</v>
      </c>
      <c r="D1489" s="33" t="str">
        <f t="shared" si="358"/>
        <v>Poison Ivy - Master Manipulator - DC - R</v>
      </c>
      <c r="E1489" s="33">
        <f t="shared" si="354"/>
        <v>1</v>
      </c>
      <c r="F1489" s="33" t="str">
        <f t="shared" si="359"/>
        <v>Master Manipulator - DC</v>
      </c>
      <c r="G1489" s="34" t="s">
        <v>3385</v>
      </c>
      <c r="H1489" s="34" t="s">
        <v>2590</v>
      </c>
      <c r="L1489" s="33" t="s">
        <v>2233</v>
      </c>
      <c r="M1489" s="33" t="s">
        <v>2233</v>
      </c>
      <c r="N1489" s="34" t="s">
        <v>5108</v>
      </c>
      <c r="O1489" s="34" t="s">
        <v>5108</v>
      </c>
      <c r="P1489" s="33" t="s">
        <v>1810</v>
      </c>
      <c r="S1489" s="50" t="s">
        <v>4335</v>
      </c>
      <c r="T1489" s="33" t="s">
        <v>2233</v>
      </c>
      <c r="U1489" s="33" t="s">
        <v>1810</v>
      </c>
      <c r="W1489" s="34" t="s">
        <v>2313</v>
      </c>
      <c r="X1489" s="34">
        <v>3</v>
      </c>
      <c r="Y1489" s="34">
        <v>15</v>
      </c>
      <c r="Z1489" s="34">
        <f t="shared" si="355"/>
        <v>45</v>
      </c>
      <c r="AI1489" s="25">
        <v>1488</v>
      </c>
      <c r="AJ1489" s="27">
        <v>1488</v>
      </c>
    </row>
    <row r="1490" spans="1:36" ht="11.25" customHeight="1" x14ac:dyDescent="0.2">
      <c r="A1490" s="27">
        <v>1489</v>
      </c>
      <c r="C1490" s="33" t="str">
        <f t="shared" si="353"/>
        <v>Poison Ivy - Poison Kiss - DC - OPD - VR</v>
      </c>
      <c r="D1490" s="33" t="str">
        <f t="shared" si="358"/>
        <v>Poison Ivy - Poison Kiss - DC - OPD - VR</v>
      </c>
      <c r="E1490" s="33">
        <f t="shared" si="354"/>
        <v>1</v>
      </c>
      <c r="F1490" s="33" t="str">
        <f t="shared" si="359"/>
        <v>Poison Kiss - DC</v>
      </c>
      <c r="G1490" s="34" t="s">
        <v>3385</v>
      </c>
      <c r="H1490" s="34" t="s">
        <v>2590</v>
      </c>
      <c r="L1490" s="33" t="s">
        <v>2233</v>
      </c>
      <c r="M1490" s="33" t="s">
        <v>2233</v>
      </c>
      <c r="N1490" s="34" t="s">
        <v>1043</v>
      </c>
      <c r="O1490" s="34" t="s">
        <v>1043</v>
      </c>
      <c r="P1490" s="33" t="s">
        <v>3226</v>
      </c>
      <c r="R1490" s="34" t="s">
        <v>2584</v>
      </c>
      <c r="S1490" s="50" t="s">
        <v>4336</v>
      </c>
      <c r="T1490" s="33" t="s">
        <v>2233</v>
      </c>
      <c r="U1490" s="33" t="s">
        <v>1128</v>
      </c>
      <c r="W1490" s="34" t="s">
        <v>2361</v>
      </c>
      <c r="X1490" s="34">
        <v>3</v>
      </c>
      <c r="Y1490" s="34">
        <v>20</v>
      </c>
      <c r="Z1490" s="34">
        <f t="shared" si="355"/>
        <v>60</v>
      </c>
      <c r="AI1490" s="25">
        <v>1489</v>
      </c>
      <c r="AJ1490" s="27">
        <v>1489</v>
      </c>
    </row>
    <row r="1491" spans="1:36" ht="11.25" customHeight="1" x14ac:dyDescent="0.2">
      <c r="A1491" s="27">
        <v>1490</v>
      </c>
      <c r="C1491" s="33" t="str">
        <f t="shared" si="353"/>
        <v>Poison Ivy - Seductress - DC - C</v>
      </c>
      <c r="D1491" s="33" t="str">
        <f t="shared" si="358"/>
        <v>Poison Ivy - Seductress - DC - C</v>
      </c>
      <c r="E1491" s="33">
        <f t="shared" si="354"/>
        <v>1</v>
      </c>
      <c r="F1491" s="33" t="str">
        <f t="shared" si="359"/>
        <v>Seductress - DC</v>
      </c>
      <c r="G1491" s="34" t="s">
        <v>3385</v>
      </c>
      <c r="H1491" s="34" t="s">
        <v>2590</v>
      </c>
      <c r="L1491" s="33" t="s">
        <v>2233</v>
      </c>
      <c r="M1491" s="33" t="s">
        <v>2233</v>
      </c>
      <c r="N1491" s="34" t="s">
        <v>5051</v>
      </c>
      <c r="O1491" s="34" t="s">
        <v>5051</v>
      </c>
      <c r="P1491" s="33" t="s">
        <v>1806</v>
      </c>
      <c r="S1491" s="50" t="s">
        <v>4337</v>
      </c>
      <c r="T1491" s="33" t="s">
        <v>2233</v>
      </c>
      <c r="U1491" s="33" t="s">
        <v>1806</v>
      </c>
      <c r="W1491" s="34" t="s">
        <v>2103</v>
      </c>
      <c r="X1491" s="34">
        <v>3</v>
      </c>
      <c r="Y1491" s="34">
        <v>5</v>
      </c>
      <c r="Z1491" s="34">
        <f t="shared" si="355"/>
        <v>15</v>
      </c>
      <c r="AI1491" s="25">
        <v>1490</v>
      </c>
      <c r="AJ1491" s="27">
        <v>1490</v>
      </c>
    </row>
    <row r="1492" spans="1:36" ht="11.25" customHeight="1" x14ac:dyDescent="0.2">
      <c r="A1492" s="27">
        <v>1491</v>
      </c>
      <c r="C1492" s="33" t="str">
        <f t="shared" si="353"/>
        <v>Poison Ivy - Strangle Vines - DC - OPD - VR</v>
      </c>
      <c r="D1492" s="33" t="str">
        <f t="shared" si="358"/>
        <v>Poison Ivy - Strangle Vines - DC - OPD - VR</v>
      </c>
      <c r="E1492" s="33">
        <f t="shared" si="354"/>
        <v>1</v>
      </c>
      <c r="F1492" s="33" t="str">
        <f t="shared" si="359"/>
        <v>Strangle Vines - DC</v>
      </c>
      <c r="G1492" s="34" t="s">
        <v>3385</v>
      </c>
      <c r="H1492" s="34" t="s">
        <v>2590</v>
      </c>
      <c r="L1492" s="33" t="s">
        <v>2233</v>
      </c>
      <c r="M1492" s="33" t="s">
        <v>2233</v>
      </c>
      <c r="N1492" s="34" t="s">
        <v>5135</v>
      </c>
      <c r="O1492" s="34" t="s">
        <v>5135</v>
      </c>
      <c r="P1492" s="33" t="s">
        <v>3227</v>
      </c>
      <c r="R1492" s="34" t="s">
        <v>2584</v>
      </c>
      <c r="S1492" s="50" t="s">
        <v>4338</v>
      </c>
      <c r="T1492" s="33" t="s">
        <v>2233</v>
      </c>
      <c r="U1492" s="33" t="s">
        <v>1129</v>
      </c>
      <c r="W1492" s="34" t="s">
        <v>2361</v>
      </c>
      <c r="X1492" s="34">
        <v>3</v>
      </c>
      <c r="Y1492" s="34">
        <v>20</v>
      </c>
      <c r="Z1492" s="34">
        <f t="shared" si="355"/>
        <v>60</v>
      </c>
      <c r="AI1492" s="25">
        <v>1491</v>
      </c>
      <c r="AJ1492" s="27">
        <v>1491</v>
      </c>
    </row>
    <row r="1493" spans="1:36" ht="11.25" customHeight="1" x14ac:dyDescent="0.2">
      <c r="A1493" s="27">
        <v>1492</v>
      </c>
      <c r="C1493" s="33" t="str">
        <f t="shared" si="353"/>
        <v>Poison Ivy - Venus Flytrap - DC - U</v>
      </c>
      <c r="D1493" s="33" t="str">
        <f t="shared" si="358"/>
        <v>Poison Ivy - Venus Flytrap - DC - U</v>
      </c>
      <c r="E1493" s="33">
        <f t="shared" si="354"/>
        <v>1</v>
      </c>
      <c r="F1493" s="33" t="str">
        <f t="shared" si="359"/>
        <v>Venus Flytrap - DC</v>
      </c>
      <c r="G1493" s="34" t="s">
        <v>3385</v>
      </c>
      <c r="H1493" s="34" t="s">
        <v>2590</v>
      </c>
      <c r="L1493" s="33" t="s">
        <v>2233</v>
      </c>
      <c r="M1493" s="33" t="s">
        <v>2233</v>
      </c>
      <c r="N1493" s="34" t="s">
        <v>4879</v>
      </c>
      <c r="O1493" s="34" t="s">
        <v>4879</v>
      </c>
      <c r="P1493" s="33" t="s">
        <v>1807</v>
      </c>
      <c r="S1493" s="50" t="s">
        <v>4339</v>
      </c>
      <c r="T1493" s="33" t="s">
        <v>2233</v>
      </c>
      <c r="U1493" s="33" t="s">
        <v>1807</v>
      </c>
      <c r="W1493" s="34" t="s">
        <v>2314</v>
      </c>
      <c r="X1493" s="34">
        <v>3</v>
      </c>
      <c r="Y1493" s="34">
        <v>10</v>
      </c>
      <c r="Z1493" s="34">
        <f t="shared" si="355"/>
        <v>30</v>
      </c>
      <c r="AI1493" s="25">
        <v>1492</v>
      </c>
      <c r="AJ1493" s="27">
        <v>1492</v>
      </c>
    </row>
    <row r="1494" spans="1:36" ht="11.25" customHeight="1" x14ac:dyDescent="0.2">
      <c r="A1494" s="27">
        <v>1493</v>
      </c>
      <c r="B1494" s="28"/>
      <c r="C1494" s="26" t="str">
        <f t="shared" si="353"/>
        <v>Polaris - 4-Grid Character Card - XM - U</v>
      </c>
      <c r="D1494" s="26" t="str">
        <f>CONCATENATE(M1494," ",G1494," HERO - ",W1494)</f>
        <v>Polaris XM HERO - U</v>
      </c>
      <c r="E1494" s="26">
        <f t="shared" si="354"/>
        <v>1</v>
      </c>
      <c r="F1494" s="26" t="str">
        <f>CONCATENATE(M1494,IF(V1494&lt;&gt;"",CONCATENATE(" (",V1494,")",),"")," &lt;",G1494,"&gt;")</f>
        <v>Polaris &lt;XM&gt;</v>
      </c>
      <c r="G1494" s="28" t="s">
        <v>3387</v>
      </c>
      <c r="H1494" s="28" t="s">
        <v>2582</v>
      </c>
      <c r="I1494" s="28"/>
      <c r="J1494" s="28"/>
      <c r="K1494" s="28"/>
      <c r="L1494" s="26" t="s">
        <v>1434</v>
      </c>
      <c r="M1494" s="26" t="s">
        <v>1434</v>
      </c>
      <c r="N1494" s="28"/>
      <c r="O1494" s="28"/>
      <c r="P1494" s="26" t="s">
        <v>769</v>
      </c>
      <c r="Q1494" s="28"/>
      <c r="R1494" s="28"/>
      <c r="S1494" s="54"/>
      <c r="T1494" s="26" t="s">
        <v>1434</v>
      </c>
      <c r="U1494" s="26" t="s">
        <v>769</v>
      </c>
      <c r="V1494" s="28"/>
      <c r="W1494" s="28" t="s">
        <v>2314</v>
      </c>
      <c r="X1494" s="29">
        <v>5</v>
      </c>
      <c r="Y1494" s="29">
        <v>10</v>
      </c>
      <c r="Z1494" s="29">
        <f t="shared" si="355"/>
        <v>50</v>
      </c>
      <c r="AA1494" s="30">
        <v>7</v>
      </c>
      <c r="AB1494" s="30">
        <v>3</v>
      </c>
      <c r="AC1494" s="30">
        <v>3</v>
      </c>
      <c r="AD1494" s="30">
        <v>4</v>
      </c>
      <c r="AE1494" s="30">
        <f>SUM(AA1494:AD1494)</f>
        <v>17</v>
      </c>
      <c r="AF1494" s="30">
        <v>17</v>
      </c>
      <c r="AG1494" s="31">
        <f>AVERAGE(AA1494:AD1494)</f>
        <v>4.25</v>
      </c>
      <c r="AH1494" s="32" t="s">
        <v>4827</v>
      </c>
      <c r="AI1494" s="32">
        <v>1493</v>
      </c>
      <c r="AJ1494" s="27">
        <v>1493</v>
      </c>
    </row>
    <row r="1495" spans="1:36" ht="11.25" customHeight="1" x14ac:dyDescent="0.2">
      <c r="A1495" s="27">
        <v>1494</v>
      </c>
      <c r="C1495" s="33" t="str">
        <f t="shared" si="353"/>
        <v>Polaris - Energy Warp - XM - C</v>
      </c>
      <c r="D1495" s="33" t="str">
        <f>CONCATENATE(M1495," - ",P1495," - ",G1495," - ",IF(R1495="","",CONCATENATE(R1495," - ")),W1495)</f>
        <v>Polaris - Energy Warp - XM - C</v>
      </c>
      <c r="E1495" s="33">
        <f t="shared" si="354"/>
        <v>1</v>
      </c>
      <c r="F1495" s="33" t="str">
        <f>CONCATENATE(P1495," - ",G1495)</f>
        <v>Energy Warp - XM</v>
      </c>
      <c r="G1495" s="34" t="s">
        <v>3387</v>
      </c>
      <c r="H1495" s="34" t="s">
        <v>2590</v>
      </c>
      <c r="L1495" s="33" t="s">
        <v>1434</v>
      </c>
      <c r="M1495" s="33" t="s">
        <v>1434</v>
      </c>
      <c r="N1495" s="34" t="s">
        <v>5055</v>
      </c>
      <c r="O1495" s="34" t="s">
        <v>5055</v>
      </c>
      <c r="P1495" s="33" t="s">
        <v>1016</v>
      </c>
      <c r="S1495" s="50" t="s">
        <v>4340</v>
      </c>
      <c r="T1495" s="33" t="s">
        <v>1434</v>
      </c>
      <c r="U1495" s="33" t="s">
        <v>1016</v>
      </c>
      <c r="W1495" s="34" t="s">
        <v>2103</v>
      </c>
      <c r="X1495" s="34">
        <v>5</v>
      </c>
      <c r="Y1495" s="34">
        <v>5</v>
      </c>
      <c r="Z1495" s="34">
        <f t="shared" si="355"/>
        <v>25</v>
      </c>
      <c r="AI1495" s="25">
        <v>1494</v>
      </c>
      <c r="AJ1495" s="27">
        <v>1494</v>
      </c>
    </row>
    <row r="1496" spans="1:36" ht="11.25" customHeight="1" x14ac:dyDescent="0.2">
      <c r="A1496" s="27">
        <v>1495</v>
      </c>
      <c r="C1496" s="33" t="str">
        <f t="shared" si="353"/>
        <v>Polaris - Ensnare - XM - OPD - U</v>
      </c>
      <c r="D1496" s="33" t="str">
        <f>CONCATENATE(M1496," - ",P1496," - ",G1496," - ",IF(R1496="","",CONCATENATE(R1496," - ")),W1496)</f>
        <v>Polaris - Ensnare - XM - OPD - U</v>
      </c>
      <c r="E1496" s="33">
        <f t="shared" si="354"/>
        <v>1</v>
      </c>
      <c r="F1496" s="33" t="str">
        <f>CONCATENATE(P1496," - ",G1496)</f>
        <v>Ensnare - XM</v>
      </c>
      <c r="G1496" s="34" t="s">
        <v>3387</v>
      </c>
      <c r="H1496" s="34" t="s">
        <v>2590</v>
      </c>
      <c r="L1496" s="33" t="s">
        <v>1434</v>
      </c>
      <c r="M1496" s="33" t="s">
        <v>1434</v>
      </c>
      <c r="N1496" s="34" t="s">
        <v>5136</v>
      </c>
      <c r="O1496" s="34" t="s">
        <v>5136</v>
      </c>
      <c r="P1496" s="33" t="s">
        <v>3228</v>
      </c>
      <c r="R1496" s="34" t="s">
        <v>2584</v>
      </c>
      <c r="S1496" s="50" t="s">
        <v>4341</v>
      </c>
      <c r="T1496" s="33" t="s">
        <v>1434</v>
      </c>
      <c r="U1496" s="33" t="s">
        <v>1130</v>
      </c>
      <c r="W1496" s="34" t="s">
        <v>2314</v>
      </c>
      <c r="X1496" s="34">
        <v>5</v>
      </c>
      <c r="Y1496" s="34">
        <v>10</v>
      </c>
      <c r="Z1496" s="34">
        <f t="shared" si="355"/>
        <v>50</v>
      </c>
      <c r="AI1496" s="25">
        <v>1495</v>
      </c>
      <c r="AJ1496" s="27">
        <v>1495</v>
      </c>
    </row>
    <row r="1497" spans="1:36" ht="11.25" customHeight="1" x14ac:dyDescent="0.2">
      <c r="A1497" s="27">
        <v>1496</v>
      </c>
      <c r="C1497" s="33" t="str">
        <f t="shared" si="353"/>
        <v>Polaris - Magnetic Field - XM - C</v>
      </c>
      <c r="D1497" s="33" t="s">
        <v>6189</v>
      </c>
      <c r="E1497" s="33">
        <f t="shared" si="354"/>
        <v>1</v>
      </c>
      <c r="F1497" s="33" t="str">
        <f>CONCATENATE(P1497," - ",G1497)</f>
        <v>Magnetic Field - XM</v>
      </c>
      <c r="G1497" s="34" t="s">
        <v>3387</v>
      </c>
      <c r="H1497" s="34" t="s">
        <v>2590</v>
      </c>
      <c r="L1497" s="33" t="s">
        <v>1434</v>
      </c>
      <c r="M1497" s="33" t="s">
        <v>1434</v>
      </c>
      <c r="N1497" s="34" t="s">
        <v>5006</v>
      </c>
      <c r="O1497" s="34" t="s">
        <v>4870</v>
      </c>
      <c r="P1497" s="33" t="s">
        <v>1435</v>
      </c>
      <c r="S1497" s="50" t="s">
        <v>4342</v>
      </c>
      <c r="T1497" s="33" t="s">
        <v>1434</v>
      </c>
      <c r="U1497" s="33" t="s">
        <v>1435</v>
      </c>
      <c r="W1497" s="34" t="s">
        <v>2103</v>
      </c>
      <c r="X1497" s="34">
        <v>5</v>
      </c>
      <c r="Y1497" s="34">
        <v>5</v>
      </c>
      <c r="Z1497" s="34">
        <f t="shared" si="355"/>
        <v>25</v>
      </c>
      <c r="AI1497" s="25">
        <v>1496</v>
      </c>
      <c r="AJ1497" s="27">
        <v>1496</v>
      </c>
    </row>
    <row r="1498" spans="1:36" ht="11.25" customHeight="1" x14ac:dyDescent="0.2">
      <c r="A1498" s="27">
        <v>1497</v>
      </c>
      <c r="C1498" s="33" t="str">
        <f t="shared" si="353"/>
        <v>Polaris - Manipulate Magnetism - XM - C</v>
      </c>
      <c r="D1498" s="33" t="str">
        <f>CONCATENATE(M1498," - ",P1498," - ",G1498," - ",IF(R1498="","",CONCATENATE(R1498," - ")),W1498)</f>
        <v>Polaris - Manipulate Magnetism - XM - C</v>
      </c>
      <c r="E1498" s="33">
        <f t="shared" si="354"/>
        <v>1</v>
      </c>
      <c r="F1498" s="33" t="str">
        <f>CONCATENATE(P1498," - ",G1498)</f>
        <v>Manipulate Magnetism - XM</v>
      </c>
      <c r="G1498" s="34" t="s">
        <v>3387</v>
      </c>
      <c r="H1498" s="34" t="s">
        <v>2590</v>
      </c>
      <c r="L1498" s="33" t="s">
        <v>1434</v>
      </c>
      <c r="M1498" s="33" t="s">
        <v>1434</v>
      </c>
      <c r="N1498" s="34" t="s">
        <v>4892</v>
      </c>
      <c r="O1498" s="34" t="s">
        <v>4892</v>
      </c>
      <c r="P1498" s="33" t="s">
        <v>1436</v>
      </c>
      <c r="S1498" s="50" t="s">
        <v>780</v>
      </c>
      <c r="T1498" s="33" t="s">
        <v>1434</v>
      </c>
      <c r="U1498" s="33" t="s">
        <v>1436</v>
      </c>
      <c r="W1498" s="34" t="s">
        <v>2103</v>
      </c>
      <c r="X1498" s="34">
        <v>5</v>
      </c>
      <c r="Y1498" s="34">
        <v>5</v>
      </c>
      <c r="Z1498" s="34">
        <f t="shared" si="355"/>
        <v>25</v>
      </c>
      <c r="AI1498" s="25">
        <v>1497</v>
      </c>
      <c r="AJ1498" s="27">
        <v>1497</v>
      </c>
    </row>
    <row r="1499" spans="1:36" ht="11.25" customHeight="1" x14ac:dyDescent="0.2">
      <c r="A1499" s="27">
        <v>1498</v>
      </c>
      <c r="C1499" s="33" t="str">
        <f t="shared" si="353"/>
        <v>Polaris - Reverse Polarity - XM - C</v>
      </c>
      <c r="D1499" s="33" t="str">
        <f>CONCATENATE(M1499," - ",P1499," - ",G1499," - ",IF(R1499="","",CONCATENATE(R1499," - ")),W1499)</f>
        <v>Polaris - Reverse Polarity - XM - C</v>
      </c>
      <c r="E1499" s="33">
        <f t="shared" si="354"/>
        <v>1</v>
      </c>
      <c r="F1499" s="33" t="str">
        <f>CONCATENATE(P1499," - ",G1499)</f>
        <v>Reverse Polarity - XM</v>
      </c>
      <c r="G1499" s="34" t="s">
        <v>3387</v>
      </c>
      <c r="H1499" s="34" t="s">
        <v>2590</v>
      </c>
      <c r="L1499" s="33" t="s">
        <v>1434</v>
      </c>
      <c r="M1499" s="33" t="s">
        <v>1434</v>
      </c>
      <c r="N1499" s="34" t="s">
        <v>4964</v>
      </c>
      <c r="O1499" s="34" t="s">
        <v>4964</v>
      </c>
      <c r="P1499" s="33" t="s">
        <v>1437</v>
      </c>
      <c r="S1499" s="50" t="s">
        <v>4343</v>
      </c>
      <c r="T1499" s="33" t="s">
        <v>1434</v>
      </c>
      <c r="U1499" s="33" t="s">
        <v>1437</v>
      </c>
      <c r="W1499" s="34" t="s">
        <v>2103</v>
      </c>
      <c r="X1499" s="34">
        <v>5</v>
      </c>
      <c r="Y1499" s="34">
        <v>5</v>
      </c>
      <c r="Z1499" s="34">
        <f t="shared" si="355"/>
        <v>25</v>
      </c>
      <c r="AI1499" s="25">
        <v>1498</v>
      </c>
      <c r="AJ1499" s="27">
        <v>1498</v>
      </c>
    </row>
    <row r="1500" spans="1:36" ht="11.25" customHeight="1" x14ac:dyDescent="0.2">
      <c r="A1500" s="27">
        <v>1499</v>
      </c>
      <c r="B1500" s="28"/>
      <c r="C1500" s="26" t="str">
        <f t="shared" si="353"/>
        <v>Post - 4-Grid Character Card - MN - R</v>
      </c>
      <c r="D1500" s="26" t="str">
        <f>CONCATENATE(M1500," ",G1500," HERO - ",W1500)</f>
        <v>Post MN HERO - R</v>
      </c>
      <c r="E1500" s="26">
        <f t="shared" si="354"/>
        <v>1</v>
      </c>
      <c r="F1500" s="26" t="str">
        <f>CONCATENATE(M1500,IF(V1500&lt;&gt;"",CONCATENATE(" (",V1500,")",),"")," &lt;",G1500,"&gt;")</f>
        <v>Post &lt;MN&gt;</v>
      </c>
      <c r="G1500" s="28" t="s">
        <v>1677</v>
      </c>
      <c r="H1500" s="28" t="s">
        <v>2582</v>
      </c>
      <c r="I1500" s="28"/>
      <c r="J1500" s="28"/>
      <c r="K1500" s="28"/>
      <c r="L1500" s="26" t="s">
        <v>2234</v>
      </c>
      <c r="M1500" s="26" t="s">
        <v>2234</v>
      </c>
      <c r="N1500" s="28"/>
      <c r="O1500" s="28"/>
      <c r="P1500" s="26" t="s">
        <v>769</v>
      </c>
      <c r="Q1500" s="28"/>
      <c r="R1500" s="28"/>
      <c r="S1500" s="54"/>
      <c r="T1500" s="26" t="s">
        <v>2234</v>
      </c>
      <c r="U1500" s="26" t="s">
        <v>769</v>
      </c>
      <c r="V1500" s="28"/>
      <c r="W1500" s="28" t="s">
        <v>2313</v>
      </c>
      <c r="X1500" s="29">
        <v>4</v>
      </c>
      <c r="Y1500" s="29">
        <v>15</v>
      </c>
      <c r="Z1500" s="29">
        <f t="shared" si="355"/>
        <v>60</v>
      </c>
      <c r="AA1500" s="30">
        <v>1</v>
      </c>
      <c r="AB1500" s="30">
        <v>6</v>
      </c>
      <c r="AC1500" s="30">
        <v>4</v>
      </c>
      <c r="AD1500" s="30">
        <v>6</v>
      </c>
      <c r="AE1500" s="30">
        <f>SUM(AA1500:AD1500)</f>
        <v>17</v>
      </c>
      <c r="AF1500" s="30">
        <v>17</v>
      </c>
      <c r="AG1500" s="31">
        <f>AVERAGE(AA1500:AD1500)</f>
        <v>4.25</v>
      </c>
      <c r="AH1500" s="32" t="s">
        <v>4773</v>
      </c>
      <c r="AI1500" s="32">
        <v>1499</v>
      </c>
      <c r="AJ1500" s="27">
        <v>1499</v>
      </c>
    </row>
    <row r="1501" spans="1:36" ht="11.25" customHeight="1" x14ac:dyDescent="0.2">
      <c r="A1501" s="27">
        <v>1500</v>
      </c>
      <c r="B1501" s="45"/>
      <c r="C1501" s="44" t="str">
        <f t="shared" si="353"/>
        <v>Post - 4-Grid Character Card (Promo) - OS - R</v>
      </c>
      <c r="D1501" s="44" t="s">
        <v>6190</v>
      </c>
      <c r="E1501" s="44">
        <f t="shared" si="354"/>
        <v>1</v>
      </c>
      <c r="F1501" s="44" t="str">
        <f>CONCATENATE(M1501,IF(V1501&lt;&gt;"",CONCATENATE(" (",V1501,")",),"")," &lt;",G1501,"&gt;")</f>
        <v>Post &lt;OS&gt;</v>
      </c>
      <c r="G1501" s="45" t="s">
        <v>1056</v>
      </c>
      <c r="H1501" s="45" t="s">
        <v>2582</v>
      </c>
      <c r="I1501" s="45"/>
      <c r="J1501" s="45"/>
      <c r="K1501" s="45"/>
      <c r="L1501" s="44" t="s">
        <v>2234</v>
      </c>
      <c r="M1501" s="44" t="s">
        <v>2234</v>
      </c>
      <c r="N1501" s="45"/>
      <c r="O1501" s="45"/>
      <c r="P1501" s="44" t="s">
        <v>770</v>
      </c>
      <c r="Q1501" s="45"/>
      <c r="R1501" s="45"/>
      <c r="S1501" s="56"/>
      <c r="T1501" s="44" t="s">
        <v>2234</v>
      </c>
      <c r="U1501" s="44" t="s">
        <v>770</v>
      </c>
      <c r="V1501" s="45"/>
      <c r="W1501" s="45" t="s">
        <v>2313</v>
      </c>
      <c r="X1501" s="46">
        <v>18</v>
      </c>
      <c r="Y1501" s="46">
        <v>15</v>
      </c>
      <c r="Z1501" s="46">
        <f t="shared" si="355"/>
        <v>270</v>
      </c>
      <c r="AA1501" s="47">
        <v>1</v>
      </c>
      <c r="AB1501" s="47">
        <v>6</v>
      </c>
      <c r="AC1501" s="47">
        <v>4</v>
      </c>
      <c r="AD1501" s="47">
        <v>6</v>
      </c>
      <c r="AE1501" s="47">
        <f>SUM(AA1501:AD1501)</f>
        <v>17</v>
      </c>
      <c r="AF1501" s="47">
        <v>17</v>
      </c>
      <c r="AG1501" s="48">
        <f>AVERAGE(AA1501:AD1501)</f>
        <v>4.25</v>
      </c>
      <c r="AH1501" s="49"/>
      <c r="AI1501" s="49">
        <v>1500</v>
      </c>
      <c r="AJ1501" s="27">
        <v>1500</v>
      </c>
    </row>
    <row r="1502" spans="1:36" ht="11.25" customHeight="1" x14ac:dyDescent="0.2">
      <c r="A1502" s="27">
        <v>1501</v>
      </c>
      <c r="C1502" s="33" t="str">
        <f t="shared" si="353"/>
        <v>Post - Covert Manipulations - IQ - U</v>
      </c>
      <c r="D1502" s="33" t="str">
        <f t="shared" ref="D1502:D1506" si="360">CONCATENATE(M1502," - ",P1502," - ",G1502," - ",IF(R1502="","",CONCATENATE(R1502," - ")),W1502)</f>
        <v>Post - Covert Manipulations - IQ - U</v>
      </c>
      <c r="E1502" s="33">
        <f t="shared" si="354"/>
        <v>1</v>
      </c>
      <c r="F1502" s="33" t="str">
        <f t="shared" ref="F1502:F1533" si="361">CONCATENATE(P1502," - ",G1502)</f>
        <v>Covert Manipulations - IQ</v>
      </c>
      <c r="G1502" s="34" t="s">
        <v>1044</v>
      </c>
      <c r="H1502" s="34" t="s">
        <v>2590</v>
      </c>
      <c r="L1502" s="33" t="s">
        <v>2234</v>
      </c>
      <c r="M1502" s="33" t="s">
        <v>2234</v>
      </c>
      <c r="N1502" s="34" t="s">
        <v>4901</v>
      </c>
      <c r="O1502" s="34" t="s">
        <v>4901</v>
      </c>
      <c r="P1502" s="33" t="s">
        <v>1811</v>
      </c>
      <c r="S1502" s="50" t="s">
        <v>4344</v>
      </c>
      <c r="T1502" s="33" t="s">
        <v>2234</v>
      </c>
      <c r="U1502" s="33" t="s">
        <v>1811</v>
      </c>
      <c r="W1502" s="34" t="s">
        <v>2314</v>
      </c>
      <c r="X1502" s="34">
        <v>12</v>
      </c>
      <c r="Y1502" s="34">
        <v>10</v>
      </c>
      <c r="Z1502" s="34">
        <f t="shared" si="355"/>
        <v>120</v>
      </c>
      <c r="AI1502" s="25">
        <v>1501</v>
      </c>
      <c r="AJ1502" s="27">
        <v>1501</v>
      </c>
    </row>
    <row r="1503" spans="1:36" ht="11.25" customHeight="1" x14ac:dyDescent="0.2">
      <c r="A1503" s="27">
        <v>1502</v>
      </c>
      <c r="C1503" s="33" t="str">
        <f t="shared" si="353"/>
        <v>Post - Gather Info - OS - VR</v>
      </c>
      <c r="D1503" s="33" t="s">
        <v>6191</v>
      </c>
      <c r="E1503" s="33">
        <f t="shared" si="354"/>
        <v>1</v>
      </c>
      <c r="F1503" s="33" t="str">
        <f t="shared" si="361"/>
        <v>Gather Info - OS</v>
      </c>
      <c r="G1503" s="34" t="s">
        <v>1056</v>
      </c>
      <c r="H1503" s="34" t="s">
        <v>2590</v>
      </c>
      <c r="L1503" s="33" t="s">
        <v>2234</v>
      </c>
      <c r="M1503" s="33" t="s">
        <v>2234</v>
      </c>
      <c r="N1503" s="34" t="s">
        <v>5137</v>
      </c>
      <c r="O1503" s="34" t="s">
        <v>5137</v>
      </c>
      <c r="P1503" s="33" t="s">
        <v>1808</v>
      </c>
      <c r="S1503" s="50" t="s">
        <v>4345</v>
      </c>
      <c r="T1503" s="33" t="s">
        <v>2234</v>
      </c>
      <c r="U1503" s="33" t="s">
        <v>1808</v>
      </c>
      <c r="W1503" s="34" t="s">
        <v>2361</v>
      </c>
      <c r="X1503" s="34">
        <v>18</v>
      </c>
      <c r="Y1503" s="34">
        <v>20</v>
      </c>
      <c r="Z1503" s="34">
        <f t="shared" si="355"/>
        <v>360</v>
      </c>
      <c r="AI1503" s="25">
        <v>1502</v>
      </c>
      <c r="AJ1503" s="27">
        <v>1502</v>
      </c>
    </row>
    <row r="1504" spans="1:36" ht="11.25" customHeight="1" x14ac:dyDescent="0.2">
      <c r="A1504" s="27">
        <v>1503</v>
      </c>
      <c r="C1504" s="33" t="str">
        <f t="shared" si="353"/>
        <v>Post - Herald of Onslaught - OS - VR</v>
      </c>
      <c r="D1504" s="33" t="s">
        <v>6192</v>
      </c>
      <c r="E1504" s="33">
        <f t="shared" si="354"/>
        <v>1</v>
      </c>
      <c r="F1504" s="33" t="str">
        <f t="shared" si="361"/>
        <v>Herald of Onslaught - OS</v>
      </c>
      <c r="G1504" s="34" t="s">
        <v>1056</v>
      </c>
      <c r="H1504" s="34" t="s">
        <v>2590</v>
      </c>
      <c r="L1504" s="33" t="s">
        <v>2234</v>
      </c>
      <c r="M1504" s="33" t="s">
        <v>2234</v>
      </c>
      <c r="N1504" s="34" t="s">
        <v>4989</v>
      </c>
      <c r="O1504" s="34" t="s">
        <v>4989</v>
      </c>
      <c r="P1504" s="33" t="s">
        <v>1015</v>
      </c>
      <c r="S1504" s="50" t="s">
        <v>4166</v>
      </c>
      <c r="T1504" s="33" t="s">
        <v>2234</v>
      </c>
      <c r="U1504" s="33" t="s">
        <v>1015</v>
      </c>
      <c r="W1504" s="34" t="s">
        <v>2361</v>
      </c>
      <c r="X1504" s="34">
        <v>18</v>
      </c>
      <c r="Y1504" s="34">
        <v>20</v>
      </c>
      <c r="Z1504" s="34">
        <f t="shared" si="355"/>
        <v>360</v>
      </c>
      <c r="AI1504" s="25">
        <v>1503</v>
      </c>
      <c r="AJ1504" s="27">
        <v>1503</v>
      </c>
    </row>
    <row r="1505" spans="1:36" ht="11.25" customHeight="1" x14ac:dyDescent="0.2">
      <c r="A1505" s="27">
        <v>1504</v>
      </c>
      <c r="C1505" s="33" t="str">
        <f t="shared" si="353"/>
        <v>Post - Lethal Tester - OS - VR</v>
      </c>
      <c r="D1505" s="33" t="s">
        <v>6193</v>
      </c>
      <c r="E1505" s="33">
        <f t="shared" si="354"/>
        <v>1</v>
      </c>
      <c r="F1505" s="33" t="str">
        <f t="shared" si="361"/>
        <v>Lethal Tester - OS</v>
      </c>
      <c r="G1505" s="34" t="s">
        <v>1056</v>
      </c>
      <c r="H1505" s="34" t="s">
        <v>2590</v>
      </c>
      <c r="L1505" s="33" t="s">
        <v>2234</v>
      </c>
      <c r="M1505" s="33" t="s">
        <v>2234</v>
      </c>
      <c r="N1505" s="34" t="s">
        <v>5138</v>
      </c>
      <c r="O1505" s="34" t="s">
        <v>5138</v>
      </c>
      <c r="P1505" s="33" t="s">
        <v>348</v>
      </c>
      <c r="S1505" s="50" t="s">
        <v>4346</v>
      </c>
      <c r="T1505" s="33" t="s">
        <v>2234</v>
      </c>
      <c r="U1505" s="33" t="s">
        <v>348</v>
      </c>
      <c r="W1505" s="34" t="s">
        <v>2361</v>
      </c>
      <c r="X1505" s="34">
        <v>18</v>
      </c>
      <c r="Y1505" s="34">
        <v>20</v>
      </c>
      <c r="Z1505" s="34">
        <f t="shared" si="355"/>
        <v>360</v>
      </c>
      <c r="AI1505" s="25">
        <v>1504</v>
      </c>
      <c r="AJ1505" s="27">
        <v>1504</v>
      </c>
    </row>
    <row r="1506" spans="1:36" ht="11.25" customHeight="1" x14ac:dyDescent="0.2">
      <c r="A1506" s="27">
        <v>1505</v>
      </c>
      <c r="C1506" s="33" t="str">
        <f t="shared" si="353"/>
        <v>Post - Mysterious Past - CL - C</v>
      </c>
      <c r="D1506" s="33" t="str">
        <f t="shared" si="360"/>
        <v>Post - Mysterious Past - CL - C</v>
      </c>
      <c r="E1506" s="33">
        <f t="shared" si="354"/>
        <v>1</v>
      </c>
      <c r="F1506" s="33" t="str">
        <f t="shared" si="361"/>
        <v>Mysterious Past - CL</v>
      </c>
      <c r="G1506" s="34" t="s">
        <v>1676</v>
      </c>
      <c r="H1506" s="34" t="s">
        <v>2590</v>
      </c>
      <c r="L1506" s="33" t="s">
        <v>2234</v>
      </c>
      <c r="M1506" s="33" t="s">
        <v>2234</v>
      </c>
      <c r="N1506" s="34" t="s">
        <v>4964</v>
      </c>
      <c r="O1506" s="34" t="s">
        <v>4964</v>
      </c>
      <c r="P1506" s="33" t="s">
        <v>1809</v>
      </c>
      <c r="S1506" s="50" t="s">
        <v>4347</v>
      </c>
      <c r="T1506" s="33" t="s">
        <v>2234</v>
      </c>
      <c r="U1506" s="33" t="s">
        <v>1809</v>
      </c>
      <c r="W1506" s="34" t="s">
        <v>2103</v>
      </c>
      <c r="X1506" s="34">
        <v>13</v>
      </c>
      <c r="Y1506" s="34">
        <v>5</v>
      </c>
      <c r="Z1506" s="34">
        <f t="shared" si="355"/>
        <v>65</v>
      </c>
      <c r="AI1506" s="25">
        <v>1505</v>
      </c>
      <c r="AJ1506" s="27">
        <v>1505</v>
      </c>
    </row>
    <row r="1507" spans="1:36" ht="11.25" customHeight="1" x14ac:dyDescent="0.2">
      <c r="A1507" s="27">
        <v>1506</v>
      </c>
      <c r="C1507" s="33" t="str">
        <f t="shared" si="353"/>
        <v>Post - Obfuscate - OS - VR</v>
      </c>
      <c r="D1507" s="33" t="s">
        <v>6194</v>
      </c>
      <c r="E1507" s="33">
        <f t="shared" si="354"/>
        <v>1</v>
      </c>
      <c r="F1507" s="33" t="str">
        <f t="shared" si="361"/>
        <v>Obfuscate - OS</v>
      </c>
      <c r="G1507" s="34" t="s">
        <v>1056</v>
      </c>
      <c r="H1507" s="34" t="s">
        <v>2590</v>
      </c>
      <c r="L1507" s="33" t="s">
        <v>2234</v>
      </c>
      <c r="M1507" s="33" t="s">
        <v>2234</v>
      </c>
      <c r="N1507" s="34" t="s">
        <v>5110</v>
      </c>
      <c r="O1507" s="34" t="s">
        <v>5110</v>
      </c>
      <c r="P1507" s="33" t="s">
        <v>347</v>
      </c>
      <c r="S1507" s="50" t="s">
        <v>4348</v>
      </c>
      <c r="T1507" s="33" t="s">
        <v>2234</v>
      </c>
      <c r="U1507" s="33" t="s">
        <v>347</v>
      </c>
      <c r="W1507" s="34" t="s">
        <v>2361</v>
      </c>
      <c r="X1507" s="34">
        <v>18</v>
      </c>
      <c r="Y1507" s="34">
        <v>20</v>
      </c>
      <c r="Z1507" s="34">
        <f t="shared" si="355"/>
        <v>360</v>
      </c>
      <c r="AI1507" s="25">
        <v>1506</v>
      </c>
      <c r="AJ1507" s="27">
        <v>1506</v>
      </c>
    </row>
    <row r="1508" spans="1:36" ht="11.25" customHeight="1" x14ac:dyDescent="0.2">
      <c r="A1508" s="27">
        <v>1507</v>
      </c>
      <c r="C1508" s="33" t="str">
        <f t="shared" si="353"/>
        <v>Post - Protective Plates - OS - OPD - VR</v>
      </c>
      <c r="D1508" s="33" t="s">
        <v>6195</v>
      </c>
      <c r="E1508" s="33">
        <f t="shared" si="354"/>
        <v>1</v>
      </c>
      <c r="F1508" s="33" t="str">
        <f t="shared" si="361"/>
        <v>Protective Plates - OS</v>
      </c>
      <c r="G1508" s="34" t="s">
        <v>1056</v>
      </c>
      <c r="H1508" s="34" t="s">
        <v>2590</v>
      </c>
      <c r="L1508" s="33" t="s">
        <v>2234</v>
      </c>
      <c r="M1508" s="33" t="s">
        <v>2234</v>
      </c>
      <c r="N1508" s="34" t="s">
        <v>4946</v>
      </c>
      <c r="O1508" s="34" t="s">
        <v>4946</v>
      </c>
      <c r="P1508" s="33" t="s">
        <v>3229</v>
      </c>
      <c r="R1508" s="34" t="s">
        <v>2584</v>
      </c>
      <c r="S1508" s="50" t="s">
        <v>4349</v>
      </c>
      <c r="T1508" s="33" t="s">
        <v>2234</v>
      </c>
      <c r="U1508" s="33" t="s">
        <v>1131</v>
      </c>
      <c r="W1508" s="34" t="s">
        <v>2361</v>
      </c>
      <c r="X1508" s="34">
        <v>18</v>
      </c>
      <c r="Y1508" s="34">
        <v>20</v>
      </c>
      <c r="Z1508" s="34">
        <f t="shared" si="355"/>
        <v>360</v>
      </c>
      <c r="AI1508" s="25">
        <v>1507</v>
      </c>
      <c r="AJ1508" s="27">
        <v>1507</v>
      </c>
    </row>
    <row r="1509" spans="1:36" ht="11.25" customHeight="1" x14ac:dyDescent="0.2">
      <c r="A1509" s="27">
        <v>1508</v>
      </c>
      <c r="C1509" s="33" t="str">
        <f t="shared" si="353"/>
        <v>Post - Strategic Assault - OS - OPD - VR</v>
      </c>
      <c r="D1509" s="33" t="s">
        <v>6196</v>
      </c>
      <c r="E1509" s="33">
        <f t="shared" si="354"/>
        <v>1</v>
      </c>
      <c r="F1509" s="33" t="str">
        <f t="shared" si="361"/>
        <v>Strategic Assault - OS</v>
      </c>
      <c r="G1509" s="34" t="s">
        <v>1056</v>
      </c>
      <c r="H1509" s="34" t="s">
        <v>2590</v>
      </c>
      <c r="L1509" s="33" t="s">
        <v>2234</v>
      </c>
      <c r="M1509" s="33" t="s">
        <v>2234</v>
      </c>
      <c r="N1509" s="34" t="s">
        <v>5015</v>
      </c>
      <c r="O1509" s="34" t="s">
        <v>5015</v>
      </c>
      <c r="P1509" s="33" t="s">
        <v>3230</v>
      </c>
      <c r="R1509" s="34" t="s">
        <v>2584</v>
      </c>
      <c r="S1509" s="50" t="s">
        <v>4350</v>
      </c>
      <c r="T1509" s="33" t="s">
        <v>2234</v>
      </c>
      <c r="U1509" s="33" t="s">
        <v>1132</v>
      </c>
      <c r="W1509" s="34" t="s">
        <v>2361</v>
      </c>
      <c r="X1509" s="34">
        <v>18</v>
      </c>
      <c r="Y1509" s="34">
        <v>20</v>
      </c>
      <c r="Z1509" s="34">
        <f t="shared" si="355"/>
        <v>360</v>
      </c>
      <c r="AI1509" s="25">
        <v>1508</v>
      </c>
      <c r="AJ1509" s="27">
        <v>1508</v>
      </c>
    </row>
    <row r="1510" spans="1:36" ht="11.25" customHeight="1" x14ac:dyDescent="0.2">
      <c r="A1510" s="27">
        <v>1509</v>
      </c>
      <c r="C1510" s="33" t="str">
        <f t="shared" ref="C1510:C1541" si="362">CONCATENATE(H1510," - ",P1510," - ",G1510," - ",L1510,IF(R1510="","",CONCATENATE(" - ",R1510,))," - ",W1510)</f>
        <v>Power - 5A - MAG - Black Cat - OPD - X</v>
      </c>
      <c r="D1510" s="33" t="s">
        <v>5692</v>
      </c>
      <c r="E1510" s="33">
        <f t="shared" si="354"/>
        <v>1</v>
      </c>
      <c r="F1510" s="33" t="str">
        <f t="shared" si="361"/>
        <v>5A - MAG</v>
      </c>
      <c r="G1510" s="34" t="s">
        <v>1623</v>
      </c>
      <c r="H1510" s="34" t="s">
        <v>2586</v>
      </c>
      <c r="L1510" s="33" t="s">
        <v>136</v>
      </c>
      <c r="P1510" s="52" t="s">
        <v>5591</v>
      </c>
      <c r="R1510" s="34" t="s">
        <v>2584</v>
      </c>
      <c r="S1510" s="50"/>
      <c r="T1510" s="33" t="s">
        <v>2038</v>
      </c>
      <c r="U1510" s="33" t="s">
        <v>2042</v>
      </c>
      <c r="W1510" s="34" t="s">
        <v>1146</v>
      </c>
      <c r="X1510" s="34">
        <v>19</v>
      </c>
      <c r="Y1510" s="34">
        <v>25</v>
      </c>
      <c r="Z1510" s="34">
        <f t="shared" si="355"/>
        <v>475</v>
      </c>
      <c r="AI1510" s="25">
        <v>1509</v>
      </c>
      <c r="AJ1510" s="27">
        <v>1509</v>
      </c>
    </row>
    <row r="1511" spans="1:36" ht="11.25" customHeight="1" x14ac:dyDescent="0.2">
      <c r="A1511" s="27">
        <v>1510</v>
      </c>
      <c r="C1511" s="33" t="str">
        <f t="shared" si="362"/>
        <v>Power - 6A - JLA - Justice League of America - OPD - R</v>
      </c>
      <c r="D1511" s="33" t="s">
        <v>5691</v>
      </c>
      <c r="E1511" s="33">
        <f t="shared" si="354"/>
        <v>1</v>
      </c>
      <c r="F1511" s="33" t="str">
        <f t="shared" si="361"/>
        <v>6A - JLA</v>
      </c>
      <c r="G1511" s="34" t="s">
        <v>3386</v>
      </c>
      <c r="H1511" s="34" t="s">
        <v>2586</v>
      </c>
      <c r="L1511" s="33" t="s">
        <v>2966</v>
      </c>
      <c r="P1511" s="52" t="s">
        <v>5592</v>
      </c>
      <c r="R1511" s="34" t="s">
        <v>2584</v>
      </c>
      <c r="S1511" s="50"/>
      <c r="T1511" s="33" t="s">
        <v>2039</v>
      </c>
      <c r="U1511" s="33" t="s">
        <v>2370</v>
      </c>
      <c r="W1511" s="34" t="s">
        <v>2313</v>
      </c>
      <c r="X1511" s="34">
        <v>6</v>
      </c>
      <c r="Y1511" s="34">
        <v>15</v>
      </c>
      <c r="Z1511" s="34">
        <f t="shared" si="355"/>
        <v>90</v>
      </c>
      <c r="AI1511" s="25">
        <v>1510</v>
      </c>
      <c r="AJ1511" s="27">
        <v>1510</v>
      </c>
    </row>
    <row r="1512" spans="1:36" ht="11.25" customHeight="1" x14ac:dyDescent="0.2">
      <c r="A1512" s="27">
        <v>1511</v>
      </c>
      <c r="C1512" s="33" t="str">
        <f t="shared" si="362"/>
        <v>Power - 7A - CL - Dormammu - OPD - U</v>
      </c>
      <c r="D1512" s="33" t="s">
        <v>5689</v>
      </c>
      <c r="E1512" s="33">
        <f t="shared" si="354"/>
        <v>1</v>
      </c>
      <c r="F1512" s="33" t="str">
        <f t="shared" si="361"/>
        <v>7A - CL</v>
      </c>
      <c r="G1512" s="34" t="s">
        <v>1676</v>
      </c>
      <c r="H1512" s="34" t="s">
        <v>2586</v>
      </c>
      <c r="L1512" s="33" t="s">
        <v>5552</v>
      </c>
      <c r="P1512" s="52" t="s">
        <v>5593</v>
      </c>
      <c r="R1512" s="34" t="s">
        <v>2584</v>
      </c>
      <c r="S1512" s="50"/>
      <c r="T1512" s="33" t="s">
        <v>2040</v>
      </c>
      <c r="U1512" s="33" t="s">
        <v>2044</v>
      </c>
      <c r="W1512" s="34" t="s">
        <v>2314</v>
      </c>
      <c r="X1512" s="34">
        <v>13</v>
      </c>
      <c r="Y1512" s="34">
        <v>10</v>
      </c>
      <c r="Z1512" s="34">
        <f t="shared" si="355"/>
        <v>130</v>
      </c>
      <c r="AI1512" s="25">
        <v>1511</v>
      </c>
      <c r="AJ1512" s="27">
        <v>1511</v>
      </c>
    </row>
    <row r="1513" spans="1:36" ht="11.25" customHeight="1" x14ac:dyDescent="0.2">
      <c r="A1513" s="27">
        <v>1512</v>
      </c>
      <c r="C1513" s="33" t="str">
        <f t="shared" si="362"/>
        <v>Power - 8A - IM - Union - OPD - VR</v>
      </c>
      <c r="D1513" s="33" t="s">
        <v>5690</v>
      </c>
      <c r="E1513" s="33">
        <f t="shared" si="354"/>
        <v>1</v>
      </c>
      <c r="F1513" s="33" t="str">
        <f t="shared" si="361"/>
        <v>8A - IM</v>
      </c>
      <c r="G1513" s="34" t="s">
        <v>511</v>
      </c>
      <c r="H1513" s="34" t="s">
        <v>2586</v>
      </c>
      <c r="L1513" s="33" t="s">
        <v>5553</v>
      </c>
      <c r="P1513" s="52" t="s">
        <v>5594</v>
      </c>
      <c r="R1513" s="34" t="s">
        <v>2584</v>
      </c>
      <c r="S1513" s="50"/>
      <c r="T1513" s="33" t="s">
        <v>2041</v>
      </c>
      <c r="U1513" s="33" t="s">
        <v>2043</v>
      </c>
      <c r="W1513" s="34" t="s">
        <v>2361</v>
      </c>
      <c r="X1513" s="34">
        <v>16</v>
      </c>
      <c r="Y1513" s="34">
        <v>20</v>
      </c>
      <c r="Z1513" s="34">
        <f t="shared" si="355"/>
        <v>320</v>
      </c>
      <c r="AI1513" s="25">
        <v>1512</v>
      </c>
      <c r="AJ1513" s="27">
        <v>1512</v>
      </c>
    </row>
    <row r="1514" spans="1:36" ht="11.25" customHeight="1" x14ac:dyDescent="0.2">
      <c r="A1514" s="27">
        <v>1513</v>
      </c>
      <c r="C1514" s="33" t="str">
        <f t="shared" si="362"/>
        <v>Power - 1E - DC - Bane - C</v>
      </c>
      <c r="D1514" s="33" t="str">
        <f t="shared" ref="D1514:D1535" si="363">CONCATENATE(H1514, M1514," ",P1514," - ",G1514," - ",W1514,IF(L1514="","",CONCATENATE(" ",L1514)))</f>
        <v>Power 1E - DC - C Bane</v>
      </c>
      <c r="E1514" s="33">
        <f t="shared" si="354"/>
        <v>1</v>
      </c>
      <c r="F1514" s="33" t="str">
        <f t="shared" si="361"/>
        <v>1E - DC</v>
      </c>
      <c r="G1514" s="34" t="s">
        <v>3385</v>
      </c>
      <c r="H1514" s="34" t="s">
        <v>2586</v>
      </c>
      <c r="L1514" s="33" t="s">
        <v>127</v>
      </c>
      <c r="P1514" s="52" t="s">
        <v>5554</v>
      </c>
      <c r="S1514" s="50"/>
      <c r="T1514" s="33" t="s">
        <v>2045</v>
      </c>
      <c r="U1514" s="33" t="s">
        <v>127</v>
      </c>
      <c r="W1514" s="34" t="s">
        <v>2103</v>
      </c>
      <c r="X1514" s="34">
        <v>3</v>
      </c>
      <c r="Y1514" s="34">
        <v>5</v>
      </c>
      <c r="Z1514" s="34">
        <f t="shared" si="355"/>
        <v>15</v>
      </c>
      <c r="AI1514" s="25">
        <v>1513</v>
      </c>
      <c r="AJ1514" s="27">
        <v>1513</v>
      </c>
    </row>
    <row r="1515" spans="1:36" ht="11.25" customHeight="1" x14ac:dyDescent="0.2">
      <c r="A1515" s="27">
        <v>1514</v>
      </c>
      <c r="C1515" s="33" t="str">
        <f t="shared" si="362"/>
        <v>Power - 1E - IM - Houdini - C</v>
      </c>
      <c r="D1515" s="33" t="str">
        <f t="shared" si="363"/>
        <v>Power 1E - IM - C Houdini</v>
      </c>
      <c r="E1515" s="33">
        <f t="shared" si="354"/>
        <v>1</v>
      </c>
      <c r="F1515" s="33" t="str">
        <f t="shared" si="361"/>
        <v>1E - IM</v>
      </c>
      <c r="G1515" s="34" t="s">
        <v>511</v>
      </c>
      <c r="H1515" s="34" t="s">
        <v>2586</v>
      </c>
      <c r="L1515" s="33" t="s">
        <v>2060</v>
      </c>
      <c r="P1515" s="52" t="s">
        <v>5554</v>
      </c>
      <c r="S1515" s="50"/>
      <c r="T1515" s="33" t="s">
        <v>2045</v>
      </c>
      <c r="U1515" s="33" t="s">
        <v>2060</v>
      </c>
      <c r="W1515" s="34" t="s">
        <v>2103</v>
      </c>
      <c r="X1515" s="34">
        <v>16</v>
      </c>
      <c r="Y1515" s="34">
        <v>5</v>
      </c>
      <c r="Z1515" s="34">
        <f t="shared" si="355"/>
        <v>80</v>
      </c>
      <c r="AI1515" s="25">
        <v>1514</v>
      </c>
      <c r="AJ1515" s="27">
        <v>1514</v>
      </c>
    </row>
    <row r="1516" spans="1:36" ht="11.25" customHeight="1" x14ac:dyDescent="0.2">
      <c r="A1516" s="27">
        <v>1515</v>
      </c>
      <c r="C1516" s="33" t="str">
        <f t="shared" si="362"/>
        <v>Power - 1E - OP - Nebula - C</v>
      </c>
      <c r="D1516" s="33" t="str">
        <f t="shared" si="363"/>
        <v>Power 1E - OP - C Nebula</v>
      </c>
      <c r="E1516" s="33">
        <f t="shared" si="354"/>
        <v>1</v>
      </c>
      <c r="F1516" s="33" t="str">
        <f t="shared" si="361"/>
        <v>1E - OP</v>
      </c>
      <c r="G1516" s="34" t="s">
        <v>123</v>
      </c>
      <c r="H1516" s="34" t="s">
        <v>2586</v>
      </c>
      <c r="L1516" s="33" t="s">
        <v>2053</v>
      </c>
      <c r="P1516" s="52" t="s">
        <v>5554</v>
      </c>
      <c r="S1516" s="50"/>
      <c r="T1516" s="33" t="s">
        <v>2045</v>
      </c>
      <c r="U1516" s="33" t="s">
        <v>2053</v>
      </c>
      <c r="W1516" s="34" t="s">
        <v>2103</v>
      </c>
      <c r="X1516" s="34">
        <v>2</v>
      </c>
      <c r="Y1516" s="34">
        <v>5</v>
      </c>
      <c r="Z1516" s="34">
        <f t="shared" si="355"/>
        <v>10</v>
      </c>
      <c r="AI1516" s="25">
        <v>1515</v>
      </c>
      <c r="AJ1516" s="27">
        <v>1515</v>
      </c>
    </row>
    <row r="1517" spans="1:36" ht="11.25" customHeight="1" x14ac:dyDescent="0.2">
      <c r="A1517" s="27">
        <v>1516</v>
      </c>
      <c r="C1517" s="33" t="str">
        <f t="shared" si="362"/>
        <v>Power - 1E - MN - Vulture - C</v>
      </c>
      <c r="D1517" s="33" t="str">
        <f t="shared" si="363"/>
        <v>Power 1E - MN - C Vulture</v>
      </c>
      <c r="E1517" s="33">
        <f t="shared" si="354"/>
        <v>1</v>
      </c>
      <c r="F1517" s="33" t="str">
        <f t="shared" si="361"/>
        <v>1E - MN</v>
      </c>
      <c r="G1517" s="34" t="s">
        <v>1677</v>
      </c>
      <c r="H1517" s="34" t="s">
        <v>2586</v>
      </c>
      <c r="L1517" s="33" t="s">
        <v>2059</v>
      </c>
      <c r="P1517" s="52" t="s">
        <v>5554</v>
      </c>
      <c r="S1517" s="50"/>
      <c r="T1517" s="33" t="s">
        <v>2045</v>
      </c>
      <c r="U1517" s="33" t="s">
        <v>2059</v>
      </c>
      <c r="W1517" s="34" t="s">
        <v>2103</v>
      </c>
      <c r="X1517" s="34">
        <v>4</v>
      </c>
      <c r="Y1517" s="34">
        <v>5</v>
      </c>
      <c r="Z1517" s="34">
        <f t="shared" si="355"/>
        <v>20</v>
      </c>
      <c r="AI1517" s="25">
        <v>1516</v>
      </c>
      <c r="AJ1517" s="27">
        <v>1516</v>
      </c>
    </row>
    <row r="1518" spans="1:36" ht="11.25" customHeight="1" x14ac:dyDescent="0.2">
      <c r="A1518" s="27">
        <v>1517</v>
      </c>
      <c r="C1518" s="33" t="str">
        <f t="shared" si="362"/>
        <v>Power - 2E - OP - Black Cat - C</v>
      </c>
      <c r="D1518" s="33" t="str">
        <f t="shared" si="363"/>
        <v>Power 2E - OP - C Black Cat</v>
      </c>
      <c r="E1518" s="33">
        <f t="shared" si="354"/>
        <v>1</v>
      </c>
      <c r="F1518" s="33" t="str">
        <f t="shared" si="361"/>
        <v>2E - OP</v>
      </c>
      <c r="G1518" s="34" t="s">
        <v>123</v>
      </c>
      <c r="H1518" s="34" t="s">
        <v>2586</v>
      </c>
      <c r="L1518" s="33" t="s">
        <v>136</v>
      </c>
      <c r="P1518" s="52" t="s">
        <v>5555</v>
      </c>
      <c r="S1518" s="50"/>
      <c r="T1518" s="33" t="s">
        <v>2046</v>
      </c>
      <c r="U1518" s="33" t="s">
        <v>136</v>
      </c>
      <c r="W1518" s="34" t="s">
        <v>2103</v>
      </c>
      <c r="X1518" s="34">
        <v>2</v>
      </c>
      <c r="Y1518" s="34">
        <v>5</v>
      </c>
      <c r="Z1518" s="34">
        <f t="shared" si="355"/>
        <v>10</v>
      </c>
      <c r="AI1518" s="25">
        <v>1517</v>
      </c>
      <c r="AJ1518" s="27">
        <v>1517</v>
      </c>
    </row>
    <row r="1519" spans="1:36" ht="11.25" customHeight="1" x14ac:dyDescent="0.2">
      <c r="A1519" s="27">
        <v>1518</v>
      </c>
      <c r="C1519" s="33" t="str">
        <f t="shared" si="362"/>
        <v>Power - 2E - IM - Jamie - C</v>
      </c>
      <c r="D1519" s="33" t="str">
        <f t="shared" si="363"/>
        <v>Power 2E - IM - C Jamie</v>
      </c>
      <c r="E1519" s="33">
        <f t="shared" si="354"/>
        <v>1</v>
      </c>
      <c r="F1519" s="33" t="str">
        <f t="shared" si="361"/>
        <v>2E - IM</v>
      </c>
      <c r="G1519" s="34" t="s">
        <v>511</v>
      </c>
      <c r="H1519" s="34" t="s">
        <v>2586</v>
      </c>
      <c r="L1519" s="33" t="s">
        <v>2061</v>
      </c>
      <c r="P1519" s="52" t="s">
        <v>5555</v>
      </c>
      <c r="S1519" s="50"/>
      <c r="T1519" s="33" t="s">
        <v>2046</v>
      </c>
      <c r="U1519" s="33" t="s">
        <v>2061</v>
      </c>
      <c r="W1519" s="34" t="s">
        <v>2103</v>
      </c>
      <c r="X1519" s="34">
        <v>16</v>
      </c>
      <c r="Y1519" s="34">
        <v>5</v>
      </c>
      <c r="Z1519" s="34">
        <f t="shared" si="355"/>
        <v>80</v>
      </c>
      <c r="AI1519" s="25">
        <v>1518</v>
      </c>
      <c r="AJ1519" s="27">
        <v>1518</v>
      </c>
    </row>
    <row r="1520" spans="1:36" ht="11.25" customHeight="1" x14ac:dyDescent="0.2">
      <c r="A1520" s="27">
        <v>1519</v>
      </c>
      <c r="C1520" s="33" t="str">
        <f t="shared" si="362"/>
        <v>Power - 2E - DC - Nightwing - C</v>
      </c>
      <c r="D1520" s="33" t="str">
        <f t="shared" si="363"/>
        <v>Power 2E - DC - C Nightwing</v>
      </c>
      <c r="E1520" s="33">
        <f t="shared" si="354"/>
        <v>1</v>
      </c>
      <c r="F1520" s="33" t="str">
        <f t="shared" si="361"/>
        <v>2E - DC</v>
      </c>
      <c r="G1520" s="34" t="s">
        <v>3385</v>
      </c>
      <c r="H1520" s="34" t="s">
        <v>2586</v>
      </c>
      <c r="L1520" s="33" t="s">
        <v>475</v>
      </c>
      <c r="P1520" s="52" t="s">
        <v>5555</v>
      </c>
      <c r="S1520" s="50"/>
      <c r="T1520" s="33" t="s">
        <v>2046</v>
      </c>
      <c r="U1520" s="33" t="s">
        <v>475</v>
      </c>
      <c r="W1520" s="34" t="s">
        <v>2103</v>
      </c>
      <c r="X1520" s="34">
        <v>3</v>
      </c>
      <c r="Y1520" s="34">
        <v>5</v>
      </c>
      <c r="Z1520" s="34">
        <f t="shared" si="355"/>
        <v>15</v>
      </c>
      <c r="AI1520" s="25">
        <v>1519</v>
      </c>
      <c r="AJ1520" s="27">
        <v>1519</v>
      </c>
    </row>
    <row r="1521" spans="1:36" ht="11.25" customHeight="1" x14ac:dyDescent="0.2">
      <c r="A1521" s="27">
        <v>1520</v>
      </c>
      <c r="C1521" s="33" t="str">
        <f t="shared" si="362"/>
        <v>Power - 2E - MN - Puma - C</v>
      </c>
      <c r="D1521" s="33" t="str">
        <f t="shared" si="363"/>
        <v>Power 2E - MN - C Puma</v>
      </c>
      <c r="E1521" s="33">
        <f t="shared" si="354"/>
        <v>1</v>
      </c>
      <c r="F1521" s="33" t="str">
        <f t="shared" si="361"/>
        <v>2E - MN</v>
      </c>
      <c r="G1521" s="34" t="s">
        <v>1677</v>
      </c>
      <c r="H1521" s="34" t="s">
        <v>2586</v>
      </c>
      <c r="L1521" s="33" t="s">
        <v>2058</v>
      </c>
      <c r="P1521" s="52" t="s">
        <v>5555</v>
      </c>
      <c r="S1521" s="50"/>
      <c r="T1521" s="33" t="s">
        <v>2046</v>
      </c>
      <c r="U1521" s="33" t="s">
        <v>2058</v>
      </c>
      <c r="W1521" s="34" t="s">
        <v>2103</v>
      </c>
      <c r="X1521" s="34">
        <v>4</v>
      </c>
      <c r="Y1521" s="34">
        <v>5</v>
      </c>
      <c r="Z1521" s="34">
        <f t="shared" si="355"/>
        <v>20</v>
      </c>
      <c r="AI1521" s="25">
        <v>1520</v>
      </c>
      <c r="AJ1521" s="27">
        <v>1520</v>
      </c>
    </row>
    <row r="1522" spans="1:36" ht="11.25" customHeight="1" x14ac:dyDescent="0.2">
      <c r="A1522" s="27">
        <v>1521</v>
      </c>
      <c r="C1522" s="33" t="str">
        <f t="shared" si="362"/>
        <v>Power - 3E - DC - Catwoman - C</v>
      </c>
      <c r="D1522" s="33" t="str">
        <f t="shared" si="363"/>
        <v>Power 3E - DC - C Catwoman</v>
      </c>
      <c r="E1522" s="33">
        <f t="shared" si="354"/>
        <v>1</v>
      </c>
      <c r="F1522" s="33" t="str">
        <f t="shared" si="361"/>
        <v>3E - DC</v>
      </c>
      <c r="G1522" s="34" t="s">
        <v>3385</v>
      </c>
      <c r="H1522" s="34" t="s">
        <v>2586</v>
      </c>
      <c r="L1522" s="33" t="s">
        <v>2544</v>
      </c>
      <c r="P1522" s="52" t="s">
        <v>5556</v>
      </c>
      <c r="S1522" s="50"/>
      <c r="T1522" s="33" t="s">
        <v>2047</v>
      </c>
      <c r="U1522" s="33" t="s">
        <v>2544</v>
      </c>
      <c r="W1522" s="34" t="s">
        <v>2103</v>
      </c>
      <c r="X1522" s="34">
        <v>3</v>
      </c>
      <c r="Y1522" s="34">
        <v>5</v>
      </c>
      <c r="Z1522" s="34">
        <f t="shared" si="355"/>
        <v>15</v>
      </c>
      <c r="AI1522" s="25">
        <v>1521</v>
      </c>
      <c r="AJ1522" s="27">
        <v>1521</v>
      </c>
    </row>
    <row r="1523" spans="1:36" ht="11.25" customHeight="1" x14ac:dyDescent="0.2">
      <c r="A1523" s="27">
        <v>1522</v>
      </c>
      <c r="C1523" s="33" t="str">
        <f t="shared" si="362"/>
        <v>Power - 3E - IM - Nottingham - C</v>
      </c>
      <c r="D1523" s="33" t="str">
        <f t="shared" si="363"/>
        <v>Power 3E - IM - C Nottingham</v>
      </c>
      <c r="E1523" s="33">
        <f t="shared" si="354"/>
        <v>1</v>
      </c>
      <c r="F1523" s="33" t="str">
        <f t="shared" si="361"/>
        <v>3E - IM</v>
      </c>
      <c r="G1523" s="34" t="s">
        <v>511</v>
      </c>
      <c r="H1523" s="34" t="s">
        <v>2586</v>
      </c>
      <c r="L1523" s="33" t="s">
        <v>2062</v>
      </c>
      <c r="P1523" s="52" t="s">
        <v>5556</v>
      </c>
      <c r="S1523" s="50"/>
      <c r="T1523" s="33" t="s">
        <v>2047</v>
      </c>
      <c r="U1523" s="33" t="s">
        <v>2062</v>
      </c>
      <c r="W1523" s="34" t="s">
        <v>2103</v>
      </c>
      <c r="X1523" s="34">
        <v>16</v>
      </c>
      <c r="Y1523" s="34">
        <v>5</v>
      </c>
      <c r="Z1523" s="34">
        <f t="shared" si="355"/>
        <v>80</v>
      </c>
      <c r="AI1523" s="25">
        <v>1522</v>
      </c>
      <c r="AJ1523" s="27">
        <v>1522</v>
      </c>
    </row>
    <row r="1524" spans="1:36" ht="11.25" customHeight="1" x14ac:dyDescent="0.2">
      <c r="A1524" s="27">
        <v>1523</v>
      </c>
      <c r="C1524" s="33" t="str">
        <f t="shared" si="362"/>
        <v>Power - 3E - MN - Pyro - C</v>
      </c>
      <c r="D1524" s="33" t="str">
        <f t="shared" si="363"/>
        <v>Power 3E - MN - C Pyro</v>
      </c>
      <c r="E1524" s="33">
        <f t="shared" si="354"/>
        <v>1</v>
      </c>
      <c r="F1524" s="33" t="str">
        <f t="shared" si="361"/>
        <v>3E - MN</v>
      </c>
      <c r="G1524" s="34" t="s">
        <v>1677</v>
      </c>
      <c r="H1524" s="34" t="s">
        <v>2586</v>
      </c>
      <c r="L1524" s="33" t="s">
        <v>2057</v>
      </c>
      <c r="P1524" s="52" t="s">
        <v>5556</v>
      </c>
      <c r="S1524" s="50"/>
      <c r="T1524" s="33" t="s">
        <v>2047</v>
      </c>
      <c r="U1524" s="33" t="s">
        <v>2057</v>
      </c>
      <c r="W1524" s="34" t="s">
        <v>2103</v>
      </c>
      <c r="X1524" s="34">
        <v>4</v>
      </c>
      <c r="Y1524" s="34">
        <v>5</v>
      </c>
      <c r="Z1524" s="34">
        <f t="shared" si="355"/>
        <v>20</v>
      </c>
      <c r="AI1524" s="25">
        <v>1523</v>
      </c>
      <c r="AJ1524" s="27">
        <v>1523</v>
      </c>
    </row>
    <row r="1525" spans="1:36" ht="11.25" customHeight="1" x14ac:dyDescent="0.2">
      <c r="A1525" s="27">
        <v>1524</v>
      </c>
      <c r="C1525" s="33" t="str">
        <f t="shared" si="362"/>
        <v>Power - 3E - OP - Sauron - C</v>
      </c>
      <c r="D1525" s="33" t="str">
        <f t="shared" si="363"/>
        <v>Power 3E - OP - C Sauron</v>
      </c>
      <c r="E1525" s="33">
        <f t="shared" si="354"/>
        <v>1</v>
      </c>
      <c r="F1525" s="33" t="str">
        <f t="shared" si="361"/>
        <v>3E - OP</v>
      </c>
      <c r="G1525" s="34" t="s">
        <v>123</v>
      </c>
      <c r="H1525" s="34" t="s">
        <v>2586</v>
      </c>
      <c r="L1525" s="33" t="s">
        <v>2054</v>
      </c>
      <c r="P1525" s="52" t="s">
        <v>5556</v>
      </c>
      <c r="S1525" s="50"/>
      <c r="T1525" s="33" t="s">
        <v>2047</v>
      </c>
      <c r="U1525" s="33" t="s">
        <v>2054</v>
      </c>
      <c r="W1525" s="34" t="s">
        <v>2103</v>
      </c>
      <c r="X1525" s="34">
        <v>2</v>
      </c>
      <c r="Y1525" s="34">
        <v>5</v>
      </c>
      <c r="Z1525" s="34">
        <f t="shared" si="355"/>
        <v>10</v>
      </c>
      <c r="AI1525" s="25">
        <v>1524</v>
      </c>
      <c r="AJ1525" s="27">
        <v>1524</v>
      </c>
    </row>
    <row r="1526" spans="1:36" ht="11.25" customHeight="1" x14ac:dyDescent="0.2">
      <c r="A1526" s="27">
        <v>1525</v>
      </c>
      <c r="C1526" s="33" t="str">
        <f t="shared" si="362"/>
        <v>Power - 4E - OP - Electro - C</v>
      </c>
      <c r="D1526" s="33" t="str">
        <f t="shared" si="363"/>
        <v>Power 4E - OP - C Electro</v>
      </c>
      <c r="E1526" s="33">
        <f t="shared" si="354"/>
        <v>1</v>
      </c>
      <c r="F1526" s="33" t="str">
        <f t="shared" si="361"/>
        <v>4E - OP</v>
      </c>
      <c r="G1526" s="34" t="s">
        <v>123</v>
      </c>
      <c r="H1526" s="34" t="s">
        <v>2586</v>
      </c>
      <c r="L1526" s="33" t="s">
        <v>2055</v>
      </c>
      <c r="P1526" s="52" t="s">
        <v>5557</v>
      </c>
      <c r="S1526" s="50"/>
      <c r="T1526" s="33" t="s">
        <v>2048</v>
      </c>
      <c r="U1526" s="33" t="s">
        <v>2055</v>
      </c>
      <c r="W1526" s="34" t="s">
        <v>2103</v>
      </c>
      <c r="X1526" s="34">
        <v>2</v>
      </c>
      <c r="Y1526" s="34">
        <v>5</v>
      </c>
      <c r="Z1526" s="34">
        <f t="shared" si="355"/>
        <v>10</v>
      </c>
      <c r="AI1526" s="25">
        <v>1525</v>
      </c>
      <c r="AJ1526" s="27">
        <v>1525</v>
      </c>
    </row>
    <row r="1527" spans="1:36" ht="11.25" customHeight="1" x14ac:dyDescent="0.2">
      <c r="A1527" s="27">
        <v>1526</v>
      </c>
      <c r="C1527" s="33" t="str">
        <f t="shared" si="362"/>
        <v>Power - 4E - MN - Ghost Rider - C</v>
      </c>
      <c r="D1527" s="33" t="str">
        <f t="shared" si="363"/>
        <v>Power 4E - MN - C Ghost Rider</v>
      </c>
      <c r="E1527" s="33">
        <f t="shared" si="354"/>
        <v>1</v>
      </c>
      <c r="F1527" s="33" t="str">
        <f t="shared" si="361"/>
        <v>4E - MN</v>
      </c>
      <c r="G1527" s="34" t="s">
        <v>1677</v>
      </c>
      <c r="H1527" s="34" t="s">
        <v>2586</v>
      </c>
      <c r="L1527" s="33" t="s">
        <v>2003</v>
      </c>
      <c r="P1527" s="52" t="s">
        <v>5557</v>
      </c>
      <c r="S1527" s="50"/>
      <c r="T1527" s="33" t="s">
        <v>2048</v>
      </c>
      <c r="U1527" s="33" t="s">
        <v>2003</v>
      </c>
      <c r="W1527" s="34" t="s">
        <v>2103</v>
      </c>
      <c r="X1527" s="34">
        <v>4</v>
      </c>
      <c r="Y1527" s="34">
        <v>5</v>
      </c>
      <c r="Z1527" s="34">
        <f t="shared" si="355"/>
        <v>20</v>
      </c>
      <c r="AI1527" s="25">
        <v>1526</v>
      </c>
      <c r="AJ1527" s="27">
        <v>1526</v>
      </c>
    </row>
    <row r="1528" spans="1:36" ht="11.25" customHeight="1" x14ac:dyDescent="0.2">
      <c r="A1528" s="27">
        <v>1527</v>
      </c>
      <c r="C1528" s="33" t="str">
        <f t="shared" si="362"/>
        <v>Power - 4E - DC - Poison Ivy - C</v>
      </c>
      <c r="D1528" s="33" t="str">
        <f t="shared" si="363"/>
        <v>Power 4E - DC - C Poison Ivy</v>
      </c>
      <c r="E1528" s="33">
        <f t="shared" si="354"/>
        <v>1</v>
      </c>
      <c r="F1528" s="33" t="str">
        <f t="shared" si="361"/>
        <v>4E - DC</v>
      </c>
      <c r="G1528" s="34" t="s">
        <v>3385</v>
      </c>
      <c r="H1528" s="34" t="s">
        <v>2586</v>
      </c>
      <c r="L1528" s="33" t="s">
        <v>2233</v>
      </c>
      <c r="P1528" s="52" t="s">
        <v>5557</v>
      </c>
      <c r="S1528" s="50"/>
      <c r="T1528" s="33" t="s">
        <v>2048</v>
      </c>
      <c r="U1528" s="33" t="s">
        <v>2233</v>
      </c>
      <c r="W1528" s="34" t="s">
        <v>2103</v>
      </c>
      <c r="X1528" s="34">
        <v>3</v>
      </c>
      <c r="Y1528" s="34">
        <v>5</v>
      </c>
      <c r="Z1528" s="34">
        <f t="shared" si="355"/>
        <v>15</v>
      </c>
      <c r="AI1528" s="25">
        <v>1527</v>
      </c>
      <c r="AJ1528" s="27">
        <v>1527</v>
      </c>
    </row>
    <row r="1529" spans="1:36" ht="11.25" customHeight="1" x14ac:dyDescent="0.2">
      <c r="A1529" s="27">
        <v>1528</v>
      </c>
      <c r="C1529" s="33" t="str">
        <f t="shared" si="362"/>
        <v>Power - 4E - IM - Rainmaker - C</v>
      </c>
      <c r="D1529" s="33" t="str">
        <f t="shared" si="363"/>
        <v>Power 4E - IM - C Rainmaker</v>
      </c>
      <c r="E1529" s="33">
        <f t="shared" si="354"/>
        <v>1</v>
      </c>
      <c r="F1529" s="33" t="str">
        <f t="shared" si="361"/>
        <v>4E - IM</v>
      </c>
      <c r="G1529" s="34" t="s">
        <v>511</v>
      </c>
      <c r="H1529" s="34" t="s">
        <v>2586</v>
      </c>
      <c r="L1529" s="33" t="s">
        <v>2063</v>
      </c>
      <c r="P1529" s="52" t="s">
        <v>5557</v>
      </c>
      <c r="S1529" s="50"/>
      <c r="T1529" s="33" t="s">
        <v>2048</v>
      </c>
      <c r="U1529" s="33" t="s">
        <v>2063</v>
      </c>
      <c r="W1529" s="34" t="s">
        <v>2103</v>
      </c>
      <c r="X1529" s="34">
        <v>16</v>
      </c>
      <c r="Y1529" s="34">
        <v>5</v>
      </c>
      <c r="Z1529" s="34">
        <f t="shared" si="355"/>
        <v>80</v>
      </c>
      <c r="AI1529" s="25">
        <v>1528</v>
      </c>
      <c r="AJ1529" s="27">
        <v>1528</v>
      </c>
    </row>
    <row r="1530" spans="1:36" ht="11.25" customHeight="1" x14ac:dyDescent="0.2">
      <c r="A1530" s="27">
        <v>1529</v>
      </c>
      <c r="C1530" s="33" t="str">
        <f t="shared" si="362"/>
        <v>Power - 5E - IM - Backlash - C</v>
      </c>
      <c r="D1530" s="33" t="str">
        <f t="shared" si="363"/>
        <v>Power 5E - IM - C Backlash</v>
      </c>
      <c r="E1530" s="33">
        <f t="shared" si="354"/>
        <v>1</v>
      </c>
      <c r="F1530" s="33" t="str">
        <f t="shared" si="361"/>
        <v>5E - IM</v>
      </c>
      <c r="G1530" s="34" t="s">
        <v>511</v>
      </c>
      <c r="H1530" s="34" t="s">
        <v>2586</v>
      </c>
      <c r="L1530" s="33" t="s">
        <v>402</v>
      </c>
      <c r="P1530" s="52" t="s">
        <v>5558</v>
      </c>
      <c r="S1530" s="50"/>
      <c r="T1530" s="33" t="s">
        <v>2049</v>
      </c>
      <c r="U1530" s="33" t="s">
        <v>402</v>
      </c>
      <c r="W1530" s="34" t="s">
        <v>2103</v>
      </c>
      <c r="X1530" s="34">
        <v>16</v>
      </c>
      <c r="Y1530" s="34">
        <v>5</v>
      </c>
      <c r="Z1530" s="34">
        <f t="shared" si="355"/>
        <v>80</v>
      </c>
      <c r="AI1530" s="25">
        <v>1529</v>
      </c>
      <c r="AJ1530" s="27">
        <v>1529</v>
      </c>
    </row>
    <row r="1531" spans="1:36" ht="11.25" customHeight="1" x14ac:dyDescent="0.2">
      <c r="A1531" s="27">
        <v>1530</v>
      </c>
      <c r="C1531" s="33" t="str">
        <f t="shared" si="362"/>
        <v>Power - 5E - OP - Century - C</v>
      </c>
      <c r="D1531" s="33" t="str">
        <f t="shared" si="363"/>
        <v>Power 5E - OP - C Century</v>
      </c>
      <c r="E1531" s="33">
        <f t="shared" si="354"/>
        <v>1</v>
      </c>
      <c r="F1531" s="33" t="str">
        <f t="shared" si="361"/>
        <v>5E - OP</v>
      </c>
      <c r="G1531" s="34" t="s">
        <v>123</v>
      </c>
      <c r="H1531" s="34" t="s">
        <v>2586</v>
      </c>
      <c r="L1531" s="33" t="s">
        <v>899</v>
      </c>
      <c r="P1531" s="52" t="s">
        <v>5558</v>
      </c>
      <c r="S1531" s="50"/>
      <c r="T1531" s="33" t="s">
        <v>2049</v>
      </c>
      <c r="U1531" s="33" t="s">
        <v>899</v>
      </c>
      <c r="W1531" s="34" t="s">
        <v>2103</v>
      </c>
      <c r="X1531" s="34">
        <v>2</v>
      </c>
      <c r="Y1531" s="34">
        <v>5</v>
      </c>
      <c r="Z1531" s="34">
        <f t="shared" si="355"/>
        <v>10</v>
      </c>
      <c r="AI1531" s="25">
        <v>1530</v>
      </c>
      <c r="AJ1531" s="27">
        <v>1530</v>
      </c>
    </row>
    <row r="1532" spans="1:36" ht="11.25" customHeight="1" x14ac:dyDescent="0.2">
      <c r="A1532" s="27">
        <v>1531</v>
      </c>
      <c r="C1532" s="33" t="str">
        <f t="shared" si="362"/>
        <v>Power - 5E - DC - Metallo - U</v>
      </c>
      <c r="D1532" s="33" t="str">
        <f t="shared" si="363"/>
        <v>Power 5E - DC - U Metallo</v>
      </c>
      <c r="E1532" s="33">
        <f t="shared" si="354"/>
        <v>1</v>
      </c>
      <c r="F1532" s="33" t="str">
        <f t="shared" si="361"/>
        <v>5E - DC</v>
      </c>
      <c r="G1532" s="34" t="s">
        <v>3385</v>
      </c>
      <c r="H1532" s="34" t="s">
        <v>2586</v>
      </c>
      <c r="L1532" s="33" t="s">
        <v>153</v>
      </c>
      <c r="P1532" s="52" t="s">
        <v>5558</v>
      </c>
      <c r="S1532" s="50"/>
      <c r="T1532" s="33" t="s">
        <v>2049</v>
      </c>
      <c r="U1532" s="33" t="s">
        <v>153</v>
      </c>
      <c r="W1532" s="34" t="s">
        <v>2314</v>
      </c>
      <c r="X1532" s="34">
        <v>3</v>
      </c>
      <c r="Y1532" s="34">
        <v>10</v>
      </c>
      <c r="Z1532" s="34">
        <f t="shared" si="355"/>
        <v>30</v>
      </c>
      <c r="AI1532" s="25">
        <v>1531</v>
      </c>
      <c r="AJ1532" s="27">
        <v>1531</v>
      </c>
    </row>
    <row r="1533" spans="1:36" ht="11.25" customHeight="1" x14ac:dyDescent="0.2">
      <c r="A1533" s="27">
        <v>1532</v>
      </c>
      <c r="C1533" s="33" t="str">
        <f t="shared" si="362"/>
        <v>Power - 5E - MN - Psylocke - C</v>
      </c>
      <c r="D1533" s="33" t="str">
        <f t="shared" si="363"/>
        <v>Power 5E - MN - C Psylocke</v>
      </c>
      <c r="E1533" s="33">
        <f t="shared" si="354"/>
        <v>1</v>
      </c>
      <c r="F1533" s="33" t="str">
        <f t="shared" si="361"/>
        <v>5E - MN</v>
      </c>
      <c r="G1533" s="34" t="s">
        <v>1677</v>
      </c>
      <c r="H1533" s="34" t="s">
        <v>2586</v>
      </c>
      <c r="L1533" s="33" t="s">
        <v>2237</v>
      </c>
      <c r="P1533" s="52" t="s">
        <v>5558</v>
      </c>
      <c r="S1533" s="50"/>
      <c r="T1533" s="33" t="s">
        <v>2049</v>
      </c>
      <c r="U1533" s="33" t="s">
        <v>2237</v>
      </c>
      <c r="W1533" s="34" t="s">
        <v>2103</v>
      </c>
      <c r="X1533" s="34">
        <v>4</v>
      </c>
      <c r="Y1533" s="34">
        <v>5</v>
      </c>
      <c r="Z1533" s="34">
        <f t="shared" si="355"/>
        <v>20</v>
      </c>
      <c r="AI1533" s="25">
        <v>1532</v>
      </c>
      <c r="AJ1533" s="27">
        <v>1532</v>
      </c>
    </row>
    <row r="1534" spans="1:36" ht="11.25" customHeight="1" x14ac:dyDescent="0.2">
      <c r="A1534" s="27">
        <v>1533</v>
      </c>
      <c r="C1534" s="33" t="str">
        <f t="shared" si="362"/>
        <v>Power - 6E - DC - Cyborg - U</v>
      </c>
      <c r="D1534" s="33" t="str">
        <f t="shared" si="363"/>
        <v>Power 6E - DC - U Cyborg</v>
      </c>
      <c r="E1534" s="33">
        <f t="shared" si="354"/>
        <v>1</v>
      </c>
      <c r="F1534" s="33" t="str">
        <f t="shared" ref="F1534:F1565" si="364">CONCATENATE(P1534," - ",G1534)</f>
        <v>6E - DC</v>
      </c>
      <c r="G1534" s="34" t="s">
        <v>3385</v>
      </c>
      <c r="H1534" s="34" t="s">
        <v>2586</v>
      </c>
      <c r="L1534" s="33" t="s">
        <v>2548</v>
      </c>
      <c r="P1534" s="52" t="s">
        <v>5559</v>
      </c>
      <c r="S1534" s="50"/>
      <c r="T1534" s="33" t="s">
        <v>2050</v>
      </c>
      <c r="U1534" s="33" t="s">
        <v>2548</v>
      </c>
      <c r="W1534" s="34" t="s">
        <v>2314</v>
      </c>
      <c r="X1534" s="34">
        <v>3</v>
      </c>
      <c r="Y1534" s="34">
        <v>10</v>
      </c>
      <c r="Z1534" s="34">
        <f t="shared" si="355"/>
        <v>30</v>
      </c>
      <c r="AI1534" s="25">
        <v>1533</v>
      </c>
      <c r="AJ1534" s="27">
        <v>1533</v>
      </c>
    </row>
    <row r="1535" spans="1:36" ht="11.25" customHeight="1" x14ac:dyDescent="0.2">
      <c r="A1535" s="27">
        <v>1534</v>
      </c>
      <c r="C1535" s="33" t="str">
        <f t="shared" si="362"/>
        <v>Power - 6E - IM - Fahrenheit - C</v>
      </c>
      <c r="D1535" s="33" t="str">
        <f t="shared" si="363"/>
        <v>Power 6E - IM - C Fahrenheit</v>
      </c>
      <c r="E1535" s="33">
        <f t="shared" si="354"/>
        <v>1</v>
      </c>
      <c r="F1535" s="33" t="str">
        <f t="shared" si="364"/>
        <v>6E - IM</v>
      </c>
      <c r="G1535" s="34" t="s">
        <v>511</v>
      </c>
      <c r="H1535" s="34" t="s">
        <v>2586</v>
      </c>
      <c r="L1535" s="33" t="s">
        <v>2064</v>
      </c>
      <c r="P1535" s="52" t="s">
        <v>5559</v>
      </c>
      <c r="S1535" s="50"/>
      <c r="T1535" s="33" t="s">
        <v>2050</v>
      </c>
      <c r="U1535" s="33" t="s">
        <v>2064</v>
      </c>
      <c r="W1535" s="34" t="s">
        <v>2103</v>
      </c>
      <c r="X1535" s="34">
        <v>16</v>
      </c>
      <c r="Y1535" s="34">
        <v>5</v>
      </c>
      <c r="Z1535" s="34">
        <f t="shared" si="355"/>
        <v>80</v>
      </c>
      <c r="AI1535" s="25">
        <v>1534</v>
      </c>
      <c r="AJ1535" s="27">
        <v>1534</v>
      </c>
    </row>
    <row r="1536" spans="1:36" ht="11.25" customHeight="1" x14ac:dyDescent="0.2">
      <c r="A1536" s="27">
        <v>1535</v>
      </c>
      <c r="C1536" s="33" t="str">
        <f t="shared" si="362"/>
        <v>Power - 6E - MN - Iceman - U</v>
      </c>
      <c r="D1536" s="33" t="s">
        <v>5703</v>
      </c>
      <c r="E1536" s="33">
        <f t="shared" si="354"/>
        <v>1</v>
      </c>
      <c r="F1536" s="33" t="str">
        <f t="shared" si="364"/>
        <v>6E - MN</v>
      </c>
      <c r="G1536" s="34" t="s">
        <v>1677</v>
      </c>
      <c r="H1536" s="34" t="s">
        <v>2586</v>
      </c>
      <c r="L1536" s="33" t="s">
        <v>2553</v>
      </c>
      <c r="P1536" s="52" t="s">
        <v>5559</v>
      </c>
      <c r="S1536" s="50"/>
      <c r="T1536" s="33" t="s">
        <v>2050</v>
      </c>
      <c r="U1536" s="33" t="s">
        <v>2553</v>
      </c>
      <c r="W1536" s="34" t="s">
        <v>2314</v>
      </c>
      <c r="X1536" s="34">
        <v>4</v>
      </c>
      <c r="Y1536" s="34">
        <v>10</v>
      </c>
      <c r="Z1536" s="34">
        <f t="shared" si="355"/>
        <v>40</v>
      </c>
      <c r="AI1536" s="25">
        <v>1535</v>
      </c>
      <c r="AJ1536" s="27">
        <v>1535</v>
      </c>
    </row>
    <row r="1537" spans="1:36" ht="11.25" customHeight="1" x14ac:dyDescent="0.2">
      <c r="A1537" s="27">
        <v>1536</v>
      </c>
      <c r="C1537" s="33" t="str">
        <f t="shared" si="362"/>
        <v>Power - 6E - OP - Storm - C</v>
      </c>
      <c r="D1537" s="33" t="str">
        <f>CONCATENATE(H1537, M1537," ",P1537," - ",G1537," - ",W1537,IF(L1537="","",CONCATENATE(" ",L1537)))</f>
        <v>Power 6E - OP - C Storm</v>
      </c>
      <c r="E1537" s="33">
        <f t="shared" si="354"/>
        <v>1</v>
      </c>
      <c r="F1537" s="33" t="str">
        <f t="shared" si="364"/>
        <v>6E - OP</v>
      </c>
      <c r="G1537" s="34" t="s">
        <v>123</v>
      </c>
      <c r="H1537" s="34" t="s">
        <v>2586</v>
      </c>
      <c r="L1537" s="33" t="s">
        <v>1147</v>
      </c>
      <c r="P1537" s="52" t="s">
        <v>5559</v>
      </c>
      <c r="S1537" s="50"/>
      <c r="T1537" s="33" t="s">
        <v>2050</v>
      </c>
      <c r="U1537" s="33" t="s">
        <v>1147</v>
      </c>
      <c r="W1537" s="34" t="s">
        <v>2103</v>
      </c>
      <c r="X1537" s="34">
        <v>2</v>
      </c>
      <c r="Y1537" s="34">
        <v>5</v>
      </c>
      <c r="Z1537" s="34">
        <f t="shared" si="355"/>
        <v>10</v>
      </c>
      <c r="AI1537" s="25">
        <v>1536</v>
      </c>
      <c r="AJ1537" s="27">
        <v>1536</v>
      </c>
    </row>
    <row r="1538" spans="1:36" ht="11.25" customHeight="1" x14ac:dyDescent="0.2">
      <c r="A1538" s="27">
        <v>1537</v>
      </c>
      <c r="C1538" s="33" t="str">
        <f t="shared" si="362"/>
        <v>Power - 7E - OP - Cyclops - U</v>
      </c>
      <c r="D1538" s="33" t="s">
        <v>5694</v>
      </c>
      <c r="E1538" s="33">
        <f t="shared" ref="E1538:E1601" si="365">COUNTIF(F:F,F1538)</f>
        <v>1</v>
      </c>
      <c r="F1538" s="33" t="str">
        <f t="shared" si="364"/>
        <v>7E - OP</v>
      </c>
      <c r="G1538" s="34" t="s">
        <v>123</v>
      </c>
      <c r="H1538" s="34" t="s">
        <v>2586</v>
      </c>
      <c r="L1538" s="33" t="s">
        <v>2549</v>
      </c>
      <c r="P1538" s="52" t="s">
        <v>5560</v>
      </c>
      <c r="S1538" s="50"/>
      <c r="T1538" s="33" t="s">
        <v>2051</v>
      </c>
      <c r="U1538" s="33" t="s">
        <v>2549</v>
      </c>
      <c r="W1538" s="34" t="s">
        <v>2314</v>
      </c>
      <c r="X1538" s="34">
        <v>2</v>
      </c>
      <c r="Y1538" s="34">
        <v>10</v>
      </c>
      <c r="Z1538" s="34">
        <f t="shared" ref="Z1538:Z1601" si="366">SUMPRODUCT(X1538,Y1538)</f>
        <v>20</v>
      </c>
      <c r="AI1538" s="25">
        <v>1537</v>
      </c>
      <c r="AJ1538" s="27">
        <v>1537</v>
      </c>
    </row>
    <row r="1539" spans="1:36" ht="11.25" customHeight="1" x14ac:dyDescent="0.2">
      <c r="A1539" s="27">
        <v>1538</v>
      </c>
      <c r="C1539" s="33" t="str">
        <f t="shared" si="362"/>
        <v>Power - 7E - IM - Misery - C</v>
      </c>
      <c r="D1539" s="33" t="str">
        <f>CONCATENATE(H1539, M1539," ",P1539," - ",G1539," - ",W1539,IF(L1539="","",CONCATENATE(" ",L1539)))</f>
        <v>Power 7E - IM - C Misery</v>
      </c>
      <c r="E1539" s="33">
        <f t="shared" si="365"/>
        <v>1</v>
      </c>
      <c r="F1539" s="33" t="str">
        <f t="shared" si="364"/>
        <v>7E - IM</v>
      </c>
      <c r="G1539" s="34" t="s">
        <v>511</v>
      </c>
      <c r="H1539" s="34" t="s">
        <v>2586</v>
      </c>
      <c r="L1539" s="33" t="s">
        <v>2065</v>
      </c>
      <c r="P1539" s="52" t="s">
        <v>5560</v>
      </c>
      <c r="S1539" s="50"/>
      <c r="T1539" s="33" t="s">
        <v>2051</v>
      </c>
      <c r="U1539" s="33" t="s">
        <v>2065</v>
      </c>
      <c r="W1539" s="34" t="s">
        <v>2103</v>
      </c>
      <c r="X1539" s="34">
        <v>16</v>
      </c>
      <c r="Y1539" s="34">
        <v>5</v>
      </c>
      <c r="Z1539" s="34">
        <f t="shared" si="366"/>
        <v>80</v>
      </c>
      <c r="AI1539" s="25">
        <v>1538</v>
      </c>
      <c r="AJ1539" s="27">
        <v>1538</v>
      </c>
    </row>
    <row r="1540" spans="1:36" ht="11.25" customHeight="1" x14ac:dyDescent="0.2">
      <c r="A1540" s="27">
        <v>1539</v>
      </c>
      <c r="C1540" s="33" t="str">
        <f t="shared" si="362"/>
        <v>Power - 7E - MN - Sunfire - U</v>
      </c>
      <c r="D1540" s="33" t="str">
        <f>CONCATENATE(H1540, M1540," ",P1540," - ",G1540," - ",W1540,IF(L1540="","",CONCATENATE(" ",L1540)))</f>
        <v>Power 7E - MN - U Sunfire</v>
      </c>
      <c r="E1540" s="33">
        <f t="shared" si="365"/>
        <v>1</v>
      </c>
      <c r="F1540" s="33" t="str">
        <f t="shared" si="364"/>
        <v>7E - MN</v>
      </c>
      <c r="G1540" s="34" t="s">
        <v>1677</v>
      </c>
      <c r="H1540" s="34" t="s">
        <v>2586</v>
      </c>
      <c r="L1540" s="33" t="s">
        <v>1460</v>
      </c>
      <c r="P1540" s="52" t="s">
        <v>5560</v>
      </c>
      <c r="S1540" s="50"/>
      <c r="T1540" s="33" t="s">
        <v>2051</v>
      </c>
      <c r="U1540" s="33" t="s">
        <v>1460</v>
      </c>
      <c r="W1540" s="34" t="s">
        <v>2314</v>
      </c>
      <c r="X1540" s="34">
        <v>4</v>
      </c>
      <c r="Y1540" s="34">
        <v>10</v>
      </c>
      <c r="Z1540" s="34">
        <f t="shared" si="366"/>
        <v>40</v>
      </c>
      <c r="AI1540" s="25">
        <v>1539</v>
      </c>
      <c r="AJ1540" s="27">
        <v>1539</v>
      </c>
    </row>
    <row r="1541" spans="1:36" ht="11.25" customHeight="1" x14ac:dyDescent="0.2">
      <c r="A1541" s="27">
        <v>1540</v>
      </c>
      <c r="C1541" s="33" t="str">
        <f t="shared" si="362"/>
        <v>Power - 7E - DC - Superman - R</v>
      </c>
      <c r="D1541" s="33" t="str">
        <f>CONCATENATE(H1541, M1541," ",P1541," - ",G1541," - ",W1541,IF(L1541="","",CONCATENATE(" ",L1541)))</f>
        <v>Power 7E - DC - R Superman</v>
      </c>
      <c r="E1541" s="33">
        <f t="shared" si="365"/>
        <v>1</v>
      </c>
      <c r="F1541" s="33" t="str">
        <f t="shared" si="364"/>
        <v>7E - DC</v>
      </c>
      <c r="G1541" s="34" t="s">
        <v>3385</v>
      </c>
      <c r="H1541" s="34" t="s">
        <v>2586</v>
      </c>
      <c r="L1541" s="33" t="s">
        <v>1152</v>
      </c>
      <c r="P1541" s="52" t="s">
        <v>5560</v>
      </c>
      <c r="S1541" s="50"/>
      <c r="T1541" s="33" t="s">
        <v>2051</v>
      </c>
      <c r="U1541" s="33" t="s">
        <v>1152</v>
      </c>
      <c r="W1541" s="34" t="s">
        <v>2313</v>
      </c>
      <c r="X1541" s="34">
        <v>3</v>
      </c>
      <c r="Y1541" s="34">
        <v>15</v>
      </c>
      <c r="Z1541" s="34">
        <f t="shared" si="366"/>
        <v>45</v>
      </c>
      <c r="AI1541" s="25">
        <v>1540</v>
      </c>
      <c r="AJ1541" s="27">
        <v>1540</v>
      </c>
    </row>
    <row r="1542" spans="1:36" ht="11.25" customHeight="1" x14ac:dyDescent="0.2">
      <c r="A1542" s="27">
        <v>1541</v>
      </c>
      <c r="C1542" s="33" t="str">
        <f t="shared" ref="C1542:C1573" si="367">CONCATENATE(H1542," - ",P1542," - ",G1542," - ",L1542,IF(R1542="","",CONCATENATE(" - ",R1542,))," - ",W1542)</f>
        <v>Power - 8E - DC - Brainiac - VR</v>
      </c>
      <c r="D1542" s="33" t="str">
        <f>CONCATENATE(H1542, M1542," ",P1542," - ",G1542," - ",W1542,IF(L1542="","",CONCATENATE(" ",L1542)))</f>
        <v>Power 8E - DC - VR Brainiac</v>
      </c>
      <c r="E1542" s="33">
        <f t="shared" si="365"/>
        <v>1</v>
      </c>
      <c r="F1542" s="33" t="str">
        <f t="shared" si="364"/>
        <v>8E - DC</v>
      </c>
      <c r="G1542" s="34" t="s">
        <v>3385</v>
      </c>
      <c r="H1542" s="34" t="s">
        <v>2586</v>
      </c>
      <c r="L1542" s="33" t="s">
        <v>902</v>
      </c>
      <c r="P1542" s="52" t="s">
        <v>5561</v>
      </c>
      <c r="S1542" s="50"/>
      <c r="T1542" s="33" t="s">
        <v>2052</v>
      </c>
      <c r="U1542" s="33" t="s">
        <v>902</v>
      </c>
      <c r="W1542" s="34" t="s">
        <v>2361</v>
      </c>
      <c r="X1542" s="34">
        <v>3</v>
      </c>
      <c r="Y1542" s="34">
        <v>20</v>
      </c>
      <c r="Z1542" s="34">
        <f t="shared" si="366"/>
        <v>60</v>
      </c>
      <c r="AI1542" s="25">
        <v>1541</v>
      </c>
      <c r="AJ1542" s="27">
        <v>1541</v>
      </c>
    </row>
    <row r="1543" spans="1:36" ht="11.25" customHeight="1" x14ac:dyDescent="0.2">
      <c r="A1543" s="27">
        <v>1542</v>
      </c>
      <c r="C1543" s="33" t="str">
        <f t="shared" si="367"/>
        <v>Power - 8E - MN - Dark Phoenix - R</v>
      </c>
      <c r="D1543" s="33" t="str">
        <f>CONCATENATE(H1543, M1543," ",P1543," - ",G1543," - ",W1543,IF(L1543="","",CONCATENATE(" ",L1543)))</f>
        <v>Power 8E - MN - R Dark Phoenix</v>
      </c>
      <c r="E1543" s="33">
        <f t="shared" si="365"/>
        <v>1</v>
      </c>
      <c r="F1543" s="33" t="str">
        <f t="shared" si="364"/>
        <v>8E - MN</v>
      </c>
      <c r="G1543" s="34" t="s">
        <v>1677</v>
      </c>
      <c r="H1543" s="34" t="s">
        <v>2586</v>
      </c>
      <c r="L1543" s="33" t="s">
        <v>2056</v>
      </c>
      <c r="P1543" s="52" t="s">
        <v>5561</v>
      </c>
      <c r="S1543" s="50"/>
      <c r="T1543" s="33" t="s">
        <v>2052</v>
      </c>
      <c r="U1543" s="33" t="s">
        <v>2056</v>
      </c>
      <c r="W1543" s="34" t="s">
        <v>2313</v>
      </c>
      <c r="X1543" s="34">
        <v>4</v>
      </c>
      <c r="Y1543" s="34">
        <v>15</v>
      </c>
      <c r="Z1543" s="34">
        <f t="shared" si="366"/>
        <v>60</v>
      </c>
      <c r="AI1543" s="25">
        <v>1542</v>
      </c>
      <c r="AJ1543" s="27">
        <v>1542</v>
      </c>
    </row>
    <row r="1544" spans="1:36" ht="11.25" customHeight="1" x14ac:dyDescent="0.2">
      <c r="A1544" s="27">
        <v>1543</v>
      </c>
      <c r="C1544" s="33" t="str">
        <f t="shared" si="367"/>
        <v>Power - 8E - OP - Professor X - U</v>
      </c>
      <c r="D1544" s="33" t="s">
        <v>5693</v>
      </c>
      <c r="E1544" s="33">
        <f t="shared" si="365"/>
        <v>1</v>
      </c>
      <c r="F1544" s="33" t="str">
        <f t="shared" si="364"/>
        <v>8E - OP</v>
      </c>
      <c r="G1544" s="34" t="s">
        <v>123</v>
      </c>
      <c r="H1544" s="34" t="s">
        <v>2586</v>
      </c>
      <c r="L1544" s="33" t="s">
        <v>2235</v>
      </c>
      <c r="P1544" s="52" t="s">
        <v>5561</v>
      </c>
      <c r="S1544" s="50"/>
      <c r="T1544" s="33" t="s">
        <v>2052</v>
      </c>
      <c r="U1544" s="33" t="s">
        <v>2235</v>
      </c>
      <c r="W1544" s="34" t="s">
        <v>2314</v>
      </c>
      <c r="X1544" s="34">
        <v>2</v>
      </c>
      <c r="Y1544" s="34">
        <v>10</v>
      </c>
      <c r="Z1544" s="34">
        <f t="shared" si="366"/>
        <v>20</v>
      </c>
      <c r="AI1544" s="25">
        <v>1543</v>
      </c>
      <c r="AJ1544" s="27">
        <v>1543</v>
      </c>
    </row>
    <row r="1545" spans="1:36" ht="11.25" customHeight="1" x14ac:dyDescent="0.2">
      <c r="A1545" s="27">
        <v>1544</v>
      </c>
      <c r="C1545" s="33" t="str">
        <f t="shared" si="367"/>
        <v>Power - 8E - IM - Redeemer - C</v>
      </c>
      <c r="D1545" s="33" t="str">
        <f t="shared" ref="D1545:D1572" si="368">CONCATENATE(H1545, M1545," ",P1545," - ",G1545," - ",W1545,IF(L1545="","",CONCATENATE(" ",L1545)))</f>
        <v>Power 8E - IM - C Redeemer</v>
      </c>
      <c r="E1545" s="33">
        <f t="shared" si="365"/>
        <v>1</v>
      </c>
      <c r="F1545" s="33" t="str">
        <f t="shared" si="364"/>
        <v>8E - IM</v>
      </c>
      <c r="G1545" s="34" t="s">
        <v>511</v>
      </c>
      <c r="H1545" s="34" t="s">
        <v>2586</v>
      </c>
      <c r="L1545" s="33" t="s">
        <v>2066</v>
      </c>
      <c r="P1545" s="52" t="s">
        <v>5561</v>
      </c>
      <c r="S1545" s="50"/>
      <c r="T1545" s="33" t="s">
        <v>2052</v>
      </c>
      <c r="U1545" s="33" t="s">
        <v>2066</v>
      </c>
      <c r="W1545" s="34" t="s">
        <v>2103</v>
      </c>
      <c r="X1545" s="34">
        <v>16</v>
      </c>
      <c r="Y1545" s="34">
        <v>5</v>
      </c>
      <c r="Z1545" s="34">
        <f t="shared" si="366"/>
        <v>80</v>
      </c>
      <c r="AI1545" s="25">
        <v>1544</v>
      </c>
      <c r="AJ1545" s="27">
        <v>1544</v>
      </c>
    </row>
    <row r="1546" spans="1:36" ht="11.25" customHeight="1" x14ac:dyDescent="0.2">
      <c r="A1546" s="27">
        <v>1545</v>
      </c>
      <c r="C1546" s="33" t="str">
        <f t="shared" si="367"/>
        <v>Power - 1F - OP - Bloody Mary - C</v>
      </c>
      <c r="D1546" s="33" t="str">
        <f t="shared" si="368"/>
        <v>Power 1F - OP - C Bloody Mary</v>
      </c>
      <c r="E1546" s="33">
        <f t="shared" si="365"/>
        <v>1</v>
      </c>
      <c r="F1546" s="33" t="str">
        <f t="shared" si="364"/>
        <v>1F - OP</v>
      </c>
      <c r="G1546" s="34" t="s">
        <v>123</v>
      </c>
      <c r="H1546" s="34" t="s">
        <v>2586</v>
      </c>
      <c r="L1546" s="33" t="s">
        <v>1686</v>
      </c>
      <c r="P1546" s="52" t="s">
        <v>5562</v>
      </c>
      <c r="S1546" s="50"/>
      <c r="T1546" s="33" t="s">
        <v>2067</v>
      </c>
      <c r="U1546" s="33" t="s">
        <v>1686</v>
      </c>
      <c r="W1546" s="34" t="s">
        <v>2103</v>
      </c>
      <c r="X1546" s="34">
        <v>2</v>
      </c>
      <c r="Y1546" s="34">
        <v>5</v>
      </c>
      <c r="Z1546" s="34">
        <f t="shared" si="366"/>
        <v>10</v>
      </c>
      <c r="AI1546" s="25">
        <v>1545</v>
      </c>
      <c r="AJ1546" s="27">
        <v>1545</v>
      </c>
    </row>
    <row r="1547" spans="1:36" ht="11.25" customHeight="1" x14ac:dyDescent="0.2">
      <c r="A1547" s="27">
        <v>1546</v>
      </c>
      <c r="C1547" s="33" t="str">
        <f t="shared" si="367"/>
        <v>Power - 1F - IM - Clown - C</v>
      </c>
      <c r="D1547" s="33" t="str">
        <f t="shared" si="368"/>
        <v>Power 1F - IM - C Clown</v>
      </c>
      <c r="E1547" s="33">
        <f t="shared" si="365"/>
        <v>1</v>
      </c>
      <c r="F1547" s="33" t="str">
        <f t="shared" si="364"/>
        <v>1F - IM</v>
      </c>
      <c r="G1547" s="34" t="s">
        <v>511</v>
      </c>
      <c r="H1547" s="34" t="s">
        <v>2586</v>
      </c>
      <c r="L1547" s="33" t="s">
        <v>2079</v>
      </c>
      <c r="P1547" s="52" t="s">
        <v>5562</v>
      </c>
      <c r="S1547" s="50"/>
      <c r="T1547" s="33" t="s">
        <v>2067</v>
      </c>
      <c r="U1547" s="33" t="s">
        <v>2079</v>
      </c>
      <c r="W1547" s="34" t="s">
        <v>2103</v>
      </c>
      <c r="X1547" s="34">
        <v>16</v>
      </c>
      <c r="Y1547" s="34">
        <v>5</v>
      </c>
      <c r="Z1547" s="34">
        <f t="shared" si="366"/>
        <v>80</v>
      </c>
      <c r="AI1547" s="25">
        <v>1546</v>
      </c>
      <c r="AJ1547" s="27">
        <v>1546</v>
      </c>
    </row>
    <row r="1548" spans="1:36" ht="11.25" customHeight="1" x14ac:dyDescent="0.2">
      <c r="A1548" s="27">
        <v>1547</v>
      </c>
      <c r="C1548" s="33" t="str">
        <f t="shared" si="367"/>
        <v>Power - 1F - DC - Parasite - C</v>
      </c>
      <c r="D1548" s="33" t="str">
        <f t="shared" si="368"/>
        <v>Power 1F - DC - C Parasite</v>
      </c>
      <c r="E1548" s="33">
        <f t="shared" si="365"/>
        <v>1</v>
      </c>
      <c r="F1548" s="33" t="str">
        <f t="shared" si="364"/>
        <v>1F - DC</v>
      </c>
      <c r="G1548" s="34" t="s">
        <v>3385</v>
      </c>
      <c r="H1548" s="34" t="s">
        <v>2586</v>
      </c>
      <c r="L1548" s="33" t="s">
        <v>2231</v>
      </c>
      <c r="P1548" s="52" t="s">
        <v>5562</v>
      </c>
      <c r="S1548" s="50"/>
      <c r="T1548" s="33" t="s">
        <v>2067</v>
      </c>
      <c r="U1548" s="33" t="s">
        <v>2231</v>
      </c>
      <c r="W1548" s="34" t="s">
        <v>2103</v>
      </c>
      <c r="X1548" s="34">
        <v>3</v>
      </c>
      <c r="Y1548" s="34">
        <v>5</v>
      </c>
      <c r="Z1548" s="34">
        <f t="shared" si="366"/>
        <v>15</v>
      </c>
      <c r="AI1548" s="25">
        <v>1547</v>
      </c>
      <c r="AJ1548" s="27">
        <v>1547</v>
      </c>
    </row>
    <row r="1549" spans="1:36" ht="11.25" customHeight="1" x14ac:dyDescent="0.2">
      <c r="A1549" s="27">
        <v>1548</v>
      </c>
      <c r="C1549" s="33" t="str">
        <f t="shared" si="367"/>
        <v>Power - 1F - MN - Wasp - C</v>
      </c>
      <c r="D1549" s="33" t="str">
        <f t="shared" si="368"/>
        <v>Power 1F - MN - C Wasp</v>
      </c>
      <c r="E1549" s="33">
        <f t="shared" si="365"/>
        <v>1</v>
      </c>
      <c r="F1549" s="33" t="str">
        <f t="shared" si="364"/>
        <v>1F - MN</v>
      </c>
      <c r="G1549" s="34" t="s">
        <v>1677</v>
      </c>
      <c r="H1549" s="34" t="s">
        <v>2586</v>
      </c>
      <c r="L1549" s="33" t="s">
        <v>2077</v>
      </c>
      <c r="P1549" s="52" t="s">
        <v>5562</v>
      </c>
      <c r="S1549" s="50"/>
      <c r="T1549" s="33" t="s">
        <v>2067</v>
      </c>
      <c r="U1549" s="33" t="s">
        <v>2077</v>
      </c>
      <c r="W1549" s="34" t="s">
        <v>2103</v>
      </c>
      <c r="X1549" s="34">
        <v>4</v>
      </c>
      <c r="Y1549" s="34">
        <v>5</v>
      </c>
      <c r="Z1549" s="34">
        <f t="shared" si="366"/>
        <v>20</v>
      </c>
      <c r="AI1549" s="25">
        <v>1548</v>
      </c>
      <c r="AJ1549" s="27">
        <v>1548</v>
      </c>
    </row>
    <row r="1550" spans="1:36" ht="11.25" customHeight="1" x14ac:dyDescent="0.2">
      <c r="A1550" s="27">
        <v>1549</v>
      </c>
      <c r="C1550" s="33" t="str">
        <f t="shared" si="367"/>
        <v>Power - 2F - MN - Absorbing Man - C</v>
      </c>
      <c r="D1550" s="33" t="str">
        <f t="shared" si="368"/>
        <v>Power 2F - MN - C Absorbing Man</v>
      </c>
      <c r="E1550" s="33">
        <f t="shared" si="365"/>
        <v>1</v>
      </c>
      <c r="F1550" s="33" t="str">
        <f t="shared" si="364"/>
        <v>2F - MN</v>
      </c>
      <c r="G1550" s="34" t="s">
        <v>1677</v>
      </c>
      <c r="H1550" s="34" t="s">
        <v>2586</v>
      </c>
      <c r="L1550" s="33" t="s">
        <v>1675</v>
      </c>
      <c r="P1550" s="52" t="s">
        <v>5563</v>
      </c>
      <c r="S1550" s="50"/>
      <c r="T1550" s="33" t="s">
        <v>2068</v>
      </c>
      <c r="U1550" s="33" t="s">
        <v>1675</v>
      </c>
      <c r="W1550" s="34" t="s">
        <v>2103</v>
      </c>
      <c r="X1550" s="34">
        <v>4</v>
      </c>
      <c r="Y1550" s="34">
        <v>5</v>
      </c>
      <c r="Z1550" s="34">
        <f t="shared" si="366"/>
        <v>20</v>
      </c>
      <c r="AI1550" s="25">
        <v>1549</v>
      </c>
      <c r="AJ1550" s="27">
        <v>1549</v>
      </c>
    </row>
    <row r="1551" spans="1:36" ht="11.25" customHeight="1" x14ac:dyDescent="0.2">
      <c r="A1551" s="27">
        <v>1550</v>
      </c>
      <c r="C1551" s="33" t="str">
        <f t="shared" si="367"/>
        <v>Power - 2F - OP - Black Widow - C</v>
      </c>
      <c r="D1551" s="33" t="str">
        <f t="shared" si="368"/>
        <v>Power 2F - OP - C Black Widow</v>
      </c>
      <c r="E1551" s="33">
        <f t="shared" si="365"/>
        <v>1</v>
      </c>
      <c r="F1551" s="33" t="str">
        <f t="shared" si="364"/>
        <v>2F - OP</v>
      </c>
      <c r="G1551" s="34" t="s">
        <v>123</v>
      </c>
      <c r="H1551" s="34" t="s">
        <v>2586</v>
      </c>
      <c r="L1551" s="33" t="s">
        <v>139</v>
      </c>
      <c r="P1551" s="52" t="s">
        <v>5563</v>
      </c>
      <c r="S1551" s="50"/>
      <c r="T1551" s="33" t="s">
        <v>2068</v>
      </c>
      <c r="U1551" s="33" t="s">
        <v>139</v>
      </c>
      <c r="W1551" s="34" t="s">
        <v>2103</v>
      </c>
      <c r="X1551" s="34">
        <v>2</v>
      </c>
      <c r="Y1551" s="34">
        <v>5</v>
      </c>
      <c r="Z1551" s="34">
        <f t="shared" si="366"/>
        <v>10</v>
      </c>
      <c r="AI1551" s="25">
        <v>1550</v>
      </c>
      <c r="AJ1551" s="27">
        <v>1550</v>
      </c>
    </row>
    <row r="1552" spans="1:36" ht="11.25" customHeight="1" x14ac:dyDescent="0.2">
      <c r="A1552" s="27">
        <v>1551</v>
      </c>
      <c r="C1552" s="33" t="str">
        <f t="shared" si="367"/>
        <v>Power - 2F - IM - Curse - C</v>
      </c>
      <c r="D1552" s="33" t="str">
        <f t="shared" si="368"/>
        <v>Power 2F - IM - C Curse</v>
      </c>
      <c r="E1552" s="33">
        <f t="shared" si="365"/>
        <v>1</v>
      </c>
      <c r="F1552" s="33" t="str">
        <f t="shared" si="364"/>
        <v>2F - IM</v>
      </c>
      <c r="G1552" s="34" t="s">
        <v>511</v>
      </c>
      <c r="H1552" s="34" t="s">
        <v>2586</v>
      </c>
      <c r="L1552" s="33" t="s">
        <v>59</v>
      </c>
      <c r="P1552" s="52" t="s">
        <v>5563</v>
      </c>
      <c r="S1552" s="50"/>
      <c r="T1552" s="33" t="s">
        <v>2068</v>
      </c>
      <c r="U1552" s="33" t="s">
        <v>59</v>
      </c>
      <c r="W1552" s="34" t="s">
        <v>2103</v>
      </c>
      <c r="X1552" s="34">
        <v>16</v>
      </c>
      <c r="Y1552" s="34">
        <v>5</v>
      </c>
      <c r="Z1552" s="34">
        <f t="shared" si="366"/>
        <v>80</v>
      </c>
      <c r="AI1552" s="25">
        <v>1551</v>
      </c>
      <c r="AJ1552" s="27">
        <v>1551</v>
      </c>
    </row>
    <row r="1553" spans="1:36" ht="11.25" customHeight="1" x14ac:dyDescent="0.2">
      <c r="A1553" s="27">
        <v>1552</v>
      </c>
      <c r="C1553" s="33" t="str">
        <f t="shared" si="367"/>
        <v>Power - 2F - DC - Eradicator - C</v>
      </c>
      <c r="D1553" s="33" t="str">
        <f t="shared" si="368"/>
        <v>Power 2F - DC - C Eradicator</v>
      </c>
      <c r="E1553" s="33">
        <f t="shared" si="365"/>
        <v>1</v>
      </c>
      <c r="F1553" s="33" t="str">
        <f t="shared" si="364"/>
        <v>2F - DC</v>
      </c>
      <c r="G1553" s="34" t="s">
        <v>3385</v>
      </c>
      <c r="H1553" s="34" t="s">
        <v>2586</v>
      </c>
      <c r="L1553" s="33" t="s">
        <v>2126</v>
      </c>
      <c r="P1553" s="52" t="s">
        <v>5563</v>
      </c>
      <c r="S1553" s="50"/>
      <c r="T1553" s="33" t="s">
        <v>2068</v>
      </c>
      <c r="U1553" s="33" t="s">
        <v>2126</v>
      </c>
      <c r="W1553" s="34" t="s">
        <v>2103</v>
      </c>
      <c r="X1553" s="34">
        <v>3</v>
      </c>
      <c r="Y1553" s="34">
        <v>5</v>
      </c>
      <c r="Z1553" s="34">
        <f t="shared" si="366"/>
        <v>15</v>
      </c>
      <c r="AI1553" s="25">
        <v>1552</v>
      </c>
      <c r="AJ1553" s="27">
        <v>1552</v>
      </c>
    </row>
    <row r="1554" spans="1:36" ht="11.25" customHeight="1" x14ac:dyDescent="0.2">
      <c r="A1554" s="27">
        <v>1553</v>
      </c>
      <c r="C1554" s="33" t="str">
        <f t="shared" si="367"/>
        <v>Power - 3F - OP - Longshot - C</v>
      </c>
      <c r="D1554" s="33" t="str">
        <f t="shared" si="368"/>
        <v>Power 3F - OP - C Longshot</v>
      </c>
      <c r="E1554" s="33">
        <f t="shared" si="365"/>
        <v>1</v>
      </c>
      <c r="F1554" s="33" t="str">
        <f t="shared" si="364"/>
        <v>3F - OP</v>
      </c>
      <c r="G1554" s="34" t="s">
        <v>123</v>
      </c>
      <c r="H1554" s="34" t="s">
        <v>2586</v>
      </c>
      <c r="L1554" s="33" t="s">
        <v>146</v>
      </c>
      <c r="P1554" s="52" t="s">
        <v>5564</v>
      </c>
      <c r="S1554" s="50"/>
      <c r="T1554" s="33" t="s">
        <v>2069</v>
      </c>
      <c r="U1554" s="33" t="s">
        <v>146</v>
      </c>
      <c r="W1554" s="34" t="s">
        <v>2103</v>
      </c>
      <c r="X1554" s="34">
        <v>2</v>
      </c>
      <c r="Y1554" s="34">
        <v>5</v>
      </c>
      <c r="Z1554" s="34">
        <f t="shared" si="366"/>
        <v>10</v>
      </c>
      <c r="AI1554" s="25">
        <v>1553</v>
      </c>
      <c r="AJ1554" s="27">
        <v>1553</v>
      </c>
    </row>
    <row r="1555" spans="1:36" ht="11.25" customHeight="1" x14ac:dyDescent="0.2">
      <c r="A1555" s="27">
        <v>1554</v>
      </c>
      <c r="C1555" s="33" t="str">
        <f t="shared" si="367"/>
        <v>Power - 3F - IM - Shadowhawk - C</v>
      </c>
      <c r="D1555" s="33" t="str">
        <f t="shared" si="368"/>
        <v>Power 3F - IM - C Shadowhawk</v>
      </c>
      <c r="E1555" s="33">
        <f t="shared" si="365"/>
        <v>1</v>
      </c>
      <c r="F1555" s="33" t="str">
        <f t="shared" si="364"/>
        <v>3F - IM</v>
      </c>
      <c r="G1555" s="34" t="s">
        <v>511</v>
      </c>
      <c r="H1555" s="34" t="s">
        <v>2586</v>
      </c>
      <c r="L1555" s="33" t="s">
        <v>940</v>
      </c>
      <c r="P1555" s="52" t="s">
        <v>5564</v>
      </c>
      <c r="S1555" s="50"/>
      <c r="T1555" s="33" t="s">
        <v>2069</v>
      </c>
      <c r="U1555" s="33" t="s">
        <v>940</v>
      </c>
      <c r="W1555" s="34" t="s">
        <v>2103</v>
      </c>
      <c r="X1555" s="34">
        <v>16</v>
      </c>
      <c r="Y1555" s="34">
        <v>5</v>
      </c>
      <c r="Z1555" s="34">
        <f t="shared" si="366"/>
        <v>80</v>
      </c>
      <c r="AI1555" s="25">
        <v>1554</v>
      </c>
      <c r="AJ1555" s="27">
        <v>1554</v>
      </c>
    </row>
    <row r="1556" spans="1:36" ht="11.25" customHeight="1" x14ac:dyDescent="0.2">
      <c r="A1556" s="27">
        <v>1555</v>
      </c>
      <c r="C1556" s="33" t="str">
        <f t="shared" si="367"/>
        <v>Power - 3F - DC - Steel - C</v>
      </c>
      <c r="D1556" s="33" t="str">
        <f t="shared" si="368"/>
        <v>Power 3F - DC - C Steel</v>
      </c>
      <c r="E1556" s="33">
        <f t="shared" si="365"/>
        <v>1</v>
      </c>
      <c r="F1556" s="33" t="str">
        <f t="shared" si="364"/>
        <v>3F - DC</v>
      </c>
      <c r="G1556" s="34" t="s">
        <v>3385</v>
      </c>
      <c r="H1556" s="34" t="s">
        <v>2586</v>
      </c>
      <c r="L1556" s="33" t="s">
        <v>1586</v>
      </c>
      <c r="P1556" s="52" t="s">
        <v>5564</v>
      </c>
      <c r="S1556" s="50"/>
      <c r="T1556" s="33" t="s">
        <v>2069</v>
      </c>
      <c r="U1556" s="33" t="s">
        <v>1586</v>
      </c>
      <c r="W1556" s="34" t="s">
        <v>2103</v>
      </c>
      <c r="X1556" s="34">
        <v>3</v>
      </c>
      <c r="Y1556" s="34">
        <v>5</v>
      </c>
      <c r="Z1556" s="34">
        <f t="shared" si="366"/>
        <v>15</v>
      </c>
      <c r="AI1556" s="25">
        <v>1555</v>
      </c>
      <c r="AJ1556" s="27">
        <v>1555</v>
      </c>
    </row>
    <row r="1557" spans="1:36" ht="11.25" customHeight="1" x14ac:dyDescent="0.2">
      <c r="A1557" s="27">
        <v>1556</v>
      </c>
      <c r="C1557" s="33" t="str">
        <f t="shared" si="367"/>
        <v>Power - 3F - MN - Storm - C</v>
      </c>
      <c r="D1557" s="33" t="str">
        <f t="shared" si="368"/>
        <v>Power 3F - MN - C Storm</v>
      </c>
      <c r="E1557" s="33">
        <f t="shared" si="365"/>
        <v>1</v>
      </c>
      <c r="F1557" s="33" t="str">
        <f t="shared" si="364"/>
        <v>3F - MN</v>
      </c>
      <c r="G1557" s="34" t="s">
        <v>1677</v>
      </c>
      <c r="H1557" s="34" t="s">
        <v>2586</v>
      </c>
      <c r="L1557" s="33" t="s">
        <v>1147</v>
      </c>
      <c r="P1557" s="52" t="s">
        <v>5564</v>
      </c>
      <c r="S1557" s="50"/>
      <c r="T1557" s="33" t="s">
        <v>2069</v>
      </c>
      <c r="U1557" s="33" t="s">
        <v>1147</v>
      </c>
      <c r="W1557" s="34" t="s">
        <v>2103</v>
      </c>
      <c r="X1557" s="34">
        <v>4</v>
      </c>
      <c r="Y1557" s="34">
        <v>5</v>
      </c>
      <c r="Z1557" s="34">
        <f t="shared" si="366"/>
        <v>20</v>
      </c>
      <c r="AI1557" s="25">
        <v>1556</v>
      </c>
      <c r="AJ1557" s="27">
        <v>1556</v>
      </c>
    </row>
    <row r="1558" spans="1:36" ht="11.25" customHeight="1" x14ac:dyDescent="0.2">
      <c r="A1558" s="27">
        <v>1557</v>
      </c>
      <c r="C1558" s="33" t="str">
        <f t="shared" si="367"/>
        <v>Power - 4F - MN - Ka-Zar - C</v>
      </c>
      <c r="D1558" s="33" t="str">
        <f t="shared" si="368"/>
        <v>Power 4F - MN - C Ka-Zar</v>
      </c>
      <c r="E1558" s="33">
        <f t="shared" si="365"/>
        <v>1</v>
      </c>
      <c r="F1558" s="33" t="str">
        <f t="shared" si="364"/>
        <v>4F - MN</v>
      </c>
      <c r="G1558" s="34" t="s">
        <v>1677</v>
      </c>
      <c r="H1558" s="34" t="s">
        <v>2586</v>
      </c>
      <c r="L1558" s="33" t="s">
        <v>140</v>
      </c>
      <c r="P1558" s="52" t="s">
        <v>5565</v>
      </c>
      <c r="S1558" s="50"/>
      <c r="T1558" s="33" t="s">
        <v>2070</v>
      </c>
      <c r="U1558" s="33" t="s">
        <v>140</v>
      </c>
      <c r="W1558" s="34" t="s">
        <v>2103</v>
      </c>
      <c r="X1558" s="34">
        <v>4</v>
      </c>
      <c r="Y1558" s="34">
        <v>5</v>
      </c>
      <c r="Z1558" s="34">
        <f t="shared" si="366"/>
        <v>20</v>
      </c>
      <c r="AI1558" s="25">
        <v>1557</v>
      </c>
      <c r="AJ1558" s="27">
        <v>1557</v>
      </c>
    </row>
    <row r="1559" spans="1:36" ht="11.25" customHeight="1" x14ac:dyDescent="0.2">
      <c r="A1559" s="27">
        <v>1558</v>
      </c>
      <c r="C1559" s="33" t="str">
        <f t="shared" si="367"/>
        <v>Power - 4F - OP - Nightcrawler - C</v>
      </c>
      <c r="D1559" s="33" t="str">
        <f t="shared" si="368"/>
        <v>Power 4F - OP - C Nightcrawler</v>
      </c>
      <c r="E1559" s="33">
        <f t="shared" si="365"/>
        <v>1</v>
      </c>
      <c r="F1559" s="33" t="str">
        <f t="shared" si="364"/>
        <v>4F - OP</v>
      </c>
      <c r="G1559" s="34" t="s">
        <v>123</v>
      </c>
      <c r="H1559" s="34" t="s">
        <v>2586</v>
      </c>
      <c r="L1559" s="33" t="s">
        <v>1178</v>
      </c>
      <c r="P1559" s="52" t="s">
        <v>5565</v>
      </c>
      <c r="S1559" s="50"/>
      <c r="T1559" s="33" t="s">
        <v>2070</v>
      </c>
      <c r="U1559" s="33" t="s">
        <v>1178</v>
      </c>
      <c r="W1559" s="34" t="s">
        <v>2103</v>
      </c>
      <c r="X1559" s="34">
        <v>2</v>
      </c>
      <c r="Y1559" s="34">
        <v>5</v>
      </c>
      <c r="Z1559" s="34">
        <f t="shared" si="366"/>
        <v>10</v>
      </c>
      <c r="AI1559" s="25">
        <v>1558</v>
      </c>
      <c r="AJ1559" s="27">
        <v>1558</v>
      </c>
    </row>
    <row r="1560" spans="1:36" ht="11.25" customHeight="1" x14ac:dyDescent="0.2">
      <c r="A1560" s="27">
        <v>1559</v>
      </c>
      <c r="C1560" s="33" t="str">
        <f t="shared" si="367"/>
        <v>Power - 4F - DC - Riddler - C</v>
      </c>
      <c r="D1560" s="33" t="str">
        <f t="shared" si="368"/>
        <v>Power 4F - DC - C Riddler</v>
      </c>
      <c r="E1560" s="33">
        <f t="shared" si="365"/>
        <v>1</v>
      </c>
      <c r="F1560" s="33" t="str">
        <f t="shared" si="364"/>
        <v>4F - DC</v>
      </c>
      <c r="G1560" s="34" t="s">
        <v>3385</v>
      </c>
      <c r="H1560" s="34" t="s">
        <v>2586</v>
      </c>
      <c r="L1560" s="33" t="s">
        <v>445</v>
      </c>
      <c r="P1560" s="52" t="s">
        <v>5565</v>
      </c>
      <c r="S1560" s="50"/>
      <c r="T1560" s="33" t="s">
        <v>2070</v>
      </c>
      <c r="U1560" s="33" t="s">
        <v>445</v>
      </c>
      <c r="W1560" s="34" t="s">
        <v>2103</v>
      </c>
      <c r="X1560" s="34">
        <v>3</v>
      </c>
      <c r="Y1560" s="34">
        <v>5</v>
      </c>
      <c r="Z1560" s="34">
        <f t="shared" si="366"/>
        <v>15</v>
      </c>
      <c r="AI1560" s="25">
        <v>1559</v>
      </c>
      <c r="AJ1560" s="27">
        <v>1559</v>
      </c>
    </row>
    <row r="1561" spans="1:36" ht="11.25" customHeight="1" x14ac:dyDescent="0.2">
      <c r="A1561" s="27">
        <v>1560</v>
      </c>
      <c r="C1561" s="33" t="str">
        <f t="shared" si="367"/>
        <v>Power - 4F - IM - Spawn - C</v>
      </c>
      <c r="D1561" s="33" t="str">
        <f t="shared" si="368"/>
        <v>Power 4F - IM - C Spawn</v>
      </c>
      <c r="E1561" s="33">
        <f t="shared" si="365"/>
        <v>1</v>
      </c>
      <c r="F1561" s="33" t="str">
        <f t="shared" si="364"/>
        <v>4F - IM</v>
      </c>
      <c r="G1561" s="34" t="s">
        <v>511</v>
      </c>
      <c r="H1561" s="34" t="s">
        <v>2586</v>
      </c>
      <c r="L1561" s="33" t="s">
        <v>1583</v>
      </c>
      <c r="P1561" s="52" t="s">
        <v>5565</v>
      </c>
      <c r="S1561" s="50"/>
      <c r="T1561" s="33" t="s">
        <v>2070</v>
      </c>
      <c r="U1561" s="33" t="s">
        <v>1583</v>
      </c>
      <c r="W1561" s="34" t="s">
        <v>2103</v>
      </c>
      <c r="X1561" s="34">
        <v>16</v>
      </c>
      <c r="Y1561" s="34">
        <v>5</v>
      </c>
      <c r="Z1561" s="34">
        <f t="shared" si="366"/>
        <v>80</v>
      </c>
      <c r="AI1561" s="25">
        <v>1560</v>
      </c>
      <c r="AJ1561" s="27">
        <v>1560</v>
      </c>
    </row>
    <row r="1562" spans="1:36" ht="11.25" customHeight="1" x14ac:dyDescent="0.2">
      <c r="A1562" s="27">
        <v>1561</v>
      </c>
      <c r="C1562" s="33" t="str">
        <f t="shared" si="367"/>
        <v>Power - 5F - MN - Iron Fist - C</v>
      </c>
      <c r="D1562" s="33" t="str">
        <f t="shared" si="368"/>
        <v>Power 5F - MN - C Iron Fist</v>
      </c>
      <c r="E1562" s="33">
        <f t="shared" si="365"/>
        <v>1</v>
      </c>
      <c r="F1562" s="33" t="str">
        <f t="shared" si="364"/>
        <v>5F - MN</v>
      </c>
      <c r="G1562" s="34" t="s">
        <v>1677</v>
      </c>
      <c r="H1562" s="34" t="s">
        <v>2586</v>
      </c>
      <c r="L1562" s="33" t="s">
        <v>160</v>
      </c>
      <c r="P1562" s="52" t="s">
        <v>5566</v>
      </c>
      <c r="S1562" s="50"/>
      <c r="T1562" s="33" t="s">
        <v>2071</v>
      </c>
      <c r="U1562" s="33" t="s">
        <v>160</v>
      </c>
      <c r="W1562" s="34" t="s">
        <v>2103</v>
      </c>
      <c r="X1562" s="34">
        <v>4</v>
      </c>
      <c r="Y1562" s="34">
        <v>5</v>
      </c>
      <c r="Z1562" s="34">
        <f t="shared" si="366"/>
        <v>20</v>
      </c>
      <c r="AI1562" s="25">
        <v>1561</v>
      </c>
      <c r="AJ1562" s="27">
        <v>1561</v>
      </c>
    </row>
    <row r="1563" spans="1:36" ht="11.25" customHeight="1" x14ac:dyDescent="0.2">
      <c r="A1563" s="27">
        <v>1562</v>
      </c>
      <c r="C1563" s="33" t="str">
        <f t="shared" si="367"/>
        <v>Power - 5F - DC - Metropolis S.C.U. - U</v>
      </c>
      <c r="D1563" s="33" t="str">
        <f t="shared" si="368"/>
        <v>Power 5F - DC - U Metropolis S.C.U.</v>
      </c>
      <c r="E1563" s="33">
        <f t="shared" si="365"/>
        <v>1</v>
      </c>
      <c r="F1563" s="33" t="str">
        <f t="shared" si="364"/>
        <v>5F - DC</v>
      </c>
      <c r="G1563" s="34" t="s">
        <v>3385</v>
      </c>
      <c r="H1563" s="34" t="s">
        <v>2586</v>
      </c>
      <c r="L1563" s="33" t="s">
        <v>154</v>
      </c>
      <c r="P1563" s="52" t="s">
        <v>5566</v>
      </c>
      <c r="S1563" s="50"/>
      <c r="T1563" s="33" t="s">
        <v>2071</v>
      </c>
      <c r="U1563" s="33" t="s">
        <v>154</v>
      </c>
      <c r="W1563" s="34" t="s">
        <v>2314</v>
      </c>
      <c r="X1563" s="34">
        <v>3</v>
      </c>
      <c r="Y1563" s="34">
        <v>10</v>
      </c>
      <c r="Z1563" s="34">
        <f t="shared" si="366"/>
        <v>30</v>
      </c>
      <c r="AI1563" s="25">
        <v>1562</v>
      </c>
      <c r="AJ1563" s="27">
        <v>1562</v>
      </c>
    </row>
    <row r="1564" spans="1:36" ht="11.25" customHeight="1" x14ac:dyDescent="0.2">
      <c r="A1564" s="27">
        <v>1563</v>
      </c>
      <c r="C1564" s="33" t="str">
        <f t="shared" si="367"/>
        <v>Power - 5F - IM - She-Dragon - C</v>
      </c>
      <c r="D1564" s="33" t="str">
        <f t="shared" si="368"/>
        <v>Power 5F - IM - C She-Dragon</v>
      </c>
      <c r="E1564" s="33">
        <f t="shared" si="365"/>
        <v>1</v>
      </c>
      <c r="F1564" s="33" t="str">
        <f t="shared" si="364"/>
        <v>5F - IM</v>
      </c>
      <c r="G1564" s="34" t="s">
        <v>511</v>
      </c>
      <c r="H1564" s="34" t="s">
        <v>2586</v>
      </c>
      <c r="L1564" s="33" t="s">
        <v>2080</v>
      </c>
      <c r="P1564" s="52" t="s">
        <v>5566</v>
      </c>
      <c r="S1564" s="50"/>
      <c r="T1564" s="33" t="s">
        <v>2071</v>
      </c>
      <c r="U1564" s="33" t="s">
        <v>2080</v>
      </c>
      <c r="W1564" s="34" t="s">
        <v>2103</v>
      </c>
      <c r="X1564" s="34">
        <v>16</v>
      </c>
      <c r="Y1564" s="34">
        <v>5</v>
      </c>
      <c r="Z1564" s="34">
        <f t="shared" si="366"/>
        <v>80</v>
      </c>
      <c r="AI1564" s="25">
        <v>1563</v>
      </c>
      <c r="AJ1564" s="27">
        <v>1563</v>
      </c>
    </row>
    <row r="1565" spans="1:36" ht="11.25" customHeight="1" x14ac:dyDescent="0.2">
      <c r="A1565" s="27">
        <v>1564</v>
      </c>
      <c r="C1565" s="33" t="str">
        <f t="shared" si="367"/>
        <v>Power - 5F - OP - Venom - C</v>
      </c>
      <c r="D1565" s="33" t="str">
        <f t="shared" si="368"/>
        <v>Power 5F - OP - C Venom</v>
      </c>
      <c r="E1565" s="33">
        <f t="shared" si="365"/>
        <v>1</v>
      </c>
      <c r="F1565" s="33" t="str">
        <f t="shared" si="364"/>
        <v>5F - OP</v>
      </c>
      <c r="G1565" s="34" t="s">
        <v>123</v>
      </c>
      <c r="H1565" s="34" t="s">
        <v>2586</v>
      </c>
      <c r="L1565" s="33" t="s">
        <v>1161</v>
      </c>
      <c r="P1565" s="52" t="s">
        <v>5566</v>
      </c>
      <c r="S1565" s="50"/>
      <c r="T1565" s="33" t="s">
        <v>2071</v>
      </c>
      <c r="U1565" s="33" t="s">
        <v>1161</v>
      </c>
      <c r="W1565" s="34" t="s">
        <v>2103</v>
      </c>
      <c r="X1565" s="34">
        <v>2</v>
      </c>
      <c r="Y1565" s="34">
        <v>5</v>
      </c>
      <c r="Z1565" s="34">
        <f t="shared" si="366"/>
        <v>10</v>
      </c>
      <c r="AI1565" s="25">
        <v>1564</v>
      </c>
      <c r="AJ1565" s="27">
        <v>1564</v>
      </c>
    </row>
    <row r="1566" spans="1:36" ht="11.25" customHeight="1" x14ac:dyDescent="0.2">
      <c r="A1566" s="27">
        <v>1565</v>
      </c>
      <c r="C1566" s="33" t="str">
        <f t="shared" si="367"/>
        <v>Power - 6F - IM - Black Anvil - C</v>
      </c>
      <c r="D1566" s="33" t="str">
        <f t="shared" si="368"/>
        <v>Power 6F - IM - C Black Anvil</v>
      </c>
      <c r="E1566" s="33">
        <f t="shared" si="365"/>
        <v>1</v>
      </c>
      <c r="F1566" s="33" t="str">
        <f t="shared" ref="F1566:F1597" si="369">CONCATENATE(P1566," - ",G1566)</f>
        <v>6F - IM</v>
      </c>
      <c r="G1566" s="34" t="s">
        <v>511</v>
      </c>
      <c r="H1566" s="34" t="s">
        <v>2586</v>
      </c>
      <c r="L1566" s="33" t="s">
        <v>2081</v>
      </c>
      <c r="P1566" s="52" t="s">
        <v>5567</v>
      </c>
      <c r="S1566" s="50"/>
      <c r="T1566" s="33" t="s">
        <v>2072</v>
      </c>
      <c r="U1566" s="33" t="s">
        <v>2081</v>
      </c>
      <c r="W1566" s="34" t="s">
        <v>2103</v>
      </c>
      <c r="X1566" s="34">
        <v>16</v>
      </c>
      <c r="Y1566" s="34">
        <v>5</v>
      </c>
      <c r="Z1566" s="34">
        <f t="shared" si="366"/>
        <v>80</v>
      </c>
      <c r="AI1566" s="25">
        <v>1565</v>
      </c>
      <c r="AJ1566" s="27">
        <v>1565</v>
      </c>
    </row>
    <row r="1567" spans="1:36" ht="11.25" customHeight="1" x14ac:dyDescent="0.2">
      <c r="A1567" s="27">
        <v>1566</v>
      </c>
      <c r="C1567" s="33" t="str">
        <f t="shared" si="367"/>
        <v>Power - 6F - MN - Black Panther - U</v>
      </c>
      <c r="D1567" s="33" t="str">
        <f t="shared" si="368"/>
        <v>Power 6F - MN - U Black Panther</v>
      </c>
      <c r="E1567" s="33">
        <f t="shared" si="365"/>
        <v>1</v>
      </c>
      <c r="F1567" s="33" t="str">
        <f t="shared" si="369"/>
        <v>6F - MN</v>
      </c>
      <c r="G1567" s="34" t="s">
        <v>1677</v>
      </c>
      <c r="H1567" s="34" t="s">
        <v>2586</v>
      </c>
      <c r="L1567" s="33" t="s">
        <v>138</v>
      </c>
      <c r="P1567" s="52" t="s">
        <v>5567</v>
      </c>
      <c r="S1567" s="50"/>
      <c r="T1567" s="33" t="s">
        <v>2072</v>
      </c>
      <c r="U1567" s="33" t="s">
        <v>138</v>
      </c>
      <c r="W1567" s="34" t="s">
        <v>2314</v>
      </c>
      <c r="X1567" s="34">
        <v>4</v>
      </c>
      <c r="Y1567" s="34">
        <v>10</v>
      </c>
      <c r="Z1567" s="34">
        <f t="shared" si="366"/>
        <v>40</v>
      </c>
      <c r="AI1567" s="25">
        <v>1566</v>
      </c>
      <c r="AJ1567" s="27">
        <v>1566</v>
      </c>
    </row>
    <row r="1568" spans="1:36" ht="11.25" customHeight="1" x14ac:dyDescent="0.2">
      <c r="A1568" s="27">
        <v>1567</v>
      </c>
      <c r="C1568" s="33" t="str">
        <f t="shared" si="367"/>
        <v>Power - 6F - DC - Thorn - U</v>
      </c>
      <c r="D1568" s="33" t="str">
        <f t="shared" si="368"/>
        <v>Power 6F - DC - U Thorn</v>
      </c>
      <c r="E1568" s="33">
        <f t="shared" si="365"/>
        <v>1</v>
      </c>
      <c r="F1568" s="33" t="str">
        <f t="shared" si="369"/>
        <v>6F - DC</v>
      </c>
      <c r="G1568" s="34" t="s">
        <v>3385</v>
      </c>
      <c r="H1568" s="34" t="s">
        <v>2586</v>
      </c>
      <c r="L1568" s="33" t="s">
        <v>1157</v>
      </c>
      <c r="P1568" s="52" t="s">
        <v>5567</v>
      </c>
      <c r="S1568" s="50"/>
      <c r="T1568" s="33" t="s">
        <v>2072</v>
      </c>
      <c r="U1568" s="33" t="s">
        <v>1157</v>
      </c>
      <c r="W1568" s="34" t="s">
        <v>2314</v>
      </c>
      <c r="X1568" s="34">
        <v>3</v>
      </c>
      <c r="Y1568" s="34">
        <v>10</v>
      </c>
      <c r="Z1568" s="34">
        <f t="shared" si="366"/>
        <v>30</v>
      </c>
      <c r="AI1568" s="25">
        <v>1567</v>
      </c>
      <c r="AJ1568" s="27">
        <v>1567</v>
      </c>
    </row>
    <row r="1569" spans="1:36" ht="11.25" customHeight="1" x14ac:dyDescent="0.2">
      <c r="A1569" s="27">
        <v>1568</v>
      </c>
      <c r="C1569" s="33" t="str">
        <f t="shared" si="367"/>
        <v>Power - 6F - OP - Wolverine - C</v>
      </c>
      <c r="D1569" s="33" t="str">
        <f t="shared" si="368"/>
        <v>Power 6F - OP - C Wolverine</v>
      </c>
      <c r="E1569" s="33">
        <f t="shared" si="365"/>
        <v>1</v>
      </c>
      <c r="F1569" s="33" t="str">
        <f t="shared" si="369"/>
        <v>6F - OP</v>
      </c>
      <c r="G1569" s="34" t="s">
        <v>123</v>
      </c>
      <c r="H1569" s="34" t="s">
        <v>2586</v>
      </c>
      <c r="L1569" s="33" t="s">
        <v>1165</v>
      </c>
      <c r="P1569" s="52" t="s">
        <v>5567</v>
      </c>
      <c r="S1569" s="50"/>
      <c r="T1569" s="33" t="s">
        <v>2072</v>
      </c>
      <c r="U1569" s="33" t="s">
        <v>1165</v>
      </c>
      <c r="W1569" s="34" t="s">
        <v>2103</v>
      </c>
      <c r="X1569" s="34">
        <v>2</v>
      </c>
      <c r="Y1569" s="34">
        <v>5</v>
      </c>
      <c r="Z1569" s="34">
        <f t="shared" si="366"/>
        <v>10</v>
      </c>
      <c r="AI1569" s="25">
        <v>1568</v>
      </c>
      <c r="AJ1569" s="27">
        <v>1568</v>
      </c>
    </row>
    <row r="1570" spans="1:36" ht="11.25" customHeight="1" x14ac:dyDescent="0.2">
      <c r="A1570" s="27">
        <v>1569</v>
      </c>
      <c r="C1570" s="33" t="str">
        <f t="shared" si="367"/>
        <v>Power - 6F - MAG - Wolverine (Promo) - X</v>
      </c>
      <c r="D1570" s="33" t="str">
        <f t="shared" si="368"/>
        <v>Power 6F - MAG - X Wolverine (Promo)</v>
      </c>
      <c r="E1570" s="33">
        <f t="shared" si="365"/>
        <v>1</v>
      </c>
      <c r="F1570" s="33" t="str">
        <f t="shared" si="369"/>
        <v>6F - MAG</v>
      </c>
      <c r="G1570" s="34" t="s">
        <v>1623</v>
      </c>
      <c r="H1570" s="34" t="s">
        <v>2586</v>
      </c>
      <c r="L1570" s="33" t="s">
        <v>1558</v>
      </c>
      <c r="P1570" s="52" t="s">
        <v>5567</v>
      </c>
      <c r="S1570" s="50"/>
      <c r="T1570" s="33" t="s">
        <v>2072</v>
      </c>
      <c r="U1570" s="33" t="s">
        <v>1558</v>
      </c>
      <c r="W1570" s="34" t="s">
        <v>1146</v>
      </c>
      <c r="X1570" s="34">
        <v>19</v>
      </c>
      <c r="Y1570" s="34">
        <v>25</v>
      </c>
      <c r="Z1570" s="34">
        <f t="shared" si="366"/>
        <v>475</v>
      </c>
      <c r="AI1570" s="25">
        <v>1569</v>
      </c>
      <c r="AJ1570" s="27">
        <v>1569</v>
      </c>
    </row>
    <row r="1571" spans="1:36" ht="11.25" customHeight="1" x14ac:dyDescent="0.2">
      <c r="A1571" s="27">
        <v>1570</v>
      </c>
      <c r="C1571" s="33" t="str">
        <f t="shared" si="367"/>
        <v>Power - 7F - DC - Batman - R</v>
      </c>
      <c r="D1571" s="33" t="str">
        <f t="shared" si="368"/>
        <v>Power 7F - DC - R Batman</v>
      </c>
      <c r="E1571" s="33">
        <f t="shared" si="365"/>
        <v>1</v>
      </c>
      <c r="F1571" s="33" t="str">
        <f t="shared" si="369"/>
        <v>7F - DC</v>
      </c>
      <c r="G1571" s="34" t="s">
        <v>3385</v>
      </c>
      <c r="H1571" s="34" t="s">
        <v>2586</v>
      </c>
      <c r="L1571" s="33" t="s">
        <v>130</v>
      </c>
      <c r="P1571" s="52" t="s">
        <v>5568</v>
      </c>
      <c r="S1571" s="50"/>
      <c r="T1571" s="33" t="s">
        <v>2073</v>
      </c>
      <c r="U1571" s="33" t="s">
        <v>130</v>
      </c>
      <c r="W1571" s="34" t="s">
        <v>2313</v>
      </c>
      <c r="X1571" s="34">
        <v>3</v>
      </c>
      <c r="Y1571" s="34">
        <v>15</v>
      </c>
      <c r="Z1571" s="34">
        <f t="shared" si="366"/>
        <v>45</v>
      </c>
      <c r="AI1571" s="25">
        <v>1570</v>
      </c>
      <c r="AJ1571" s="27">
        <v>1570</v>
      </c>
    </row>
    <row r="1572" spans="1:36" ht="11.25" customHeight="1" x14ac:dyDescent="0.2">
      <c r="A1572" s="27">
        <v>1571</v>
      </c>
      <c r="C1572" s="33" t="str">
        <f t="shared" si="367"/>
        <v>Power - 7F - MN - Bullseye - U</v>
      </c>
      <c r="D1572" s="33" t="str">
        <f t="shared" si="368"/>
        <v>Power 7F - MN - U Bullseye</v>
      </c>
      <c r="E1572" s="33">
        <f t="shared" si="365"/>
        <v>1</v>
      </c>
      <c r="F1572" s="33" t="str">
        <f t="shared" si="369"/>
        <v>7F - MN</v>
      </c>
      <c r="G1572" s="34" t="s">
        <v>1677</v>
      </c>
      <c r="H1572" s="34" t="s">
        <v>2586</v>
      </c>
      <c r="L1572" s="33" t="s">
        <v>905</v>
      </c>
      <c r="P1572" s="52" t="s">
        <v>5568</v>
      </c>
      <c r="S1572" s="50"/>
      <c r="T1572" s="33" t="s">
        <v>2073</v>
      </c>
      <c r="U1572" s="33" t="s">
        <v>905</v>
      </c>
      <c r="W1572" s="34" t="s">
        <v>2314</v>
      </c>
      <c r="X1572" s="34">
        <v>4</v>
      </c>
      <c r="Y1572" s="34">
        <v>10</v>
      </c>
      <c r="Z1572" s="34">
        <f t="shared" si="366"/>
        <v>40</v>
      </c>
      <c r="AI1572" s="25">
        <v>1571</v>
      </c>
      <c r="AJ1572" s="27">
        <v>1571</v>
      </c>
    </row>
    <row r="1573" spans="1:36" ht="11.25" customHeight="1" x14ac:dyDescent="0.2">
      <c r="A1573" s="27">
        <v>1572</v>
      </c>
      <c r="C1573" s="33" t="str">
        <f t="shared" si="367"/>
        <v>Power - 7F - OP - Domino - U</v>
      </c>
      <c r="D1573" s="33" t="s">
        <v>5696</v>
      </c>
      <c r="E1573" s="33">
        <f t="shared" si="365"/>
        <v>1</v>
      </c>
      <c r="F1573" s="33" t="str">
        <f t="shared" si="369"/>
        <v>7F - OP</v>
      </c>
      <c r="G1573" s="34" t="s">
        <v>123</v>
      </c>
      <c r="H1573" s="34" t="s">
        <v>2586</v>
      </c>
      <c r="L1573" s="33" t="s">
        <v>2121</v>
      </c>
      <c r="P1573" s="52" t="s">
        <v>5568</v>
      </c>
      <c r="S1573" s="50"/>
      <c r="T1573" s="33" t="s">
        <v>2073</v>
      </c>
      <c r="U1573" s="33" t="s">
        <v>2121</v>
      </c>
      <c r="W1573" s="34" t="s">
        <v>2314</v>
      </c>
      <c r="X1573" s="34">
        <v>2</v>
      </c>
      <c r="Y1573" s="34">
        <v>10</v>
      </c>
      <c r="Z1573" s="34">
        <f t="shared" si="366"/>
        <v>20</v>
      </c>
      <c r="AI1573" s="25">
        <v>1572</v>
      </c>
      <c r="AJ1573" s="27">
        <v>1572</v>
      </c>
    </row>
    <row r="1574" spans="1:36" ht="11.25" customHeight="1" x14ac:dyDescent="0.2">
      <c r="A1574" s="27">
        <v>1573</v>
      </c>
      <c r="C1574" s="33" t="str">
        <f t="shared" ref="C1574:C1605" si="370">CONCATENATE(H1574," - ",P1574," - ",G1574," - ",L1574,IF(R1574="","",CONCATENATE(" - ",R1574,))," - ",W1574)</f>
        <v>Power - 7F - IM - Majestic - C</v>
      </c>
      <c r="D1574" s="33" t="str">
        <f>CONCATENATE(H1574, M1574," ",P1574," - ",G1574," - ",W1574,IF(L1574="","",CONCATENATE(" ",L1574)))</f>
        <v>Power 7F - IM - C Majestic</v>
      </c>
      <c r="E1574" s="33">
        <f t="shared" si="365"/>
        <v>1</v>
      </c>
      <c r="F1574" s="33" t="str">
        <f t="shared" si="369"/>
        <v>7F - IM</v>
      </c>
      <c r="G1574" s="34" t="s">
        <v>511</v>
      </c>
      <c r="H1574" s="34" t="s">
        <v>2586</v>
      </c>
      <c r="L1574" s="33" t="s">
        <v>2082</v>
      </c>
      <c r="P1574" s="52" t="s">
        <v>5568</v>
      </c>
      <c r="S1574" s="50"/>
      <c r="T1574" s="33" t="s">
        <v>2073</v>
      </c>
      <c r="U1574" s="33" t="s">
        <v>2082</v>
      </c>
      <c r="W1574" s="34" t="s">
        <v>2103</v>
      </c>
      <c r="X1574" s="34">
        <v>16</v>
      </c>
      <c r="Y1574" s="34">
        <v>5</v>
      </c>
      <c r="Z1574" s="34">
        <f t="shared" si="366"/>
        <v>80</v>
      </c>
      <c r="AI1574" s="25">
        <v>1573</v>
      </c>
      <c r="AJ1574" s="27">
        <v>1573</v>
      </c>
    </row>
    <row r="1575" spans="1:36" ht="11.25" customHeight="1" x14ac:dyDescent="0.2">
      <c r="A1575" s="27">
        <v>1574</v>
      </c>
      <c r="C1575" s="33" t="str">
        <f t="shared" si="370"/>
        <v>Power - 8F - DC - Azrael - VR</v>
      </c>
      <c r="D1575" s="33" t="str">
        <f>CONCATENATE(H1575, M1575," ",P1575," - ",G1575," - ",W1575,IF(L1575="","",CONCATENATE(" ",L1575)))</f>
        <v>Power 8F - DC - VR Azrael</v>
      </c>
      <c r="E1575" s="33">
        <f t="shared" si="365"/>
        <v>1</v>
      </c>
      <c r="F1575" s="33" t="str">
        <f t="shared" si="369"/>
        <v>8F - DC</v>
      </c>
      <c r="G1575" s="34" t="s">
        <v>3385</v>
      </c>
      <c r="H1575" s="34" t="s">
        <v>2586</v>
      </c>
      <c r="L1575" s="33" t="s">
        <v>126</v>
      </c>
      <c r="P1575" s="52" t="s">
        <v>5569</v>
      </c>
      <c r="S1575" s="50"/>
      <c r="T1575" s="33" t="s">
        <v>2074</v>
      </c>
      <c r="U1575" s="33" t="s">
        <v>2076</v>
      </c>
      <c r="W1575" s="34" t="s">
        <v>2361</v>
      </c>
      <c r="X1575" s="34">
        <v>3</v>
      </c>
      <c r="Y1575" s="34">
        <v>20</v>
      </c>
      <c r="Z1575" s="34">
        <f t="shared" si="366"/>
        <v>60</v>
      </c>
      <c r="AI1575" s="25">
        <v>1574</v>
      </c>
      <c r="AJ1575" s="27">
        <v>1574</v>
      </c>
    </row>
    <row r="1576" spans="1:36" ht="11.25" customHeight="1" x14ac:dyDescent="0.2">
      <c r="A1576" s="27">
        <v>1575</v>
      </c>
      <c r="C1576" s="33" t="str">
        <f t="shared" si="370"/>
        <v>Power - 8F - OP - Cyber - U</v>
      </c>
      <c r="D1576" s="33" t="s">
        <v>5695</v>
      </c>
      <c r="E1576" s="33">
        <f t="shared" si="365"/>
        <v>1</v>
      </c>
      <c r="F1576" s="33" t="str">
        <f t="shared" si="369"/>
        <v>8F - OP</v>
      </c>
      <c r="G1576" s="34" t="s">
        <v>123</v>
      </c>
      <c r="H1576" s="34" t="s">
        <v>2586</v>
      </c>
      <c r="L1576" s="33" t="s">
        <v>2075</v>
      </c>
      <c r="P1576" s="52" t="s">
        <v>5569</v>
      </c>
      <c r="S1576" s="50"/>
      <c r="T1576" s="33" t="s">
        <v>2074</v>
      </c>
      <c r="U1576" s="33" t="s">
        <v>2075</v>
      </c>
      <c r="W1576" s="34" t="s">
        <v>2314</v>
      </c>
      <c r="X1576" s="34">
        <v>2</v>
      </c>
      <c r="Y1576" s="34">
        <v>10</v>
      </c>
      <c r="Z1576" s="34">
        <f t="shared" si="366"/>
        <v>20</v>
      </c>
      <c r="AI1576" s="25">
        <v>1575</v>
      </c>
      <c r="AJ1576" s="27">
        <v>1575</v>
      </c>
    </row>
    <row r="1577" spans="1:36" ht="11.25" customHeight="1" x14ac:dyDescent="0.2">
      <c r="A1577" s="27">
        <v>1576</v>
      </c>
      <c r="C1577" s="33" t="str">
        <f t="shared" si="370"/>
        <v>Power - 8F - MN - Weapon X - R</v>
      </c>
      <c r="D1577" s="33" t="str">
        <f t="shared" ref="D1577:D1597" si="371">CONCATENATE(H1577, M1577," ",P1577," - ",G1577," - ",W1577,IF(L1577="","",CONCATENATE(" ",L1577)))</f>
        <v>Power 8F - MN - R Weapon X</v>
      </c>
      <c r="E1577" s="33">
        <f t="shared" si="365"/>
        <v>1</v>
      </c>
      <c r="F1577" s="33" t="str">
        <f t="shared" si="369"/>
        <v>8F - MN</v>
      </c>
      <c r="G1577" s="34" t="s">
        <v>1677</v>
      </c>
      <c r="H1577" s="34" t="s">
        <v>2586</v>
      </c>
      <c r="L1577" s="33" t="s">
        <v>2078</v>
      </c>
      <c r="P1577" s="52" t="s">
        <v>5569</v>
      </c>
      <c r="S1577" s="50"/>
      <c r="T1577" s="33" t="s">
        <v>2074</v>
      </c>
      <c r="U1577" s="33" t="s">
        <v>2078</v>
      </c>
      <c r="W1577" s="34" t="s">
        <v>2313</v>
      </c>
      <c r="X1577" s="34">
        <v>4</v>
      </c>
      <c r="Y1577" s="34">
        <v>15</v>
      </c>
      <c r="Z1577" s="34">
        <f t="shared" si="366"/>
        <v>60</v>
      </c>
      <c r="AI1577" s="25">
        <v>1576</v>
      </c>
      <c r="AJ1577" s="27">
        <v>1576</v>
      </c>
    </row>
    <row r="1578" spans="1:36" ht="11.25" customHeight="1" x14ac:dyDescent="0.2">
      <c r="A1578" s="27">
        <v>1577</v>
      </c>
      <c r="C1578" s="33" t="str">
        <f t="shared" si="370"/>
        <v>Power - 8F - IM - Zealot - C</v>
      </c>
      <c r="D1578" s="33" t="str">
        <f t="shared" si="371"/>
        <v>Power 8F - IM - C Zealot</v>
      </c>
      <c r="E1578" s="33">
        <f t="shared" si="365"/>
        <v>1</v>
      </c>
      <c r="F1578" s="33" t="str">
        <f t="shared" si="369"/>
        <v>8F - IM</v>
      </c>
      <c r="G1578" s="34" t="s">
        <v>511</v>
      </c>
      <c r="H1578" s="34" t="s">
        <v>2586</v>
      </c>
      <c r="L1578" s="33" t="s">
        <v>386</v>
      </c>
      <c r="P1578" s="52" t="s">
        <v>5569</v>
      </c>
      <c r="S1578" s="50"/>
      <c r="T1578" s="33" t="s">
        <v>2074</v>
      </c>
      <c r="U1578" s="33" t="s">
        <v>386</v>
      </c>
      <c r="W1578" s="34" t="s">
        <v>2103</v>
      </c>
      <c r="X1578" s="34">
        <v>16</v>
      </c>
      <c r="Y1578" s="34">
        <v>5</v>
      </c>
      <c r="Z1578" s="34">
        <f t="shared" si="366"/>
        <v>80</v>
      </c>
      <c r="AI1578" s="25">
        <v>1577</v>
      </c>
      <c r="AJ1578" s="27">
        <v>1577</v>
      </c>
    </row>
    <row r="1579" spans="1:36" ht="11.25" customHeight="1" x14ac:dyDescent="0.2">
      <c r="A1579" s="27">
        <v>1578</v>
      </c>
      <c r="C1579" s="33" t="str">
        <f t="shared" si="370"/>
        <v>Power - 1I - MN - Drax the Destroyer - C</v>
      </c>
      <c r="D1579" s="33" t="str">
        <f t="shared" si="371"/>
        <v>Power 1I - MN - C Drax the Destroyer</v>
      </c>
      <c r="E1579" s="33">
        <f t="shared" si="365"/>
        <v>1</v>
      </c>
      <c r="F1579" s="33" t="str">
        <f t="shared" si="369"/>
        <v>1I - MN</v>
      </c>
      <c r="G1579" s="34" t="s">
        <v>1677</v>
      </c>
      <c r="H1579" s="34" t="s">
        <v>2586</v>
      </c>
      <c r="L1579" s="33" t="s">
        <v>2465</v>
      </c>
      <c r="P1579" s="52" t="s">
        <v>5570</v>
      </c>
      <c r="S1579" s="50"/>
      <c r="T1579" s="33" t="s">
        <v>2451</v>
      </c>
      <c r="U1579" s="33" t="s">
        <v>2465</v>
      </c>
      <c r="W1579" s="34" t="s">
        <v>2103</v>
      </c>
      <c r="X1579" s="34">
        <v>4</v>
      </c>
      <c r="Y1579" s="34">
        <v>5</v>
      </c>
      <c r="Z1579" s="34">
        <f t="shared" si="366"/>
        <v>20</v>
      </c>
      <c r="AI1579" s="25">
        <v>1578</v>
      </c>
      <c r="AJ1579" s="27">
        <v>1578</v>
      </c>
    </row>
    <row r="1580" spans="1:36" ht="11.25" customHeight="1" x14ac:dyDescent="0.2">
      <c r="A1580" s="27">
        <v>1579</v>
      </c>
      <c r="C1580" s="33" t="str">
        <f t="shared" si="370"/>
        <v>Power - 1I - IM - Grunge - C</v>
      </c>
      <c r="D1580" s="33" t="str">
        <f t="shared" si="371"/>
        <v>Power 1I - IM - C Grunge</v>
      </c>
      <c r="E1580" s="33">
        <f t="shared" si="365"/>
        <v>1</v>
      </c>
      <c r="F1580" s="33" t="str">
        <f t="shared" si="369"/>
        <v>1I - IM</v>
      </c>
      <c r="G1580" s="34" t="s">
        <v>511</v>
      </c>
      <c r="H1580" s="34" t="s">
        <v>2586</v>
      </c>
      <c r="L1580" s="33" t="s">
        <v>72</v>
      </c>
      <c r="P1580" s="52" t="s">
        <v>5570</v>
      </c>
      <c r="S1580" s="50"/>
      <c r="T1580" s="33" t="s">
        <v>2451</v>
      </c>
      <c r="U1580" s="33" t="s">
        <v>72</v>
      </c>
      <c r="W1580" s="34" t="s">
        <v>2103</v>
      </c>
      <c r="X1580" s="34">
        <v>16</v>
      </c>
      <c r="Y1580" s="34">
        <v>5</v>
      </c>
      <c r="Z1580" s="34">
        <f t="shared" si="366"/>
        <v>80</v>
      </c>
      <c r="AI1580" s="25">
        <v>1579</v>
      </c>
      <c r="AJ1580" s="27">
        <v>1579</v>
      </c>
    </row>
    <row r="1581" spans="1:36" ht="11.25" customHeight="1" x14ac:dyDescent="0.2">
      <c r="A1581" s="27">
        <v>1580</v>
      </c>
      <c r="C1581" s="33" t="str">
        <f t="shared" si="370"/>
        <v>Power - 1I - DC - Killer Croc - C</v>
      </c>
      <c r="D1581" s="33" t="str">
        <f t="shared" si="371"/>
        <v>Power 1I - DC - C Killer Croc</v>
      </c>
      <c r="E1581" s="33">
        <f t="shared" si="365"/>
        <v>1</v>
      </c>
      <c r="F1581" s="33" t="str">
        <f t="shared" si="369"/>
        <v>1I - DC</v>
      </c>
      <c r="G1581" s="34" t="s">
        <v>3385</v>
      </c>
      <c r="H1581" s="34" t="s">
        <v>2586</v>
      </c>
      <c r="L1581" s="33" t="s">
        <v>141</v>
      </c>
      <c r="P1581" s="52" t="s">
        <v>5570</v>
      </c>
      <c r="S1581" s="50"/>
      <c r="T1581" s="33" t="s">
        <v>2451</v>
      </c>
      <c r="U1581" s="33" t="s">
        <v>141</v>
      </c>
      <c r="W1581" s="34" t="s">
        <v>2103</v>
      </c>
      <c r="X1581" s="34">
        <v>3</v>
      </c>
      <c r="Y1581" s="34">
        <v>5</v>
      </c>
      <c r="Z1581" s="34">
        <f t="shared" si="366"/>
        <v>15</v>
      </c>
      <c r="AI1581" s="25">
        <v>1580</v>
      </c>
      <c r="AJ1581" s="27">
        <v>1580</v>
      </c>
    </row>
    <row r="1582" spans="1:36" ht="11.25" customHeight="1" x14ac:dyDescent="0.2">
      <c r="A1582" s="27">
        <v>1581</v>
      </c>
      <c r="C1582" s="33" t="str">
        <f t="shared" si="370"/>
        <v>Power - 1I - IQ - Lizard - C</v>
      </c>
      <c r="D1582" s="33" t="str">
        <f t="shared" si="371"/>
        <v>Power 1I - IQ - C Lizard</v>
      </c>
      <c r="E1582" s="33">
        <f t="shared" si="365"/>
        <v>1</v>
      </c>
      <c r="F1582" s="33" t="str">
        <f t="shared" si="369"/>
        <v>1I - IQ</v>
      </c>
      <c r="G1582" s="34" t="s">
        <v>1044</v>
      </c>
      <c r="H1582" s="34" t="s">
        <v>2586</v>
      </c>
      <c r="L1582" s="33" t="s">
        <v>2459</v>
      </c>
      <c r="P1582" s="52" t="s">
        <v>5570</v>
      </c>
      <c r="S1582" s="50"/>
      <c r="T1582" s="33" t="s">
        <v>2451</v>
      </c>
      <c r="U1582" s="33" t="s">
        <v>2459</v>
      </c>
      <c r="W1582" s="34" t="s">
        <v>2103</v>
      </c>
      <c r="X1582" s="34">
        <v>12</v>
      </c>
      <c r="Y1582" s="34">
        <v>5</v>
      </c>
      <c r="Z1582" s="34">
        <f t="shared" si="366"/>
        <v>60</v>
      </c>
      <c r="AI1582" s="25">
        <v>1581</v>
      </c>
      <c r="AJ1582" s="27">
        <v>1581</v>
      </c>
    </row>
    <row r="1583" spans="1:36" ht="11.25" customHeight="1" x14ac:dyDescent="0.2">
      <c r="A1583" s="27">
        <v>1582</v>
      </c>
      <c r="C1583" s="33" t="str">
        <f t="shared" si="370"/>
        <v>Power - 2I - MN - Abomination - C</v>
      </c>
      <c r="D1583" s="33" t="str">
        <f t="shared" si="371"/>
        <v>Power 2I - MN - C Abomination</v>
      </c>
      <c r="E1583" s="33">
        <f t="shared" si="365"/>
        <v>1</v>
      </c>
      <c r="F1583" s="33" t="str">
        <f t="shared" si="369"/>
        <v>2I - MN</v>
      </c>
      <c r="G1583" s="34" t="s">
        <v>1677</v>
      </c>
      <c r="H1583" s="34" t="s">
        <v>2586</v>
      </c>
      <c r="L1583" s="33" t="s">
        <v>2444</v>
      </c>
      <c r="P1583" s="52" t="s">
        <v>5571</v>
      </c>
      <c r="S1583" s="50"/>
      <c r="T1583" s="33" t="s">
        <v>2452</v>
      </c>
      <c r="U1583" s="33" t="s">
        <v>2444</v>
      </c>
      <c r="W1583" s="34" t="s">
        <v>2103</v>
      </c>
      <c r="X1583" s="34">
        <v>4</v>
      </c>
      <c r="Y1583" s="34">
        <v>5</v>
      </c>
      <c r="Z1583" s="34">
        <f t="shared" si="366"/>
        <v>20</v>
      </c>
      <c r="AI1583" s="25">
        <v>1582</v>
      </c>
      <c r="AJ1583" s="27">
        <v>1582</v>
      </c>
    </row>
    <row r="1584" spans="1:36" ht="11.25" customHeight="1" x14ac:dyDescent="0.2">
      <c r="A1584" s="27">
        <v>1583</v>
      </c>
      <c r="C1584" s="33" t="str">
        <f t="shared" si="370"/>
        <v>Power - 2I - DC - Knockout - C</v>
      </c>
      <c r="D1584" s="33" t="str">
        <f t="shared" si="371"/>
        <v>Power 2I - DC - C Knockout</v>
      </c>
      <c r="E1584" s="33">
        <f t="shared" si="365"/>
        <v>1</v>
      </c>
      <c r="F1584" s="33" t="str">
        <f t="shared" si="369"/>
        <v>2I - DC</v>
      </c>
      <c r="G1584" s="34" t="s">
        <v>3385</v>
      </c>
      <c r="H1584" s="34" t="s">
        <v>2586</v>
      </c>
      <c r="L1584" s="33" t="s">
        <v>143</v>
      </c>
      <c r="P1584" s="52" t="s">
        <v>5571</v>
      </c>
      <c r="S1584" s="50"/>
      <c r="T1584" s="33" t="s">
        <v>2452</v>
      </c>
      <c r="U1584" s="33" t="s">
        <v>143</v>
      </c>
      <c r="W1584" s="34" t="s">
        <v>2103</v>
      </c>
      <c r="X1584" s="34">
        <v>3</v>
      </c>
      <c r="Y1584" s="34">
        <v>5</v>
      </c>
      <c r="Z1584" s="34">
        <f t="shared" si="366"/>
        <v>15</v>
      </c>
      <c r="AI1584" s="25">
        <v>1583</v>
      </c>
      <c r="AJ1584" s="27">
        <v>1583</v>
      </c>
    </row>
    <row r="1585" spans="1:36" ht="11.25" customHeight="1" x14ac:dyDescent="0.2">
      <c r="A1585" s="27">
        <v>1584</v>
      </c>
      <c r="C1585" s="33" t="str">
        <f t="shared" si="370"/>
        <v>Power - 2I - IQ - Lady Deathstrike - C</v>
      </c>
      <c r="D1585" s="33" t="str">
        <f t="shared" si="371"/>
        <v>Power 2I - IQ - C Lady Deathstrike</v>
      </c>
      <c r="E1585" s="33">
        <f t="shared" si="365"/>
        <v>1</v>
      </c>
      <c r="F1585" s="33" t="str">
        <f t="shared" si="369"/>
        <v>2I - IQ</v>
      </c>
      <c r="G1585" s="34" t="s">
        <v>1044</v>
      </c>
      <c r="H1585" s="34" t="s">
        <v>2586</v>
      </c>
      <c r="L1585" s="33" t="s">
        <v>2460</v>
      </c>
      <c r="P1585" s="52" t="s">
        <v>5571</v>
      </c>
      <c r="S1585" s="50"/>
      <c r="T1585" s="33" t="s">
        <v>2452</v>
      </c>
      <c r="U1585" s="33" t="s">
        <v>2460</v>
      </c>
      <c r="W1585" s="34" t="s">
        <v>2103</v>
      </c>
      <c r="X1585" s="34">
        <v>12</v>
      </c>
      <c r="Y1585" s="34">
        <v>5</v>
      </c>
      <c r="Z1585" s="34">
        <f t="shared" si="366"/>
        <v>60</v>
      </c>
      <c r="AI1585" s="25">
        <v>1584</v>
      </c>
      <c r="AJ1585" s="27">
        <v>1584</v>
      </c>
    </row>
    <row r="1586" spans="1:36" ht="11.25" customHeight="1" x14ac:dyDescent="0.2">
      <c r="A1586" s="27">
        <v>1585</v>
      </c>
      <c r="C1586" s="33" t="str">
        <f t="shared" si="370"/>
        <v>Power - 2I - IM - Violator - C</v>
      </c>
      <c r="D1586" s="33" t="str">
        <f t="shared" si="371"/>
        <v>Power 2I - IM - C Violator</v>
      </c>
      <c r="E1586" s="33">
        <f t="shared" si="365"/>
        <v>1</v>
      </c>
      <c r="F1586" s="33" t="str">
        <f t="shared" si="369"/>
        <v>2I - IM</v>
      </c>
      <c r="G1586" s="34" t="s">
        <v>511</v>
      </c>
      <c r="H1586" s="34" t="s">
        <v>2586</v>
      </c>
      <c r="L1586" s="33" t="s">
        <v>375</v>
      </c>
      <c r="P1586" s="52" t="s">
        <v>5571</v>
      </c>
      <c r="S1586" s="50"/>
      <c r="T1586" s="33" t="s">
        <v>2452</v>
      </c>
      <c r="U1586" s="33" t="s">
        <v>375</v>
      </c>
      <c r="W1586" s="34" t="s">
        <v>2103</v>
      </c>
      <c r="X1586" s="34">
        <v>16</v>
      </c>
      <c r="Y1586" s="34">
        <v>5</v>
      </c>
      <c r="Z1586" s="34">
        <f t="shared" si="366"/>
        <v>80</v>
      </c>
      <c r="AI1586" s="25">
        <v>1585</v>
      </c>
      <c r="AJ1586" s="27">
        <v>1585</v>
      </c>
    </row>
    <row r="1587" spans="1:36" ht="11.25" customHeight="1" x14ac:dyDescent="0.2">
      <c r="A1587" s="27">
        <v>1586</v>
      </c>
      <c r="C1587" s="33" t="str">
        <f t="shared" si="370"/>
        <v>Power - 3I - DC - Hazard - C</v>
      </c>
      <c r="D1587" s="33" t="str">
        <f t="shared" si="371"/>
        <v>Power 3I - DC - C Hazard</v>
      </c>
      <c r="E1587" s="33">
        <f t="shared" si="365"/>
        <v>1</v>
      </c>
      <c r="F1587" s="33" t="str">
        <f t="shared" si="369"/>
        <v>3I - DC</v>
      </c>
      <c r="G1587" s="34" t="s">
        <v>3385</v>
      </c>
      <c r="H1587" s="34" t="s">
        <v>2586</v>
      </c>
      <c r="L1587" s="33" t="s">
        <v>115</v>
      </c>
      <c r="P1587" s="52" t="s">
        <v>5572</v>
      </c>
      <c r="S1587" s="50"/>
      <c r="T1587" s="33" t="s">
        <v>2453</v>
      </c>
      <c r="U1587" s="33" t="s">
        <v>115</v>
      </c>
      <c r="W1587" s="34" t="s">
        <v>2103</v>
      </c>
      <c r="X1587" s="34">
        <v>3</v>
      </c>
      <c r="Y1587" s="34">
        <v>5</v>
      </c>
      <c r="Z1587" s="34">
        <f t="shared" si="366"/>
        <v>15</v>
      </c>
      <c r="AI1587" s="25">
        <v>1586</v>
      </c>
      <c r="AJ1587" s="27">
        <v>1586</v>
      </c>
    </row>
    <row r="1588" spans="1:36" ht="11.25" customHeight="1" x14ac:dyDescent="0.2">
      <c r="A1588" s="27">
        <v>1587</v>
      </c>
      <c r="C1588" s="33" t="str">
        <f t="shared" si="370"/>
        <v>Power - 3I - IM - Killrazor - C</v>
      </c>
      <c r="D1588" s="33" t="str">
        <f t="shared" si="371"/>
        <v>Power 3I - IM - C Killrazor</v>
      </c>
      <c r="E1588" s="33">
        <f t="shared" si="365"/>
        <v>1</v>
      </c>
      <c r="F1588" s="33" t="str">
        <f t="shared" si="369"/>
        <v>3I - IM</v>
      </c>
      <c r="G1588" s="34" t="s">
        <v>511</v>
      </c>
      <c r="H1588" s="34" t="s">
        <v>2586</v>
      </c>
      <c r="L1588" s="33" t="s">
        <v>76</v>
      </c>
      <c r="P1588" s="52" t="s">
        <v>5572</v>
      </c>
      <c r="S1588" s="50"/>
      <c r="T1588" s="33" t="s">
        <v>2453</v>
      </c>
      <c r="U1588" s="33" t="s">
        <v>76</v>
      </c>
      <c r="W1588" s="34" t="s">
        <v>2103</v>
      </c>
      <c r="X1588" s="34">
        <v>16</v>
      </c>
      <c r="Y1588" s="34">
        <v>5</v>
      </c>
      <c r="Z1588" s="34">
        <f t="shared" si="366"/>
        <v>80</v>
      </c>
      <c r="AI1588" s="25">
        <v>1587</v>
      </c>
      <c r="AJ1588" s="27">
        <v>1587</v>
      </c>
    </row>
    <row r="1589" spans="1:36" ht="11.25" customHeight="1" x14ac:dyDescent="0.2">
      <c r="A1589" s="27">
        <v>1588</v>
      </c>
      <c r="C1589" s="33" t="str">
        <f t="shared" si="370"/>
        <v>Power - 3I - IQ - Kraven - C</v>
      </c>
      <c r="D1589" s="33" t="str">
        <f t="shared" si="371"/>
        <v>Power 3I - IQ - C Kraven</v>
      </c>
      <c r="E1589" s="33">
        <f t="shared" si="365"/>
        <v>1</v>
      </c>
      <c r="F1589" s="33" t="str">
        <f t="shared" si="369"/>
        <v>3I - IQ</v>
      </c>
      <c r="G1589" s="34" t="s">
        <v>1044</v>
      </c>
      <c r="H1589" s="34" t="s">
        <v>2586</v>
      </c>
      <c r="L1589" s="33" t="s">
        <v>2461</v>
      </c>
      <c r="P1589" s="52" t="s">
        <v>5572</v>
      </c>
      <c r="S1589" s="50"/>
      <c r="T1589" s="33" t="s">
        <v>2453</v>
      </c>
      <c r="U1589" s="33" t="s">
        <v>2461</v>
      </c>
      <c r="W1589" s="34" t="s">
        <v>2103</v>
      </c>
      <c r="X1589" s="34">
        <v>12</v>
      </c>
      <c r="Y1589" s="34">
        <v>5</v>
      </c>
      <c r="Z1589" s="34">
        <f t="shared" si="366"/>
        <v>60</v>
      </c>
      <c r="AI1589" s="25">
        <v>1588</v>
      </c>
      <c r="AJ1589" s="27">
        <v>1588</v>
      </c>
    </row>
    <row r="1590" spans="1:36" ht="11.25" customHeight="1" x14ac:dyDescent="0.2">
      <c r="A1590" s="27">
        <v>1589</v>
      </c>
      <c r="C1590" s="33" t="str">
        <f t="shared" si="370"/>
        <v>Power - 3I - MN - Puppet Master - C</v>
      </c>
      <c r="D1590" s="33" t="str">
        <f t="shared" si="371"/>
        <v>Power 3I - MN - C Puppet Master</v>
      </c>
      <c r="E1590" s="33">
        <f t="shared" si="365"/>
        <v>1</v>
      </c>
      <c r="F1590" s="33" t="str">
        <f t="shared" si="369"/>
        <v>3I - MN</v>
      </c>
      <c r="G1590" s="34" t="s">
        <v>1677</v>
      </c>
      <c r="H1590" s="34" t="s">
        <v>2586</v>
      </c>
      <c r="L1590" s="33" t="s">
        <v>2239</v>
      </c>
      <c r="P1590" s="52" t="s">
        <v>5572</v>
      </c>
      <c r="S1590" s="50"/>
      <c r="T1590" s="33" t="s">
        <v>2453</v>
      </c>
      <c r="U1590" s="33" t="s">
        <v>2239</v>
      </c>
      <c r="W1590" s="34" t="s">
        <v>2103</v>
      </c>
      <c r="X1590" s="34">
        <v>4</v>
      </c>
      <c r="Y1590" s="34">
        <v>5</v>
      </c>
      <c r="Z1590" s="34">
        <f t="shared" si="366"/>
        <v>20</v>
      </c>
      <c r="AI1590" s="25">
        <v>1589</v>
      </c>
      <c r="AJ1590" s="27">
        <v>1589</v>
      </c>
    </row>
    <row r="1591" spans="1:36" ht="11.25" customHeight="1" x14ac:dyDescent="0.2">
      <c r="A1591" s="27">
        <v>1590</v>
      </c>
      <c r="C1591" s="33" t="str">
        <f t="shared" si="370"/>
        <v>Power - 4I - MN - Captain Mar-Vell - C</v>
      </c>
      <c r="D1591" s="33" t="str">
        <f t="shared" si="371"/>
        <v>Power 4I - MN - C Captain Mar-Vell</v>
      </c>
      <c r="E1591" s="33">
        <f t="shared" si="365"/>
        <v>1</v>
      </c>
      <c r="F1591" s="33" t="str">
        <f t="shared" si="369"/>
        <v>4I - MN</v>
      </c>
      <c r="G1591" s="34" t="s">
        <v>1677</v>
      </c>
      <c r="H1591" s="34" t="s">
        <v>2586</v>
      </c>
      <c r="L1591" s="33" t="s">
        <v>2466</v>
      </c>
      <c r="P1591" s="52" t="s">
        <v>5573</v>
      </c>
      <c r="S1591" s="50"/>
      <c r="T1591" s="33" t="s">
        <v>2454</v>
      </c>
      <c r="U1591" s="33" t="s">
        <v>2466</v>
      </c>
      <c r="W1591" s="34" t="s">
        <v>2103</v>
      </c>
      <c r="X1591" s="34">
        <v>4</v>
      </c>
      <c r="Y1591" s="34">
        <v>5</v>
      </c>
      <c r="Z1591" s="34">
        <f t="shared" si="366"/>
        <v>20</v>
      </c>
      <c r="AI1591" s="25">
        <v>1590</v>
      </c>
      <c r="AJ1591" s="27">
        <v>1590</v>
      </c>
    </row>
    <row r="1592" spans="1:36" ht="11.25" customHeight="1" x14ac:dyDescent="0.2">
      <c r="A1592" s="27">
        <v>1591</v>
      </c>
      <c r="C1592" s="33" t="str">
        <f t="shared" si="370"/>
        <v>Power - 4I - IM - Grifter - C</v>
      </c>
      <c r="D1592" s="33" t="str">
        <f t="shared" si="371"/>
        <v>Power 4I - IM - C Grifter</v>
      </c>
      <c r="E1592" s="33">
        <f t="shared" si="365"/>
        <v>1</v>
      </c>
      <c r="F1592" s="33" t="str">
        <f t="shared" si="369"/>
        <v>4I - IM</v>
      </c>
      <c r="G1592" s="34" t="s">
        <v>511</v>
      </c>
      <c r="H1592" s="34" t="s">
        <v>2586</v>
      </c>
      <c r="L1592" s="33" t="s">
        <v>68</v>
      </c>
      <c r="P1592" s="52" t="s">
        <v>5573</v>
      </c>
      <c r="S1592" s="50"/>
      <c r="T1592" s="33" t="s">
        <v>2454</v>
      </c>
      <c r="U1592" s="33" t="s">
        <v>68</v>
      </c>
      <c r="W1592" s="34" t="s">
        <v>2103</v>
      </c>
      <c r="X1592" s="34">
        <v>16</v>
      </c>
      <c r="Y1592" s="34">
        <v>5</v>
      </c>
      <c r="Z1592" s="34">
        <f t="shared" si="366"/>
        <v>80</v>
      </c>
      <c r="AI1592" s="25">
        <v>1591</v>
      </c>
      <c r="AJ1592" s="27">
        <v>1591</v>
      </c>
    </row>
    <row r="1593" spans="1:36" ht="11.25" customHeight="1" x14ac:dyDescent="0.2">
      <c r="A1593" s="27">
        <v>1592</v>
      </c>
      <c r="C1593" s="33" t="str">
        <f t="shared" si="370"/>
        <v>Power - 4I - IQ - Modok - C</v>
      </c>
      <c r="D1593" s="33" t="str">
        <f t="shared" si="371"/>
        <v>Power 4I - IQ - C Modok</v>
      </c>
      <c r="E1593" s="33">
        <f t="shared" si="365"/>
        <v>1</v>
      </c>
      <c r="F1593" s="33" t="str">
        <f t="shared" si="369"/>
        <v>4I - IQ</v>
      </c>
      <c r="G1593" s="34" t="s">
        <v>1044</v>
      </c>
      <c r="H1593" s="34" t="s">
        <v>2586</v>
      </c>
      <c r="L1593" s="33" t="s">
        <v>2462</v>
      </c>
      <c r="P1593" s="52" t="s">
        <v>5573</v>
      </c>
      <c r="S1593" s="50"/>
      <c r="T1593" s="33" t="s">
        <v>2454</v>
      </c>
      <c r="U1593" s="33" t="s">
        <v>2462</v>
      </c>
      <c r="W1593" s="34" t="s">
        <v>2103</v>
      </c>
      <c r="X1593" s="34">
        <v>12</v>
      </c>
      <c r="Y1593" s="34">
        <v>5</v>
      </c>
      <c r="Z1593" s="34">
        <f t="shared" si="366"/>
        <v>60</v>
      </c>
      <c r="AI1593" s="25">
        <v>1592</v>
      </c>
      <c r="AJ1593" s="27">
        <v>1592</v>
      </c>
    </row>
    <row r="1594" spans="1:36" ht="11.25" customHeight="1" x14ac:dyDescent="0.2">
      <c r="A1594" s="27">
        <v>1593</v>
      </c>
      <c r="C1594" s="33" t="str">
        <f t="shared" si="370"/>
        <v>Power - 4I - DC - Ra's Al Ghul - C</v>
      </c>
      <c r="D1594" s="33" t="str">
        <f t="shared" si="371"/>
        <v>Power 4I - DC - C Ra's Al Ghul</v>
      </c>
      <c r="E1594" s="33">
        <f t="shared" si="365"/>
        <v>1</v>
      </c>
      <c r="F1594" s="33" t="str">
        <f t="shared" si="369"/>
        <v>4I - DC</v>
      </c>
      <c r="G1594" s="34" t="s">
        <v>3385</v>
      </c>
      <c r="H1594" s="34" t="s">
        <v>2586</v>
      </c>
      <c r="L1594" s="33" t="s">
        <v>2241</v>
      </c>
      <c r="P1594" s="52" t="s">
        <v>5573</v>
      </c>
      <c r="S1594" s="50"/>
      <c r="T1594" s="33" t="s">
        <v>2454</v>
      </c>
      <c r="U1594" s="33" t="s">
        <v>2241</v>
      </c>
      <c r="W1594" s="34" t="s">
        <v>2103</v>
      </c>
      <c r="X1594" s="34">
        <v>3</v>
      </c>
      <c r="Y1594" s="34">
        <v>5</v>
      </c>
      <c r="Z1594" s="34">
        <f t="shared" si="366"/>
        <v>15</v>
      </c>
      <c r="AI1594" s="25">
        <v>1593</v>
      </c>
      <c r="AJ1594" s="27">
        <v>1593</v>
      </c>
    </row>
    <row r="1595" spans="1:36" ht="11.25" customHeight="1" x14ac:dyDescent="0.2">
      <c r="A1595" s="27">
        <v>1594</v>
      </c>
      <c r="C1595" s="33" t="str">
        <f t="shared" si="370"/>
        <v>Power - 5I - IM - Fairchild - C</v>
      </c>
      <c r="D1595" s="33" t="str">
        <f t="shared" si="371"/>
        <v>Power 5I - IM - C Fairchild</v>
      </c>
      <c r="E1595" s="33">
        <f t="shared" si="365"/>
        <v>1</v>
      </c>
      <c r="F1595" s="33" t="str">
        <f t="shared" si="369"/>
        <v>5I - IM</v>
      </c>
      <c r="G1595" s="34" t="s">
        <v>511</v>
      </c>
      <c r="H1595" s="34" t="s">
        <v>2586</v>
      </c>
      <c r="L1595" s="33" t="s">
        <v>63</v>
      </c>
      <c r="P1595" s="52" t="s">
        <v>5574</v>
      </c>
      <c r="S1595" s="50"/>
      <c r="T1595" s="33" t="s">
        <v>2455</v>
      </c>
      <c r="U1595" s="33" t="s">
        <v>63</v>
      </c>
      <c r="W1595" s="34" t="s">
        <v>2103</v>
      </c>
      <c r="X1595" s="34">
        <v>16</v>
      </c>
      <c r="Y1595" s="34">
        <v>5</v>
      </c>
      <c r="Z1595" s="34">
        <f t="shared" si="366"/>
        <v>80</v>
      </c>
      <c r="AI1595" s="25">
        <v>1594</v>
      </c>
      <c r="AJ1595" s="27">
        <v>1594</v>
      </c>
    </row>
    <row r="1596" spans="1:36" ht="11.25" customHeight="1" x14ac:dyDescent="0.2">
      <c r="A1596" s="27">
        <v>1595</v>
      </c>
      <c r="C1596" s="33" t="str">
        <f t="shared" si="370"/>
        <v>Power - 5I - MN - Loki - C</v>
      </c>
      <c r="D1596" s="33" t="str">
        <f t="shared" si="371"/>
        <v>Power 5I - MN - C Loki</v>
      </c>
      <c r="E1596" s="33">
        <f t="shared" si="365"/>
        <v>1</v>
      </c>
      <c r="F1596" s="33" t="str">
        <f t="shared" si="369"/>
        <v>5I - MN</v>
      </c>
      <c r="G1596" s="34" t="s">
        <v>1677</v>
      </c>
      <c r="H1596" s="34" t="s">
        <v>2586</v>
      </c>
      <c r="L1596" s="33" t="s">
        <v>2443</v>
      </c>
      <c r="P1596" s="52" t="s">
        <v>5574</v>
      </c>
      <c r="S1596" s="50"/>
      <c r="T1596" s="33" t="s">
        <v>2455</v>
      </c>
      <c r="U1596" s="33" t="s">
        <v>2443</v>
      </c>
      <c r="W1596" s="34" t="s">
        <v>2103</v>
      </c>
      <c r="X1596" s="34">
        <v>4</v>
      </c>
      <c r="Y1596" s="34">
        <v>5</v>
      </c>
      <c r="Z1596" s="34">
        <f t="shared" si="366"/>
        <v>20</v>
      </c>
      <c r="AI1596" s="25">
        <v>1595</v>
      </c>
      <c r="AJ1596" s="27">
        <v>1595</v>
      </c>
    </row>
    <row r="1597" spans="1:36" ht="11.25" customHeight="1" x14ac:dyDescent="0.2">
      <c r="A1597" s="27">
        <v>1596</v>
      </c>
      <c r="C1597" s="33" t="str">
        <f t="shared" si="370"/>
        <v>Power - 5I - IQ - Sebastian Shaw - C</v>
      </c>
      <c r="D1597" s="33" t="str">
        <f t="shared" si="371"/>
        <v>Power 5I - IQ - C Sebastian Shaw</v>
      </c>
      <c r="E1597" s="33">
        <f t="shared" si="365"/>
        <v>1</v>
      </c>
      <c r="F1597" s="33" t="str">
        <f t="shared" si="369"/>
        <v>5I - IQ</v>
      </c>
      <c r="G1597" s="34" t="s">
        <v>1044</v>
      </c>
      <c r="H1597" s="34" t="s">
        <v>2586</v>
      </c>
      <c r="L1597" s="33" t="s">
        <v>2274</v>
      </c>
      <c r="P1597" s="52" t="s">
        <v>5574</v>
      </c>
      <c r="S1597" s="50"/>
      <c r="T1597" s="33" t="s">
        <v>2455</v>
      </c>
      <c r="U1597" s="33" t="s">
        <v>2274</v>
      </c>
      <c r="W1597" s="34" t="s">
        <v>2103</v>
      </c>
      <c r="X1597" s="34">
        <v>12</v>
      </c>
      <c r="Y1597" s="34">
        <v>5</v>
      </c>
      <c r="Z1597" s="34">
        <f t="shared" si="366"/>
        <v>60</v>
      </c>
      <c r="AI1597" s="25">
        <v>1596</v>
      </c>
      <c r="AJ1597" s="27">
        <v>1596</v>
      </c>
    </row>
    <row r="1598" spans="1:36" ht="11.25" customHeight="1" x14ac:dyDescent="0.2">
      <c r="A1598" s="27">
        <v>1597</v>
      </c>
      <c r="C1598" s="33" t="str">
        <f t="shared" si="370"/>
        <v>Power - 5I - DC - Two-Face - U</v>
      </c>
      <c r="D1598" s="33" t="s">
        <v>5700</v>
      </c>
      <c r="E1598" s="33">
        <f t="shared" si="365"/>
        <v>1</v>
      </c>
      <c r="F1598" s="33" t="str">
        <f t="shared" ref="F1598:F1629" si="372">CONCATENATE(P1598," - ",G1598)</f>
        <v>5I - DC</v>
      </c>
      <c r="G1598" s="34" t="s">
        <v>3385</v>
      </c>
      <c r="H1598" s="34" t="s">
        <v>2586</v>
      </c>
      <c r="L1598" s="33" t="s">
        <v>1160</v>
      </c>
      <c r="P1598" s="52" t="s">
        <v>5574</v>
      </c>
      <c r="S1598" s="50"/>
      <c r="T1598" s="33" t="s">
        <v>2455</v>
      </c>
      <c r="U1598" s="33" t="s">
        <v>1160</v>
      </c>
      <c r="W1598" s="34" t="s">
        <v>2314</v>
      </c>
      <c r="X1598" s="34">
        <v>3</v>
      </c>
      <c r="Y1598" s="34">
        <v>10</v>
      </c>
      <c r="Z1598" s="34">
        <f t="shared" si="366"/>
        <v>30</v>
      </c>
      <c r="AI1598" s="25">
        <v>1597</v>
      </c>
      <c r="AJ1598" s="27">
        <v>1597</v>
      </c>
    </row>
    <row r="1599" spans="1:36" ht="11.25" customHeight="1" x14ac:dyDescent="0.2">
      <c r="A1599" s="27">
        <v>1598</v>
      </c>
      <c r="C1599" s="33" t="str">
        <f t="shared" si="370"/>
        <v>Power - 6I - MN - Iron Man - U</v>
      </c>
      <c r="D1599" s="33" t="s">
        <v>5705</v>
      </c>
      <c r="E1599" s="33">
        <f t="shared" si="365"/>
        <v>1</v>
      </c>
      <c r="F1599" s="33" t="str">
        <f t="shared" si="372"/>
        <v>6I - MN</v>
      </c>
      <c r="G1599" s="34" t="s">
        <v>1677</v>
      </c>
      <c r="H1599" s="34" t="s">
        <v>2586</v>
      </c>
      <c r="L1599" s="33" t="s">
        <v>2555</v>
      </c>
      <c r="P1599" s="52" t="s">
        <v>5575</v>
      </c>
      <c r="S1599" s="50"/>
      <c r="T1599" s="33" t="s">
        <v>2456</v>
      </c>
      <c r="U1599" s="33" t="s">
        <v>2555</v>
      </c>
      <c r="W1599" s="34" t="s">
        <v>2314</v>
      </c>
      <c r="X1599" s="34">
        <v>4</v>
      </c>
      <c r="Y1599" s="34">
        <v>10</v>
      </c>
      <c r="Z1599" s="34">
        <f t="shared" si="366"/>
        <v>40</v>
      </c>
      <c r="AI1599" s="25">
        <v>1598</v>
      </c>
      <c r="AJ1599" s="27">
        <v>1598</v>
      </c>
    </row>
    <row r="1600" spans="1:36" ht="11.25" customHeight="1" x14ac:dyDescent="0.2">
      <c r="A1600" s="27">
        <v>1599</v>
      </c>
      <c r="C1600" s="33" t="str">
        <f t="shared" si="370"/>
        <v>Power - 6I - DC - Joker - U</v>
      </c>
      <c r="D1600" s="33" t="str">
        <f t="shared" ref="D1600:D1605" si="373">CONCATENATE(H1600, M1600," ",P1600," - ",G1600," - ",W1600,IF(L1600="","",CONCATENATE(" ",L1600)))</f>
        <v>Power 6I - DC - U Joker</v>
      </c>
      <c r="E1600" s="33">
        <f t="shared" si="365"/>
        <v>1</v>
      </c>
      <c r="F1600" s="33" t="str">
        <f t="shared" si="372"/>
        <v>6I - DC</v>
      </c>
      <c r="G1600" s="34" t="s">
        <v>3385</v>
      </c>
      <c r="H1600" s="34" t="s">
        <v>2586</v>
      </c>
      <c r="L1600" s="33" t="s">
        <v>2557</v>
      </c>
      <c r="P1600" s="52" t="s">
        <v>5575</v>
      </c>
      <c r="S1600" s="50"/>
      <c r="T1600" s="33" t="s">
        <v>2456</v>
      </c>
      <c r="U1600" s="33" t="s">
        <v>2557</v>
      </c>
      <c r="W1600" s="34" t="s">
        <v>2314</v>
      </c>
      <c r="X1600" s="34">
        <v>3</v>
      </c>
      <c r="Y1600" s="34">
        <v>10</v>
      </c>
      <c r="Z1600" s="34">
        <f t="shared" si="366"/>
        <v>30</v>
      </c>
      <c r="AI1600" s="25">
        <v>1599</v>
      </c>
      <c r="AJ1600" s="27">
        <v>1599</v>
      </c>
    </row>
    <row r="1601" spans="1:36" ht="11.25" customHeight="1" x14ac:dyDescent="0.2">
      <c r="A1601" s="27">
        <v>1600</v>
      </c>
      <c r="C1601" s="33" t="str">
        <f t="shared" si="370"/>
        <v>Power - 6I - IM - Tyson Stone - C</v>
      </c>
      <c r="D1601" s="33" t="str">
        <f t="shared" si="373"/>
        <v>Power 6I - IM - C Tyson Stone</v>
      </c>
      <c r="E1601" s="33">
        <f t="shared" si="365"/>
        <v>1</v>
      </c>
      <c r="F1601" s="33" t="str">
        <f t="shared" si="372"/>
        <v>6I - IM</v>
      </c>
      <c r="G1601" s="34" t="s">
        <v>511</v>
      </c>
      <c r="H1601" s="34" t="s">
        <v>2586</v>
      </c>
      <c r="L1601" s="33" t="s">
        <v>2467</v>
      </c>
      <c r="P1601" s="52" t="s">
        <v>5575</v>
      </c>
      <c r="S1601" s="50"/>
      <c r="T1601" s="33" t="s">
        <v>2456</v>
      </c>
      <c r="U1601" s="33" t="s">
        <v>2467</v>
      </c>
      <c r="W1601" s="34" t="s">
        <v>2103</v>
      </c>
      <c r="X1601" s="34">
        <v>16</v>
      </c>
      <c r="Y1601" s="34">
        <v>5</v>
      </c>
      <c r="Z1601" s="34">
        <f t="shared" si="366"/>
        <v>80</v>
      </c>
      <c r="AI1601" s="25">
        <v>1600</v>
      </c>
      <c r="AJ1601" s="27">
        <v>1600</v>
      </c>
    </row>
    <row r="1602" spans="1:36" ht="11.25" customHeight="1" x14ac:dyDescent="0.2">
      <c r="A1602" s="27">
        <v>1601</v>
      </c>
      <c r="C1602" s="33" t="str">
        <f t="shared" si="370"/>
        <v>Power - 6I - IQ - Ultron - C</v>
      </c>
      <c r="D1602" s="33" t="str">
        <f t="shared" si="373"/>
        <v>Power 6I - IQ - C Ultron</v>
      </c>
      <c r="E1602" s="33">
        <f t="shared" ref="E1602:E1665" si="374">COUNTIF(F:F,F1602)</f>
        <v>1</v>
      </c>
      <c r="F1602" s="33" t="str">
        <f t="shared" si="372"/>
        <v>6I - IQ</v>
      </c>
      <c r="G1602" s="34" t="s">
        <v>1044</v>
      </c>
      <c r="H1602" s="34" t="s">
        <v>2586</v>
      </c>
      <c r="L1602" s="33" t="s">
        <v>2463</v>
      </c>
      <c r="P1602" s="52" t="s">
        <v>5575</v>
      </c>
      <c r="S1602" s="50"/>
      <c r="T1602" s="33" t="s">
        <v>2456</v>
      </c>
      <c r="U1602" s="33" t="s">
        <v>2463</v>
      </c>
      <c r="W1602" s="34" t="s">
        <v>2103</v>
      </c>
      <c r="X1602" s="34">
        <v>12</v>
      </c>
      <c r="Y1602" s="34">
        <v>5</v>
      </c>
      <c r="Z1602" s="34">
        <f t="shared" ref="Z1602:Z1665" si="375">SUMPRODUCT(X1602,Y1602)</f>
        <v>60</v>
      </c>
      <c r="AI1602" s="25">
        <v>1601</v>
      </c>
      <c r="AJ1602" s="27">
        <v>1601</v>
      </c>
    </row>
    <row r="1603" spans="1:36" ht="11.25" customHeight="1" x14ac:dyDescent="0.2">
      <c r="A1603" s="27">
        <v>1602</v>
      </c>
      <c r="C1603" s="33" t="str">
        <f t="shared" si="370"/>
        <v>Power - 7I - DC - Batman - R</v>
      </c>
      <c r="D1603" s="33" t="str">
        <f t="shared" si="373"/>
        <v>Power 7I - DC - R Batman</v>
      </c>
      <c r="E1603" s="33">
        <f t="shared" si="374"/>
        <v>1</v>
      </c>
      <c r="F1603" s="33" t="str">
        <f t="shared" si="372"/>
        <v>7I - DC</v>
      </c>
      <c r="G1603" s="34" t="s">
        <v>3385</v>
      </c>
      <c r="H1603" s="34" t="s">
        <v>2586</v>
      </c>
      <c r="L1603" s="33" t="s">
        <v>130</v>
      </c>
      <c r="P1603" s="52" t="s">
        <v>5576</v>
      </c>
      <c r="S1603" s="50"/>
      <c r="T1603" s="33" t="s">
        <v>2457</v>
      </c>
      <c r="U1603" s="33" t="s">
        <v>130</v>
      </c>
      <c r="W1603" s="34" t="s">
        <v>2313</v>
      </c>
      <c r="X1603" s="34">
        <v>3</v>
      </c>
      <c r="Y1603" s="34">
        <v>15</v>
      </c>
      <c r="Z1603" s="34">
        <f t="shared" si="375"/>
        <v>45</v>
      </c>
      <c r="AI1603" s="25">
        <v>1602</v>
      </c>
      <c r="AJ1603" s="27">
        <v>1602</v>
      </c>
    </row>
    <row r="1604" spans="1:36" ht="11.25" customHeight="1" x14ac:dyDescent="0.2">
      <c r="A1604" s="27">
        <v>1603</v>
      </c>
      <c r="C1604" s="33" t="str">
        <f t="shared" si="370"/>
        <v>Power - 7I - MN - Beast - U</v>
      </c>
      <c r="D1604" s="33" t="str">
        <f t="shared" si="373"/>
        <v>Power 7I - MN - U Beast</v>
      </c>
      <c r="E1604" s="33">
        <f t="shared" si="374"/>
        <v>1</v>
      </c>
      <c r="F1604" s="33" t="str">
        <f t="shared" si="372"/>
        <v>7I - MN</v>
      </c>
      <c r="G1604" s="34" t="s">
        <v>1677</v>
      </c>
      <c r="H1604" s="34" t="s">
        <v>2586</v>
      </c>
      <c r="L1604" s="33" t="s">
        <v>131</v>
      </c>
      <c r="P1604" s="52" t="s">
        <v>5576</v>
      </c>
      <c r="S1604" s="50"/>
      <c r="T1604" s="33" t="s">
        <v>2457</v>
      </c>
      <c r="U1604" s="33" t="s">
        <v>131</v>
      </c>
      <c r="W1604" s="34" t="s">
        <v>2314</v>
      </c>
      <c r="X1604" s="34">
        <v>4</v>
      </c>
      <c r="Y1604" s="34">
        <v>10</v>
      </c>
      <c r="Z1604" s="34">
        <f t="shared" si="375"/>
        <v>40</v>
      </c>
      <c r="AI1604" s="25">
        <v>1603</v>
      </c>
      <c r="AJ1604" s="27">
        <v>1603</v>
      </c>
    </row>
    <row r="1605" spans="1:36" ht="11.25" customHeight="1" x14ac:dyDescent="0.2">
      <c r="A1605" s="27">
        <v>1604</v>
      </c>
      <c r="C1605" s="33" t="str">
        <f t="shared" si="370"/>
        <v>Power - 7I - IM - Jason Wynn - C</v>
      </c>
      <c r="D1605" s="33" t="str">
        <f t="shared" si="373"/>
        <v>Power 7I - IM - C Jason Wynn</v>
      </c>
      <c r="E1605" s="33">
        <f t="shared" si="374"/>
        <v>1</v>
      </c>
      <c r="F1605" s="33" t="str">
        <f t="shared" si="372"/>
        <v>7I - IM</v>
      </c>
      <c r="G1605" s="34" t="s">
        <v>511</v>
      </c>
      <c r="H1605" s="34" t="s">
        <v>2586</v>
      </c>
      <c r="L1605" s="33" t="s">
        <v>2468</v>
      </c>
      <c r="P1605" s="52" t="s">
        <v>5576</v>
      </c>
      <c r="S1605" s="50"/>
      <c r="T1605" s="33" t="s">
        <v>2457</v>
      </c>
      <c r="U1605" s="33" t="s">
        <v>2468</v>
      </c>
      <c r="W1605" s="34" t="s">
        <v>2103</v>
      </c>
      <c r="X1605" s="34">
        <v>16</v>
      </c>
      <c r="Y1605" s="34">
        <v>5</v>
      </c>
      <c r="Z1605" s="34">
        <f t="shared" si="375"/>
        <v>80</v>
      </c>
      <c r="AI1605" s="25">
        <v>1604</v>
      </c>
      <c r="AJ1605" s="27">
        <v>1604</v>
      </c>
    </row>
    <row r="1606" spans="1:36" ht="11.25" customHeight="1" x14ac:dyDescent="0.2">
      <c r="A1606" s="27">
        <v>1605</v>
      </c>
      <c r="C1606" s="33" t="str">
        <f t="shared" ref="C1606:C1637" si="376">CONCATENATE(H1606," - ",P1606," - ",G1606," - ",L1606,IF(R1606="","",CONCATENATE(" - ",R1606,))," - ",W1606)</f>
        <v>Power - 7I - IQ - Leader - U</v>
      </c>
      <c r="D1606" s="33" t="s">
        <v>5701</v>
      </c>
      <c r="E1606" s="33">
        <f t="shared" si="374"/>
        <v>1</v>
      </c>
      <c r="F1606" s="33" t="str">
        <f t="shared" si="372"/>
        <v>7I - IQ</v>
      </c>
      <c r="G1606" s="34" t="s">
        <v>1044</v>
      </c>
      <c r="H1606" s="34" t="s">
        <v>2586</v>
      </c>
      <c r="L1606" s="33" t="s">
        <v>144</v>
      </c>
      <c r="P1606" s="52" t="s">
        <v>5576</v>
      </c>
      <c r="S1606" s="50"/>
      <c r="T1606" s="33" t="s">
        <v>2457</v>
      </c>
      <c r="U1606" s="33" t="s">
        <v>144</v>
      </c>
      <c r="W1606" s="34" t="s">
        <v>2314</v>
      </c>
      <c r="X1606" s="34">
        <v>12</v>
      </c>
      <c r="Y1606" s="34">
        <v>10</v>
      </c>
      <c r="Z1606" s="34">
        <f t="shared" si="375"/>
        <v>120</v>
      </c>
      <c r="AI1606" s="25">
        <v>1605</v>
      </c>
      <c r="AJ1606" s="27">
        <v>1605</v>
      </c>
    </row>
    <row r="1607" spans="1:36" ht="11.25" customHeight="1" x14ac:dyDescent="0.2">
      <c r="A1607" s="27">
        <v>1606</v>
      </c>
      <c r="C1607" s="33" t="str">
        <f t="shared" si="376"/>
        <v>Power - 8I - IQ - Doom 2099 - R</v>
      </c>
      <c r="D1607" s="33" t="str">
        <f>CONCATENATE(H1607, M1607," ",P1607," - ",G1607," - ",W1607,IF(L1607="","",CONCATENATE(" ",L1607)))</f>
        <v>Power 8I - IQ - R Doom 2099</v>
      </c>
      <c r="E1607" s="33">
        <f t="shared" si="374"/>
        <v>1</v>
      </c>
      <c r="F1607" s="33" t="str">
        <f t="shared" si="372"/>
        <v>8I - IQ</v>
      </c>
      <c r="G1607" s="34" t="s">
        <v>1044</v>
      </c>
      <c r="H1607" s="34" t="s">
        <v>2586</v>
      </c>
      <c r="L1607" s="33" t="s">
        <v>2464</v>
      </c>
      <c r="P1607" s="52" t="s">
        <v>5577</v>
      </c>
      <c r="S1607" s="50"/>
      <c r="T1607" s="33" t="s">
        <v>2458</v>
      </c>
      <c r="U1607" s="33" t="s">
        <v>2464</v>
      </c>
      <c r="W1607" s="34" t="s">
        <v>2313</v>
      </c>
      <c r="X1607" s="34">
        <v>12</v>
      </c>
      <c r="Y1607" s="34">
        <v>15</v>
      </c>
      <c r="Z1607" s="34">
        <f t="shared" si="375"/>
        <v>180</v>
      </c>
      <c r="AI1607" s="25">
        <v>1606</v>
      </c>
      <c r="AJ1607" s="27">
        <v>1606</v>
      </c>
    </row>
    <row r="1608" spans="1:36" ht="11.25" customHeight="1" x14ac:dyDescent="0.2">
      <c r="A1608" s="27">
        <v>1607</v>
      </c>
      <c r="C1608" s="33" t="str">
        <f t="shared" si="376"/>
        <v>Power - 8I - MN - Dracula - R</v>
      </c>
      <c r="D1608" s="33" t="str">
        <f>CONCATENATE(H1608, M1608," ",P1608," - ",G1608," - ",W1608,IF(L1608="","",CONCATENATE(" ",L1608)))</f>
        <v>Power 8I - MN - R Dracula</v>
      </c>
      <c r="E1608" s="33">
        <f t="shared" si="374"/>
        <v>1</v>
      </c>
      <c r="F1608" s="33" t="str">
        <f t="shared" si="372"/>
        <v>8I - MN</v>
      </c>
      <c r="G1608" s="34" t="s">
        <v>1677</v>
      </c>
      <c r="H1608" s="34" t="s">
        <v>2586</v>
      </c>
      <c r="L1608" s="33" t="s">
        <v>2124</v>
      </c>
      <c r="P1608" s="52" t="s">
        <v>5577</v>
      </c>
      <c r="S1608" s="50"/>
      <c r="T1608" s="33" t="s">
        <v>2458</v>
      </c>
      <c r="U1608" s="33" t="s">
        <v>2124</v>
      </c>
      <c r="W1608" s="34" t="s">
        <v>2313</v>
      </c>
      <c r="X1608" s="34">
        <v>4</v>
      </c>
      <c r="Y1608" s="34">
        <v>15</v>
      </c>
      <c r="Z1608" s="34">
        <f t="shared" si="375"/>
        <v>60</v>
      </c>
      <c r="AI1608" s="25">
        <v>1607</v>
      </c>
      <c r="AJ1608" s="27">
        <v>1607</v>
      </c>
    </row>
    <row r="1609" spans="1:36" ht="11.25" customHeight="1" x14ac:dyDescent="0.2">
      <c r="A1609" s="27">
        <v>1608</v>
      </c>
      <c r="C1609" s="33" t="str">
        <f t="shared" si="376"/>
        <v>Power - 8I - DC - Lex Luthor - VR</v>
      </c>
      <c r="D1609" s="33" t="str">
        <f>CONCATENATE(H1609, M1609," ",P1609," - ",G1609," - ",W1609,IF(L1609="","",CONCATENATE(" ",L1609)))</f>
        <v>Power 8I - DC - VR Lex Luthor</v>
      </c>
      <c r="E1609" s="33">
        <f t="shared" si="374"/>
        <v>1</v>
      </c>
      <c r="F1609" s="33" t="str">
        <f t="shared" si="372"/>
        <v>8I - DC</v>
      </c>
      <c r="G1609" s="34" t="s">
        <v>3385</v>
      </c>
      <c r="H1609" s="34" t="s">
        <v>2586</v>
      </c>
      <c r="L1609" s="33" t="s">
        <v>145</v>
      </c>
      <c r="P1609" s="52" t="s">
        <v>5577</v>
      </c>
      <c r="S1609" s="50"/>
      <c r="T1609" s="33" t="s">
        <v>2458</v>
      </c>
      <c r="U1609" s="33" t="s">
        <v>145</v>
      </c>
      <c r="W1609" s="34" t="s">
        <v>2361</v>
      </c>
      <c r="X1609" s="34">
        <v>3</v>
      </c>
      <c r="Y1609" s="34">
        <v>20</v>
      </c>
      <c r="Z1609" s="34">
        <f t="shared" si="375"/>
        <v>60</v>
      </c>
      <c r="AI1609" s="25">
        <v>1608</v>
      </c>
      <c r="AJ1609" s="27">
        <v>1608</v>
      </c>
    </row>
    <row r="1610" spans="1:36" ht="11.25" customHeight="1" x14ac:dyDescent="0.2">
      <c r="A1610" s="27">
        <v>1609</v>
      </c>
      <c r="C1610" s="33" t="str">
        <f t="shared" si="376"/>
        <v>Power - 8I - IM - Malebolgia - C</v>
      </c>
      <c r="D1610" s="33" t="s">
        <v>5707</v>
      </c>
      <c r="E1610" s="33">
        <f t="shared" si="374"/>
        <v>1</v>
      </c>
      <c r="F1610" s="33" t="str">
        <f t="shared" si="372"/>
        <v>8I - IM</v>
      </c>
      <c r="G1610" s="34" t="s">
        <v>511</v>
      </c>
      <c r="H1610" s="34" t="s">
        <v>2586</v>
      </c>
      <c r="L1610" s="33" t="s">
        <v>81</v>
      </c>
      <c r="P1610" s="52" t="s">
        <v>5577</v>
      </c>
      <c r="S1610" s="50"/>
      <c r="T1610" s="33" t="s">
        <v>2458</v>
      </c>
      <c r="U1610" s="33" t="s">
        <v>81</v>
      </c>
      <c r="W1610" s="34" t="s">
        <v>2103</v>
      </c>
      <c r="X1610" s="34">
        <v>16</v>
      </c>
      <c r="Y1610" s="34">
        <v>5</v>
      </c>
      <c r="Z1610" s="34">
        <f t="shared" si="375"/>
        <v>80</v>
      </c>
      <c r="AI1610" s="25">
        <v>1609</v>
      </c>
      <c r="AJ1610" s="27">
        <v>1609</v>
      </c>
    </row>
    <row r="1611" spans="1:36" ht="11.25" customHeight="1" x14ac:dyDescent="0.2">
      <c r="A1611" s="27">
        <v>1610</v>
      </c>
      <c r="C1611" s="33" t="str">
        <f t="shared" si="376"/>
        <v>Power - 1M - OP - Century - C</v>
      </c>
      <c r="D1611" s="33" t="str">
        <f t="shared" ref="D1611:D1624" si="377">CONCATENATE(H1611, M1611," ",P1611," - ",G1611," - ",W1611,IF(L1611="","",CONCATENATE(" ",L1611)))</f>
        <v>Power 1M - OP - C Century</v>
      </c>
      <c r="E1611" s="33">
        <f t="shared" si="374"/>
        <v>1</v>
      </c>
      <c r="F1611" s="33" t="str">
        <f t="shared" si="372"/>
        <v>1M - OP</v>
      </c>
      <c r="G1611" s="34" t="s">
        <v>123</v>
      </c>
      <c r="H1611" s="34" t="s">
        <v>2586</v>
      </c>
      <c r="L1611" s="33" t="s">
        <v>899</v>
      </c>
      <c r="P1611" s="52" t="s">
        <v>5578</v>
      </c>
      <c r="S1611" s="50"/>
      <c r="T1611" s="33" t="s">
        <v>2026</v>
      </c>
      <c r="U1611" s="33" t="s">
        <v>899</v>
      </c>
      <c r="W1611" s="34" t="s">
        <v>2103</v>
      </c>
      <c r="X1611" s="34">
        <v>2</v>
      </c>
      <c r="Y1611" s="34">
        <v>5</v>
      </c>
      <c r="Z1611" s="34">
        <f t="shared" si="375"/>
        <v>10</v>
      </c>
      <c r="AI1611" s="25">
        <v>1610</v>
      </c>
      <c r="AJ1611" s="27">
        <v>1610</v>
      </c>
    </row>
    <row r="1612" spans="1:36" ht="11.25" customHeight="1" x14ac:dyDescent="0.2">
      <c r="A1612" s="27">
        <v>1611</v>
      </c>
      <c r="C1612" s="33" t="str">
        <f t="shared" si="376"/>
        <v>Power - 1M - IQ - Chamber - C</v>
      </c>
      <c r="D1612" s="33" t="str">
        <f t="shared" si="377"/>
        <v>Power 1M - IQ - C Chamber</v>
      </c>
      <c r="E1612" s="33">
        <f t="shared" si="374"/>
        <v>1</v>
      </c>
      <c r="F1612" s="33" t="str">
        <f t="shared" si="372"/>
        <v>1M - IQ</v>
      </c>
      <c r="G1612" s="34" t="s">
        <v>1044</v>
      </c>
      <c r="H1612" s="34" t="s">
        <v>2586</v>
      </c>
      <c r="L1612" s="33" t="s">
        <v>2037</v>
      </c>
      <c r="P1612" s="52" t="s">
        <v>5578</v>
      </c>
      <c r="S1612" s="50"/>
      <c r="T1612" s="33" t="s">
        <v>2026</v>
      </c>
      <c r="U1612" s="33" t="s">
        <v>2037</v>
      </c>
      <c r="W1612" s="34" t="s">
        <v>2103</v>
      </c>
      <c r="X1612" s="34">
        <v>12</v>
      </c>
      <c r="Y1612" s="34">
        <v>5</v>
      </c>
      <c r="Z1612" s="34">
        <f t="shared" si="375"/>
        <v>60</v>
      </c>
      <c r="AI1612" s="25">
        <v>1611</v>
      </c>
      <c r="AJ1612" s="27">
        <v>1611</v>
      </c>
    </row>
    <row r="1613" spans="1:36" ht="11.25" customHeight="1" x14ac:dyDescent="0.2">
      <c r="A1613" s="27">
        <v>1612</v>
      </c>
      <c r="C1613" s="33" t="str">
        <f t="shared" si="376"/>
        <v>Power - 1M - DC - Joker - U</v>
      </c>
      <c r="D1613" s="33" t="str">
        <f t="shared" si="377"/>
        <v>Power 1M - DC - U Joker</v>
      </c>
      <c r="E1613" s="33">
        <f t="shared" si="374"/>
        <v>1</v>
      </c>
      <c r="F1613" s="33" t="str">
        <f t="shared" si="372"/>
        <v>1M - DC</v>
      </c>
      <c r="G1613" s="34" t="s">
        <v>3385</v>
      </c>
      <c r="H1613" s="34" t="s">
        <v>2586</v>
      </c>
      <c r="L1613" s="33" t="s">
        <v>2557</v>
      </c>
      <c r="P1613" s="52" t="s">
        <v>5578</v>
      </c>
      <c r="S1613" s="50"/>
      <c r="T1613" s="33" t="s">
        <v>2026</v>
      </c>
      <c r="U1613" s="33" t="s">
        <v>2557</v>
      </c>
      <c r="W1613" s="34" t="s">
        <v>2314</v>
      </c>
      <c r="X1613" s="34">
        <v>3</v>
      </c>
      <c r="Y1613" s="34">
        <v>10</v>
      </c>
      <c r="Z1613" s="34">
        <f t="shared" si="375"/>
        <v>30</v>
      </c>
      <c r="AI1613" s="25">
        <v>1612</v>
      </c>
      <c r="AJ1613" s="27">
        <v>1612</v>
      </c>
    </row>
    <row r="1614" spans="1:36" ht="11.25" customHeight="1" x14ac:dyDescent="0.2">
      <c r="A1614" s="27">
        <v>1613</v>
      </c>
      <c r="C1614" s="33" t="str">
        <f t="shared" si="376"/>
        <v>Power - 1M - MN - Man-Thing - C</v>
      </c>
      <c r="D1614" s="33" t="str">
        <f t="shared" si="377"/>
        <v>Power 1M - MN - C Man-Thing</v>
      </c>
      <c r="E1614" s="33">
        <f t="shared" si="374"/>
        <v>1</v>
      </c>
      <c r="F1614" s="33" t="str">
        <f t="shared" si="372"/>
        <v>1M - MN</v>
      </c>
      <c r="G1614" s="34" t="s">
        <v>1677</v>
      </c>
      <c r="H1614" s="34" t="s">
        <v>2586</v>
      </c>
      <c r="L1614" s="33" t="s">
        <v>2036</v>
      </c>
      <c r="P1614" s="52" t="s">
        <v>5578</v>
      </c>
      <c r="S1614" s="50"/>
      <c r="T1614" s="33" t="s">
        <v>2026</v>
      </c>
      <c r="U1614" s="33" t="s">
        <v>2036</v>
      </c>
      <c r="W1614" s="34" t="s">
        <v>2103</v>
      </c>
      <c r="X1614" s="34">
        <v>4</v>
      </c>
      <c r="Y1614" s="34">
        <v>5</v>
      </c>
      <c r="Z1614" s="34">
        <f t="shared" si="375"/>
        <v>20</v>
      </c>
      <c r="AI1614" s="25">
        <v>1613</v>
      </c>
      <c r="AJ1614" s="27">
        <v>1613</v>
      </c>
    </row>
    <row r="1615" spans="1:36" ht="11.25" customHeight="1" x14ac:dyDescent="0.2">
      <c r="A1615" s="27">
        <v>1614</v>
      </c>
      <c r="C1615" s="33" t="str">
        <f t="shared" si="376"/>
        <v>Power - 1M - IM - Valaria &amp; Janus - C</v>
      </c>
      <c r="D1615" s="33" t="str">
        <f t="shared" si="377"/>
        <v>Power 1M - IM - C Valaria &amp; Janus</v>
      </c>
      <c r="E1615" s="33">
        <f t="shared" si="374"/>
        <v>1</v>
      </c>
      <c r="F1615" s="33" t="str">
        <f t="shared" si="372"/>
        <v>1M - IM</v>
      </c>
      <c r="G1615" s="34" t="s">
        <v>511</v>
      </c>
      <c r="H1615" s="34" t="s">
        <v>2586</v>
      </c>
      <c r="L1615" s="33" t="s">
        <v>2032</v>
      </c>
      <c r="P1615" s="52" t="s">
        <v>5578</v>
      </c>
      <c r="S1615" s="50"/>
      <c r="T1615" s="33" t="s">
        <v>2026</v>
      </c>
      <c r="U1615" s="33" t="s">
        <v>2032</v>
      </c>
      <c r="W1615" s="34" t="s">
        <v>2103</v>
      </c>
      <c r="X1615" s="34">
        <v>16</v>
      </c>
      <c r="Y1615" s="34">
        <v>5</v>
      </c>
      <c r="Z1615" s="34">
        <f t="shared" si="375"/>
        <v>80</v>
      </c>
      <c r="AI1615" s="25">
        <v>1614</v>
      </c>
      <c r="AJ1615" s="27">
        <v>1614</v>
      </c>
    </row>
    <row r="1616" spans="1:36" ht="11.25" customHeight="1" x14ac:dyDescent="0.2">
      <c r="A1616" s="27">
        <v>1615</v>
      </c>
      <c r="C1616" s="33" t="str">
        <f t="shared" si="376"/>
        <v>Power - 2M - IQ - Havok - C</v>
      </c>
      <c r="D1616" s="33" t="str">
        <f t="shared" si="377"/>
        <v>Power 2M - IQ - C Havok</v>
      </c>
      <c r="E1616" s="33">
        <f t="shared" si="374"/>
        <v>1</v>
      </c>
      <c r="F1616" s="33" t="str">
        <f t="shared" si="372"/>
        <v>2M - IQ</v>
      </c>
      <c r="G1616" s="34" t="s">
        <v>1044</v>
      </c>
      <c r="H1616" s="34" t="s">
        <v>2586</v>
      </c>
      <c r="L1616" s="33" t="s">
        <v>433</v>
      </c>
      <c r="P1616" s="52" t="s">
        <v>5579</v>
      </c>
      <c r="S1616" s="50"/>
      <c r="T1616" s="33" t="s">
        <v>2027</v>
      </c>
      <c r="U1616" s="33" t="s">
        <v>433</v>
      </c>
      <c r="W1616" s="34" t="s">
        <v>2103</v>
      </c>
      <c r="X1616" s="34">
        <v>12</v>
      </c>
      <c r="Y1616" s="34">
        <v>5</v>
      </c>
      <c r="Z1616" s="34">
        <f t="shared" si="375"/>
        <v>60</v>
      </c>
      <c r="AI1616" s="25">
        <v>1615</v>
      </c>
      <c r="AJ1616" s="27">
        <v>1615</v>
      </c>
    </row>
    <row r="1617" spans="1:36" ht="11.25" customHeight="1" x14ac:dyDescent="0.2">
      <c r="A1617" s="27">
        <v>1616</v>
      </c>
      <c r="C1617" s="33" t="str">
        <f t="shared" si="376"/>
        <v>Power - 2M - MN - Howard the Duck - C</v>
      </c>
      <c r="D1617" s="33" t="str">
        <f t="shared" si="377"/>
        <v>Power 2M - MN - C Howard the Duck</v>
      </c>
      <c r="E1617" s="33">
        <f t="shared" si="374"/>
        <v>1</v>
      </c>
      <c r="F1617" s="33" t="str">
        <f t="shared" si="372"/>
        <v>2M - MN</v>
      </c>
      <c r="G1617" s="34" t="s">
        <v>1677</v>
      </c>
      <c r="H1617" s="34" t="s">
        <v>2586</v>
      </c>
      <c r="L1617" s="33" t="s">
        <v>2035</v>
      </c>
      <c r="P1617" s="52" t="s">
        <v>5579</v>
      </c>
      <c r="S1617" s="50"/>
      <c r="T1617" s="33" t="s">
        <v>2027</v>
      </c>
      <c r="U1617" s="33" t="s">
        <v>2035</v>
      </c>
      <c r="W1617" s="34" t="s">
        <v>2103</v>
      </c>
      <c r="X1617" s="34">
        <v>4</v>
      </c>
      <c r="Y1617" s="34">
        <v>5</v>
      </c>
      <c r="Z1617" s="34">
        <f t="shared" si="375"/>
        <v>20</v>
      </c>
      <c r="AI1617" s="25">
        <v>1616</v>
      </c>
      <c r="AJ1617" s="27">
        <v>1616</v>
      </c>
    </row>
    <row r="1618" spans="1:36" ht="11.25" customHeight="1" x14ac:dyDescent="0.2">
      <c r="A1618" s="27">
        <v>1617</v>
      </c>
      <c r="C1618" s="33" t="str">
        <f t="shared" si="376"/>
        <v>Power - 2M - OP - Iron Man - C</v>
      </c>
      <c r="D1618" s="33" t="str">
        <f t="shared" si="377"/>
        <v>Power 2M - OP - C Iron Man</v>
      </c>
      <c r="E1618" s="33">
        <f t="shared" si="374"/>
        <v>1</v>
      </c>
      <c r="F1618" s="33" t="str">
        <f t="shared" si="372"/>
        <v>2M - OP</v>
      </c>
      <c r="G1618" s="34" t="s">
        <v>123</v>
      </c>
      <c r="H1618" s="34" t="s">
        <v>2586</v>
      </c>
      <c r="L1618" s="33" t="s">
        <v>2555</v>
      </c>
      <c r="P1618" s="52" t="s">
        <v>5579</v>
      </c>
      <c r="S1618" s="50"/>
      <c r="T1618" s="33" t="s">
        <v>2027</v>
      </c>
      <c r="U1618" s="33" t="s">
        <v>2555</v>
      </c>
      <c r="W1618" s="34" t="s">
        <v>2103</v>
      </c>
      <c r="X1618" s="34">
        <v>2</v>
      </c>
      <c r="Y1618" s="34">
        <v>5</v>
      </c>
      <c r="Z1618" s="34">
        <f t="shared" si="375"/>
        <v>10</v>
      </c>
      <c r="AI1618" s="25">
        <v>1617</v>
      </c>
      <c r="AJ1618" s="27">
        <v>1617</v>
      </c>
    </row>
    <row r="1619" spans="1:36" ht="11.25" customHeight="1" x14ac:dyDescent="0.2">
      <c r="A1619" s="27">
        <v>1618</v>
      </c>
      <c r="C1619" s="33" t="str">
        <f t="shared" si="376"/>
        <v>Power - 2M - DC - Lex Luthor - R</v>
      </c>
      <c r="D1619" s="33" t="str">
        <f t="shared" si="377"/>
        <v>Power 2M - DC - R Lex Luthor</v>
      </c>
      <c r="E1619" s="33">
        <f t="shared" si="374"/>
        <v>1</v>
      </c>
      <c r="F1619" s="33" t="str">
        <f t="shared" si="372"/>
        <v>2M - DC</v>
      </c>
      <c r="G1619" s="34" t="s">
        <v>3385</v>
      </c>
      <c r="H1619" s="34" t="s">
        <v>2586</v>
      </c>
      <c r="L1619" s="33" t="s">
        <v>145</v>
      </c>
      <c r="P1619" s="52" t="s">
        <v>5579</v>
      </c>
      <c r="S1619" s="50"/>
      <c r="T1619" s="33" t="s">
        <v>2027</v>
      </c>
      <c r="U1619" s="33" t="s">
        <v>145</v>
      </c>
      <c r="W1619" s="34" t="s">
        <v>2313</v>
      </c>
      <c r="X1619" s="34">
        <v>3</v>
      </c>
      <c r="Y1619" s="34">
        <v>15</v>
      </c>
      <c r="Z1619" s="34">
        <f t="shared" si="375"/>
        <v>45</v>
      </c>
      <c r="AI1619" s="25">
        <v>1618</v>
      </c>
      <c r="AJ1619" s="27">
        <v>1618</v>
      </c>
    </row>
    <row r="1620" spans="1:36" ht="11.25" customHeight="1" x14ac:dyDescent="0.2">
      <c r="A1620" s="27">
        <v>1619</v>
      </c>
      <c r="C1620" s="33" t="str">
        <f t="shared" si="376"/>
        <v>Power - 2M - IM - Threshold - C</v>
      </c>
      <c r="D1620" s="33" t="str">
        <f t="shared" si="377"/>
        <v>Power 2M - IM - C Threshold</v>
      </c>
      <c r="E1620" s="33">
        <f t="shared" si="374"/>
        <v>1</v>
      </c>
      <c r="F1620" s="33" t="str">
        <f t="shared" si="372"/>
        <v>2M - IM</v>
      </c>
      <c r="G1620" s="34" t="s">
        <v>511</v>
      </c>
      <c r="H1620" s="34" t="s">
        <v>2586</v>
      </c>
      <c r="L1620" s="33" t="s">
        <v>5708</v>
      </c>
      <c r="P1620" s="52" t="s">
        <v>5579</v>
      </c>
      <c r="S1620" s="50"/>
      <c r="T1620" s="33" t="s">
        <v>2027</v>
      </c>
      <c r="U1620" s="33" t="s">
        <v>5708</v>
      </c>
      <c r="W1620" s="34" t="s">
        <v>2103</v>
      </c>
      <c r="X1620" s="34">
        <v>16</v>
      </c>
      <c r="Y1620" s="34">
        <v>5</v>
      </c>
      <c r="Z1620" s="34">
        <f t="shared" si="375"/>
        <v>80</v>
      </c>
      <c r="AI1620" s="25">
        <v>1619</v>
      </c>
      <c r="AJ1620" s="27">
        <v>1619</v>
      </c>
    </row>
    <row r="1621" spans="1:36" ht="11.25" customHeight="1" x14ac:dyDescent="0.2">
      <c r="A1621" s="27">
        <v>1620</v>
      </c>
      <c r="C1621" s="33" t="str">
        <f t="shared" si="376"/>
        <v>Power - 3M - DC - Batman - VR</v>
      </c>
      <c r="D1621" s="33" t="str">
        <f t="shared" si="377"/>
        <v>Power 3M - DC - VR Batman</v>
      </c>
      <c r="E1621" s="33">
        <f t="shared" si="374"/>
        <v>1</v>
      </c>
      <c r="F1621" s="33" t="str">
        <f t="shared" si="372"/>
        <v>3M - DC</v>
      </c>
      <c r="G1621" s="34" t="s">
        <v>3385</v>
      </c>
      <c r="H1621" s="34" t="s">
        <v>2586</v>
      </c>
      <c r="L1621" s="33" t="s">
        <v>130</v>
      </c>
      <c r="P1621" s="52" t="s">
        <v>5580</v>
      </c>
      <c r="S1621" s="50"/>
      <c r="T1621" s="33" t="s">
        <v>2028</v>
      </c>
      <c r="U1621" s="33" t="s">
        <v>130</v>
      </c>
      <c r="W1621" s="34" t="s">
        <v>2361</v>
      </c>
      <c r="X1621" s="34">
        <v>3</v>
      </c>
      <c r="Y1621" s="34">
        <v>20</v>
      </c>
      <c r="Z1621" s="34">
        <f t="shared" si="375"/>
        <v>60</v>
      </c>
      <c r="AI1621" s="25">
        <v>1620</v>
      </c>
      <c r="AJ1621" s="27">
        <v>1620</v>
      </c>
    </row>
    <row r="1622" spans="1:36" ht="11.25" customHeight="1" x14ac:dyDescent="0.2">
      <c r="A1622" s="27">
        <v>1621</v>
      </c>
      <c r="C1622" s="33" t="str">
        <f t="shared" si="376"/>
        <v>Power - 3M - OP - Nightcrawler - C</v>
      </c>
      <c r="D1622" s="33" t="str">
        <f t="shared" si="377"/>
        <v>Power 3M - OP - C Nightcrawler</v>
      </c>
      <c r="E1622" s="33">
        <f t="shared" si="374"/>
        <v>1</v>
      </c>
      <c r="F1622" s="33" t="str">
        <f t="shared" si="372"/>
        <v>3M - OP</v>
      </c>
      <c r="G1622" s="34" t="s">
        <v>123</v>
      </c>
      <c r="H1622" s="34" t="s">
        <v>2586</v>
      </c>
      <c r="L1622" s="33" t="s">
        <v>1178</v>
      </c>
      <c r="P1622" s="52" t="s">
        <v>5580</v>
      </c>
      <c r="S1622" s="50"/>
      <c r="T1622" s="33" t="s">
        <v>2028</v>
      </c>
      <c r="U1622" s="33" t="s">
        <v>1178</v>
      </c>
      <c r="W1622" s="34" t="s">
        <v>2103</v>
      </c>
      <c r="X1622" s="34">
        <v>2</v>
      </c>
      <c r="Y1622" s="34">
        <v>5</v>
      </c>
      <c r="Z1622" s="34">
        <f t="shared" si="375"/>
        <v>10</v>
      </c>
      <c r="AI1622" s="25">
        <v>1621</v>
      </c>
      <c r="AJ1622" s="27">
        <v>1621</v>
      </c>
    </row>
    <row r="1623" spans="1:36" ht="11.25" customHeight="1" x14ac:dyDescent="0.2">
      <c r="A1623" s="27">
        <v>1622</v>
      </c>
      <c r="C1623" s="33" t="str">
        <f t="shared" si="376"/>
        <v>Power - 3M - MN - ROM - U</v>
      </c>
      <c r="D1623" s="33" t="str">
        <f t="shared" si="377"/>
        <v>Power 3M - MN - U ROM</v>
      </c>
      <c r="E1623" s="33">
        <f t="shared" si="374"/>
        <v>1</v>
      </c>
      <c r="F1623" s="33" t="str">
        <f t="shared" si="372"/>
        <v>3M - MN</v>
      </c>
      <c r="G1623" s="34" t="s">
        <v>1677</v>
      </c>
      <c r="H1623" s="34" t="s">
        <v>2586</v>
      </c>
      <c r="L1623" s="33" t="s">
        <v>2034</v>
      </c>
      <c r="P1623" s="52" t="s">
        <v>5580</v>
      </c>
      <c r="S1623" s="50"/>
      <c r="T1623" s="33" t="s">
        <v>2028</v>
      </c>
      <c r="U1623" s="33" t="s">
        <v>2034</v>
      </c>
      <c r="W1623" s="34" t="s">
        <v>2314</v>
      </c>
      <c r="X1623" s="34">
        <v>4</v>
      </c>
      <c r="Y1623" s="34">
        <v>10</v>
      </c>
      <c r="Z1623" s="34">
        <f t="shared" si="375"/>
        <v>40</v>
      </c>
      <c r="AI1623" s="25">
        <v>1622</v>
      </c>
      <c r="AJ1623" s="27">
        <v>1622</v>
      </c>
    </row>
    <row r="1624" spans="1:36" ht="11.25" customHeight="1" x14ac:dyDescent="0.2">
      <c r="A1624" s="27">
        <v>1623</v>
      </c>
      <c r="C1624" s="33" t="str">
        <f t="shared" si="376"/>
        <v>Power - 3M - IM - Witchblade - C</v>
      </c>
      <c r="D1624" s="33" t="str">
        <f t="shared" si="377"/>
        <v>Power 3M - IM - C Witchblade</v>
      </c>
      <c r="E1624" s="33">
        <f t="shared" si="374"/>
        <v>1</v>
      </c>
      <c r="F1624" s="33" t="str">
        <f t="shared" si="372"/>
        <v>3M - IM</v>
      </c>
      <c r="G1624" s="34" t="s">
        <v>511</v>
      </c>
      <c r="H1624" s="34" t="s">
        <v>2586</v>
      </c>
      <c r="L1624" s="33" t="s">
        <v>380</v>
      </c>
      <c r="P1624" s="52" t="s">
        <v>5580</v>
      </c>
      <c r="S1624" s="50"/>
      <c r="T1624" s="33" t="s">
        <v>2028</v>
      </c>
      <c r="U1624" s="33" t="s">
        <v>380</v>
      </c>
      <c r="W1624" s="34" t="s">
        <v>2103</v>
      </c>
      <c r="X1624" s="34">
        <v>16</v>
      </c>
      <c r="Y1624" s="34">
        <v>5</v>
      </c>
      <c r="Z1624" s="34">
        <f t="shared" si="375"/>
        <v>80</v>
      </c>
      <c r="AI1624" s="25">
        <v>1623</v>
      </c>
      <c r="AJ1624" s="27">
        <v>1623</v>
      </c>
    </row>
    <row r="1625" spans="1:36" ht="11.25" customHeight="1" x14ac:dyDescent="0.2">
      <c r="A1625" s="27">
        <v>1624</v>
      </c>
      <c r="C1625" s="33" t="str">
        <f t="shared" si="376"/>
        <v>Power - 3M - IQ - X-Man - U</v>
      </c>
      <c r="D1625" s="33" t="s">
        <v>5702</v>
      </c>
      <c r="E1625" s="33">
        <f t="shared" si="374"/>
        <v>1</v>
      </c>
      <c r="F1625" s="33" t="str">
        <f t="shared" si="372"/>
        <v>3M - IQ</v>
      </c>
      <c r="G1625" s="34" t="s">
        <v>1044</v>
      </c>
      <c r="H1625" s="34" t="s">
        <v>2586</v>
      </c>
      <c r="L1625" s="33" t="s">
        <v>1694</v>
      </c>
      <c r="P1625" s="52" t="s">
        <v>5580</v>
      </c>
      <c r="S1625" s="50"/>
      <c r="T1625" s="33" t="s">
        <v>2028</v>
      </c>
      <c r="U1625" s="33" t="s">
        <v>1694</v>
      </c>
      <c r="W1625" s="34" t="s">
        <v>2314</v>
      </c>
      <c r="X1625" s="34">
        <v>12</v>
      </c>
      <c r="Y1625" s="34">
        <v>10</v>
      </c>
      <c r="Z1625" s="34">
        <f t="shared" si="375"/>
        <v>120</v>
      </c>
      <c r="AI1625" s="25">
        <v>1624</v>
      </c>
      <c r="AJ1625" s="27">
        <v>1624</v>
      </c>
    </row>
    <row r="1626" spans="1:36" ht="11.25" customHeight="1" x14ac:dyDescent="0.2">
      <c r="A1626" s="27">
        <v>1625</v>
      </c>
      <c r="C1626" s="33" t="str">
        <f t="shared" si="376"/>
        <v>Power - 4M - IQ - Black Bolt - R</v>
      </c>
      <c r="D1626" s="33" t="str">
        <f>CONCATENATE(H1626, M1626," ",P1626," - ",G1626," - ",W1626,IF(L1626="","",CONCATENATE(" ",L1626)))</f>
        <v>Power 4M - IQ - R Black Bolt</v>
      </c>
      <c r="E1626" s="33">
        <f t="shared" si="374"/>
        <v>1</v>
      </c>
      <c r="F1626" s="33" t="str">
        <f t="shared" si="372"/>
        <v>4M - IQ</v>
      </c>
      <c r="G1626" s="34" t="s">
        <v>1044</v>
      </c>
      <c r="H1626" s="34" t="s">
        <v>2586</v>
      </c>
      <c r="L1626" s="33" t="s">
        <v>2193</v>
      </c>
      <c r="P1626" s="52" t="s">
        <v>5581</v>
      </c>
      <c r="S1626" s="50"/>
      <c r="T1626" s="33" t="s">
        <v>2029</v>
      </c>
      <c r="U1626" s="33" t="s">
        <v>2193</v>
      </c>
      <c r="W1626" s="34" t="s">
        <v>2313</v>
      </c>
      <c r="X1626" s="34">
        <v>12</v>
      </c>
      <c r="Y1626" s="34">
        <v>15</v>
      </c>
      <c r="Z1626" s="34">
        <f t="shared" si="375"/>
        <v>180</v>
      </c>
      <c r="AI1626" s="25">
        <v>1625</v>
      </c>
      <c r="AJ1626" s="27">
        <v>1625</v>
      </c>
    </row>
    <row r="1627" spans="1:36" ht="11.25" customHeight="1" x14ac:dyDescent="0.2">
      <c r="A1627" s="27">
        <v>1626</v>
      </c>
      <c r="C1627" s="33" t="str">
        <f t="shared" si="376"/>
        <v>Power - 4M - MN - Mimic - R</v>
      </c>
      <c r="D1627" s="33" t="s">
        <v>5706</v>
      </c>
      <c r="E1627" s="33">
        <f t="shared" si="374"/>
        <v>1</v>
      </c>
      <c r="F1627" s="33" t="str">
        <f t="shared" si="372"/>
        <v>4M - MN</v>
      </c>
      <c r="G1627" s="34" t="s">
        <v>1677</v>
      </c>
      <c r="H1627" s="34" t="s">
        <v>2586</v>
      </c>
      <c r="L1627" s="33" t="s">
        <v>2033</v>
      </c>
      <c r="P1627" s="52" t="s">
        <v>5581</v>
      </c>
      <c r="S1627" s="50"/>
      <c r="T1627" s="33" t="s">
        <v>2029</v>
      </c>
      <c r="U1627" s="33" t="s">
        <v>2033</v>
      </c>
      <c r="W1627" s="34" t="s">
        <v>2313</v>
      </c>
      <c r="X1627" s="34">
        <v>4</v>
      </c>
      <c r="Y1627" s="34">
        <v>15</v>
      </c>
      <c r="Z1627" s="34">
        <f t="shared" si="375"/>
        <v>60</v>
      </c>
      <c r="AI1627" s="25">
        <v>1626</v>
      </c>
      <c r="AJ1627" s="27">
        <v>1626</v>
      </c>
    </row>
    <row r="1628" spans="1:36" ht="11.25" customHeight="1" x14ac:dyDescent="0.2">
      <c r="A1628" s="27">
        <v>1627</v>
      </c>
      <c r="C1628" s="33" t="str">
        <f t="shared" si="376"/>
        <v>Power - 4M - IM - Spartan - C</v>
      </c>
      <c r="D1628" s="33" t="str">
        <f>CONCATENATE(H1628, M1628," ",P1628," - ",G1628," - ",W1628,IF(L1628="","",CONCATENATE(" ",L1628)))</f>
        <v>Power 4M - IM - C Spartan</v>
      </c>
      <c r="E1628" s="33">
        <f t="shared" si="374"/>
        <v>1</v>
      </c>
      <c r="F1628" s="33" t="str">
        <f t="shared" si="372"/>
        <v>4M - IM</v>
      </c>
      <c r="G1628" s="34" t="s">
        <v>511</v>
      </c>
      <c r="H1628" s="34" t="s">
        <v>2586</v>
      </c>
      <c r="L1628" s="33" t="s">
        <v>2031</v>
      </c>
      <c r="P1628" s="52" t="s">
        <v>5581</v>
      </c>
      <c r="S1628" s="50"/>
      <c r="T1628" s="33" t="s">
        <v>2029</v>
      </c>
      <c r="U1628" s="33" t="s">
        <v>2031</v>
      </c>
      <c r="W1628" s="34" t="s">
        <v>2103</v>
      </c>
      <c r="X1628" s="34">
        <v>16</v>
      </c>
      <c r="Y1628" s="34">
        <v>5</v>
      </c>
      <c r="Z1628" s="34">
        <f t="shared" si="375"/>
        <v>80</v>
      </c>
      <c r="AI1628" s="25">
        <v>1627</v>
      </c>
      <c r="AJ1628" s="27">
        <v>1627</v>
      </c>
    </row>
    <row r="1629" spans="1:36" ht="11.25" customHeight="1" x14ac:dyDescent="0.2">
      <c r="A1629" s="27">
        <v>1628</v>
      </c>
      <c r="C1629" s="33" t="str">
        <f t="shared" si="376"/>
        <v>Power - 4M - OP - Super Skrull - C</v>
      </c>
      <c r="D1629" s="33" t="str">
        <f>CONCATENATE(H1629, M1629," ",P1629," - ",G1629," - ",W1629,IF(L1629="","",CONCATENATE(" ",L1629)))</f>
        <v>Power 4M - OP - C Super Skrull</v>
      </c>
      <c r="E1629" s="33">
        <f t="shared" si="374"/>
        <v>1</v>
      </c>
      <c r="F1629" s="33" t="str">
        <f t="shared" si="372"/>
        <v>4M - OP</v>
      </c>
      <c r="G1629" s="34" t="s">
        <v>123</v>
      </c>
      <c r="H1629" s="34" t="s">
        <v>2586</v>
      </c>
      <c r="L1629" s="33" t="s">
        <v>1149</v>
      </c>
      <c r="P1629" s="52" t="s">
        <v>5581</v>
      </c>
      <c r="S1629" s="50"/>
      <c r="T1629" s="33" t="s">
        <v>2029</v>
      </c>
      <c r="U1629" s="33" t="s">
        <v>1149</v>
      </c>
      <c r="W1629" s="34" t="s">
        <v>2103</v>
      </c>
      <c r="X1629" s="34">
        <v>2</v>
      </c>
      <c r="Y1629" s="34">
        <v>5</v>
      </c>
      <c r="Z1629" s="34">
        <f t="shared" si="375"/>
        <v>10</v>
      </c>
      <c r="AI1629" s="25">
        <v>1628</v>
      </c>
      <c r="AJ1629" s="27">
        <v>1628</v>
      </c>
    </row>
    <row r="1630" spans="1:36" ht="11.25" customHeight="1" x14ac:dyDescent="0.2">
      <c r="A1630" s="27">
        <v>1629</v>
      </c>
      <c r="C1630" s="33" t="str">
        <f t="shared" si="376"/>
        <v>Power - 4M - DC - Superman - VR</v>
      </c>
      <c r="D1630" s="33" t="str">
        <f>CONCATENATE(H1630, M1630," ",P1630," - ",G1630," - ",W1630,IF(L1630="","",CONCATENATE(" ",L1630)))</f>
        <v>Power 4M - DC - VR Superman</v>
      </c>
      <c r="E1630" s="33">
        <f t="shared" si="374"/>
        <v>1</v>
      </c>
      <c r="F1630" s="33" t="str">
        <f t="shared" ref="F1630:F1661" si="378">CONCATENATE(P1630," - ",G1630)</f>
        <v>4M - DC</v>
      </c>
      <c r="G1630" s="34" t="s">
        <v>3385</v>
      </c>
      <c r="H1630" s="34" t="s">
        <v>2586</v>
      </c>
      <c r="L1630" s="33" t="s">
        <v>1152</v>
      </c>
      <c r="P1630" s="52" t="s">
        <v>5581</v>
      </c>
      <c r="S1630" s="50"/>
      <c r="T1630" s="33" t="s">
        <v>2029</v>
      </c>
      <c r="U1630" s="33" t="s">
        <v>1152</v>
      </c>
      <c r="W1630" s="34" t="s">
        <v>2361</v>
      </c>
      <c r="X1630" s="34">
        <v>3</v>
      </c>
      <c r="Y1630" s="34">
        <v>20</v>
      </c>
      <c r="Z1630" s="34">
        <f t="shared" si="375"/>
        <v>60</v>
      </c>
      <c r="AI1630" s="25">
        <v>1629</v>
      </c>
      <c r="AJ1630" s="27">
        <v>1629</v>
      </c>
    </row>
    <row r="1631" spans="1:36" ht="11.25" customHeight="1" x14ac:dyDescent="0.2">
      <c r="A1631" s="27">
        <v>1630</v>
      </c>
      <c r="C1631" s="33" t="str">
        <f t="shared" si="376"/>
        <v>Power - 5M - IM - Tiffany - OPD - VR</v>
      </c>
      <c r="D1631" s="33" t="str">
        <f>CONCATENATE(H1631, M1631," ",P1631," - ",G1631,IF(R1631="","",CONCATENATE(" - ",R1631)),," - ",,W1631," ",L1631)</f>
        <v>Power 5M - IM - OPD - VR Tiffany</v>
      </c>
      <c r="E1631" s="33">
        <f t="shared" si="374"/>
        <v>1</v>
      </c>
      <c r="F1631" s="33" t="str">
        <f t="shared" si="378"/>
        <v>5M - IM</v>
      </c>
      <c r="G1631" s="34" t="s">
        <v>511</v>
      </c>
      <c r="H1631" s="34" t="s">
        <v>2586</v>
      </c>
      <c r="L1631" s="33" t="s">
        <v>955</v>
      </c>
      <c r="P1631" s="52" t="s">
        <v>5582</v>
      </c>
      <c r="R1631" s="34" t="s">
        <v>2584</v>
      </c>
      <c r="S1631" s="50"/>
      <c r="T1631" s="33" t="s">
        <v>2030</v>
      </c>
      <c r="U1631" s="33" t="s">
        <v>955</v>
      </c>
      <c r="W1631" s="34" t="s">
        <v>2361</v>
      </c>
      <c r="X1631" s="34">
        <v>16</v>
      </c>
      <c r="Y1631" s="34">
        <v>20</v>
      </c>
      <c r="Z1631" s="34">
        <f t="shared" si="375"/>
        <v>320</v>
      </c>
      <c r="AI1631" s="25">
        <v>1630</v>
      </c>
      <c r="AJ1631" s="27">
        <v>1630</v>
      </c>
    </row>
    <row r="1632" spans="1:36" ht="11.25" customHeight="1" x14ac:dyDescent="0.2">
      <c r="A1632" s="27">
        <v>1631</v>
      </c>
      <c r="C1632" s="33" t="str">
        <f t="shared" si="376"/>
        <v>Power - 1S - OP - Archangel - C</v>
      </c>
      <c r="D1632" s="33" t="str">
        <f t="shared" ref="D1632:D1654" si="379">CONCATENATE(H1632, M1632," ",P1632," - ",G1632," - ",W1632,IF(L1632="","",CONCATENATE(" ",L1632)))</f>
        <v>Power 1S - OP - C Archangel</v>
      </c>
      <c r="E1632" s="33">
        <f t="shared" si="374"/>
        <v>1</v>
      </c>
      <c r="F1632" s="33" t="str">
        <f t="shared" si="378"/>
        <v>1S - OP</v>
      </c>
      <c r="G1632" s="34" t="s">
        <v>123</v>
      </c>
      <c r="H1632" s="34" t="s">
        <v>2586</v>
      </c>
      <c r="L1632" s="33" t="s">
        <v>2442</v>
      </c>
      <c r="P1632" s="52" t="s">
        <v>5583</v>
      </c>
      <c r="S1632" s="50"/>
      <c r="T1632" s="33" t="s">
        <v>2083</v>
      </c>
      <c r="U1632" s="33" t="s">
        <v>2442</v>
      </c>
      <c r="W1632" s="34" t="s">
        <v>2103</v>
      </c>
      <c r="X1632" s="34">
        <v>2</v>
      </c>
      <c r="Y1632" s="34">
        <v>5</v>
      </c>
      <c r="Z1632" s="34">
        <f t="shared" si="375"/>
        <v>10</v>
      </c>
      <c r="AI1632" s="25">
        <v>1631</v>
      </c>
      <c r="AJ1632" s="27">
        <v>1631</v>
      </c>
    </row>
    <row r="1633" spans="1:36" ht="11.25" customHeight="1" x14ac:dyDescent="0.2">
      <c r="A1633" s="27">
        <v>1632</v>
      </c>
      <c r="C1633" s="33" t="str">
        <f t="shared" si="376"/>
        <v>Power - 1S - MN - Mole Man - C</v>
      </c>
      <c r="D1633" s="33" t="str">
        <f t="shared" si="379"/>
        <v>Power 1S - MN - C Mole Man</v>
      </c>
      <c r="E1633" s="33">
        <f t="shared" si="374"/>
        <v>1</v>
      </c>
      <c r="F1633" s="33" t="str">
        <f t="shared" si="378"/>
        <v>1S - MN</v>
      </c>
      <c r="G1633" s="34" t="s">
        <v>1677</v>
      </c>
      <c r="H1633" s="34" t="s">
        <v>2586</v>
      </c>
      <c r="L1633" s="33" t="s">
        <v>156</v>
      </c>
      <c r="P1633" s="52" t="s">
        <v>5583</v>
      </c>
      <c r="S1633" s="50"/>
      <c r="T1633" s="33" t="s">
        <v>2083</v>
      </c>
      <c r="U1633" s="33" t="s">
        <v>156</v>
      </c>
      <c r="W1633" s="34" t="s">
        <v>2103</v>
      </c>
      <c r="X1633" s="34">
        <v>4</v>
      </c>
      <c r="Y1633" s="34">
        <v>5</v>
      </c>
      <c r="Z1633" s="34">
        <f t="shared" si="375"/>
        <v>20</v>
      </c>
      <c r="AI1633" s="25">
        <v>1632</v>
      </c>
      <c r="AJ1633" s="27">
        <v>1632</v>
      </c>
    </row>
    <row r="1634" spans="1:36" ht="11.25" customHeight="1" x14ac:dyDescent="0.2">
      <c r="A1634" s="27">
        <v>1633</v>
      </c>
      <c r="C1634" s="33" t="str">
        <f t="shared" si="376"/>
        <v>Power - 1S - DC - Penguin - C</v>
      </c>
      <c r="D1634" s="33" t="str">
        <f t="shared" si="379"/>
        <v>Power 1S - DC - C Penguin</v>
      </c>
      <c r="E1634" s="33">
        <f t="shared" si="374"/>
        <v>1</v>
      </c>
      <c r="F1634" s="33" t="str">
        <f t="shared" si="378"/>
        <v>1S - DC</v>
      </c>
      <c r="G1634" s="34" t="s">
        <v>3385</v>
      </c>
      <c r="H1634" s="34" t="s">
        <v>2586</v>
      </c>
      <c r="L1634" s="33" t="s">
        <v>2232</v>
      </c>
      <c r="P1634" s="52" t="s">
        <v>5583</v>
      </c>
      <c r="S1634" s="50"/>
      <c r="T1634" s="33" t="s">
        <v>2083</v>
      </c>
      <c r="U1634" s="33" t="s">
        <v>2232</v>
      </c>
      <c r="W1634" s="34" t="s">
        <v>2103</v>
      </c>
      <c r="X1634" s="34">
        <v>3</v>
      </c>
      <c r="Y1634" s="34">
        <v>5</v>
      </c>
      <c r="Z1634" s="34">
        <f t="shared" si="375"/>
        <v>15</v>
      </c>
      <c r="AI1634" s="25">
        <v>1633</v>
      </c>
      <c r="AJ1634" s="27">
        <v>1633</v>
      </c>
    </row>
    <row r="1635" spans="1:36" ht="11.25" customHeight="1" x14ac:dyDescent="0.2">
      <c r="A1635" s="27">
        <v>1634</v>
      </c>
      <c r="C1635" s="33" t="str">
        <f t="shared" si="376"/>
        <v>Power - 1S - IM - Twitch - C</v>
      </c>
      <c r="D1635" s="33" t="str">
        <f t="shared" si="379"/>
        <v>Power 1S - IM - C Twitch</v>
      </c>
      <c r="E1635" s="33">
        <f t="shared" si="374"/>
        <v>1</v>
      </c>
      <c r="F1635" s="33" t="str">
        <f t="shared" si="378"/>
        <v>1S - IM</v>
      </c>
      <c r="G1635" s="34" t="s">
        <v>511</v>
      </c>
      <c r="H1635" s="34" t="s">
        <v>2586</v>
      </c>
      <c r="L1635" s="33" t="s">
        <v>2447</v>
      </c>
      <c r="P1635" s="52" t="s">
        <v>5583</v>
      </c>
      <c r="S1635" s="50"/>
      <c r="T1635" s="33" t="s">
        <v>2083</v>
      </c>
      <c r="U1635" s="33" t="s">
        <v>2447</v>
      </c>
      <c r="W1635" s="34" t="s">
        <v>2103</v>
      </c>
      <c r="X1635" s="34">
        <v>16</v>
      </c>
      <c r="Y1635" s="34">
        <v>5</v>
      </c>
      <c r="Z1635" s="34">
        <f t="shared" si="375"/>
        <v>80</v>
      </c>
      <c r="AI1635" s="25">
        <v>1634</v>
      </c>
      <c r="AJ1635" s="27">
        <v>1634</v>
      </c>
    </row>
    <row r="1636" spans="1:36" ht="11.25" customHeight="1" x14ac:dyDescent="0.2">
      <c r="A1636" s="27">
        <v>1635</v>
      </c>
      <c r="C1636" s="33" t="str">
        <f t="shared" si="376"/>
        <v>Power - 2S - IM - Rapture - C</v>
      </c>
      <c r="D1636" s="33" t="str">
        <f t="shared" si="379"/>
        <v>Power 2S - IM - C Rapture</v>
      </c>
      <c r="E1636" s="33">
        <f t="shared" si="374"/>
        <v>1</v>
      </c>
      <c r="F1636" s="33" t="str">
        <f t="shared" si="378"/>
        <v>2S - IM</v>
      </c>
      <c r="G1636" s="34" t="s">
        <v>511</v>
      </c>
      <c r="H1636" s="34" t="s">
        <v>2586</v>
      </c>
      <c r="L1636" s="33" t="s">
        <v>1438</v>
      </c>
      <c r="P1636" s="52" t="s">
        <v>5584</v>
      </c>
      <c r="S1636" s="50"/>
      <c r="T1636" s="33" t="s">
        <v>2084</v>
      </c>
      <c r="U1636" s="33" t="s">
        <v>1438</v>
      </c>
      <c r="W1636" s="34" t="s">
        <v>2103</v>
      </c>
      <c r="X1636" s="34">
        <v>16</v>
      </c>
      <c r="Y1636" s="34">
        <v>5</v>
      </c>
      <c r="Z1636" s="34">
        <f t="shared" si="375"/>
        <v>80</v>
      </c>
      <c r="AI1636" s="25">
        <v>1635</v>
      </c>
      <c r="AJ1636" s="27">
        <v>1635</v>
      </c>
    </row>
    <row r="1637" spans="1:36" ht="11.25" customHeight="1" x14ac:dyDescent="0.2">
      <c r="A1637" s="27">
        <v>1636</v>
      </c>
      <c r="C1637" s="33" t="str">
        <f t="shared" si="376"/>
        <v>Power - 2S - DC - Robin - C</v>
      </c>
      <c r="D1637" s="33" t="str">
        <f t="shared" si="379"/>
        <v>Power 2S - DC - C Robin</v>
      </c>
      <c r="E1637" s="33">
        <f t="shared" si="374"/>
        <v>1</v>
      </c>
      <c r="F1637" s="33" t="str">
        <f t="shared" si="378"/>
        <v>2S - DC</v>
      </c>
      <c r="G1637" s="34" t="s">
        <v>3385</v>
      </c>
      <c r="H1637" s="34" t="s">
        <v>2586</v>
      </c>
      <c r="L1637" s="33" t="s">
        <v>446</v>
      </c>
      <c r="P1637" s="52" t="s">
        <v>5584</v>
      </c>
      <c r="S1637" s="50"/>
      <c r="T1637" s="33" t="s">
        <v>2084</v>
      </c>
      <c r="U1637" s="33" t="s">
        <v>446</v>
      </c>
      <c r="W1637" s="34" t="s">
        <v>2103</v>
      </c>
      <c r="X1637" s="34">
        <v>3</v>
      </c>
      <c r="Y1637" s="34">
        <v>5</v>
      </c>
      <c r="Z1637" s="34">
        <f t="shared" si="375"/>
        <v>15</v>
      </c>
      <c r="AI1637" s="25">
        <v>1636</v>
      </c>
      <c r="AJ1637" s="27">
        <v>1636</v>
      </c>
    </row>
    <row r="1638" spans="1:36" ht="11.25" customHeight="1" x14ac:dyDescent="0.2">
      <c r="A1638" s="27">
        <v>1637</v>
      </c>
      <c r="C1638" s="33" t="str">
        <f t="shared" ref="C1638:C1663" si="380">CONCATENATE(H1638," - ",P1638," - ",G1638," - ",L1638,IF(R1638="","",CONCATENATE(" - ",R1638,))," - ",W1638)</f>
        <v>Power - 2S - MN - Rogue - C</v>
      </c>
      <c r="D1638" s="33" t="str">
        <f t="shared" si="379"/>
        <v>Power 2S - MN - C Rogue</v>
      </c>
      <c r="E1638" s="33">
        <f t="shared" si="374"/>
        <v>1</v>
      </c>
      <c r="F1638" s="33" t="str">
        <f t="shared" si="378"/>
        <v>2S - MN</v>
      </c>
      <c r="G1638" s="34" t="s">
        <v>1677</v>
      </c>
      <c r="H1638" s="34" t="s">
        <v>2586</v>
      </c>
      <c r="L1638" s="33" t="s">
        <v>447</v>
      </c>
      <c r="P1638" s="52" t="s">
        <v>5584</v>
      </c>
      <c r="S1638" s="50"/>
      <c r="T1638" s="33" t="s">
        <v>2084</v>
      </c>
      <c r="U1638" s="33" t="s">
        <v>447</v>
      </c>
      <c r="W1638" s="34" t="s">
        <v>2103</v>
      </c>
      <c r="X1638" s="34">
        <v>4</v>
      </c>
      <c r="Y1638" s="34">
        <v>5</v>
      </c>
      <c r="Z1638" s="34">
        <f t="shared" si="375"/>
        <v>20</v>
      </c>
      <c r="AI1638" s="25">
        <v>1637</v>
      </c>
      <c r="AJ1638" s="27">
        <v>1637</v>
      </c>
    </row>
    <row r="1639" spans="1:36" ht="11.25" customHeight="1" x14ac:dyDescent="0.2">
      <c r="A1639" s="27">
        <v>1638</v>
      </c>
      <c r="C1639" s="33" t="str">
        <f t="shared" si="380"/>
        <v>Power - 2S - OP - Spider-Man - C</v>
      </c>
      <c r="D1639" s="33" t="str">
        <f t="shared" si="379"/>
        <v>Power 2S - OP - C Spider-Man</v>
      </c>
      <c r="E1639" s="33">
        <f t="shared" si="374"/>
        <v>1</v>
      </c>
      <c r="F1639" s="33" t="str">
        <f t="shared" si="378"/>
        <v>2S - OP</v>
      </c>
      <c r="G1639" s="34" t="s">
        <v>123</v>
      </c>
      <c r="H1639" s="34" t="s">
        <v>2586</v>
      </c>
      <c r="L1639" s="33" t="s">
        <v>882</v>
      </c>
      <c r="P1639" s="52" t="s">
        <v>5584</v>
      </c>
      <c r="S1639" s="50"/>
      <c r="T1639" s="33" t="s">
        <v>2084</v>
      </c>
      <c r="U1639" s="33" t="s">
        <v>882</v>
      </c>
      <c r="W1639" s="34" t="s">
        <v>2103</v>
      </c>
      <c r="X1639" s="34">
        <v>2</v>
      </c>
      <c r="Y1639" s="34">
        <v>5</v>
      </c>
      <c r="Z1639" s="34">
        <f t="shared" si="375"/>
        <v>10</v>
      </c>
      <c r="AI1639" s="25">
        <v>1638</v>
      </c>
      <c r="AJ1639" s="27">
        <v>1638</v>
      </c>
    </row>
    <row r="1640" spans="1:36" ht="11.25" customHeight="1" x14ac:dyDescent="0.2">
      <c r="A1640" s="27">
        <v>1639</v>
      </c>
      <c r="C1640" s="33" t="str">
        <f t="shared" si="380"/>
        <v>Power - 3S - MN - Falcon - C</v>
      </c>
      <c r="D1640" s="33" t="str">
        <f t="shared" si="379"/>
        <v>Power 3S - MN - C Falcon</v>
      </c>
      <c r="E1640" s="33">
        <f t="shared" si="374"/>
        <v>1</v>
      </c>
      <c r="F1640" s="33" t="str">
        <f t="shared" si="378"/>
        <v>3S - MN</v>
      </c>
      <c r="G1640" s="34" t="s">
        <v>1677</v>
      </c>
      <c r="H1640" s="34" t="s">
        <v>2586</v>
      </c>
      <c r="L1640" s="33" t="s">
        <v>2127</v>
      </c>
      <c r="P1640" s="52" t="s">
        <v>5585</v>
      </c>
      <c r="S1640" s="50"/>
      <c r="T1640" s="33" t="s">
        <v>2436</v>
      </c>
      <c r="U1640" s="33" t="s">
        <v>2127</v>
      </c>
      <c r="W1640" s="34" t="s">
        <v>2103</v>
      </c>
      <c r="X1640" s="34">
        <v>4</v>
      </c>
      <c r="Y1640" s="34">
        <v>5</v>
      </c>
      <c r="Z1640" s="34">
        <f t="shared" si="375"/>
        <v>20</v>
      </c>
      <c r="AI1640" s="25">
        <v>1639</v>
      </c>
      <c r="AJ1640" s="27">
        <v>1639</v>
      </c>
    </row>
    <row r="1641" spans="1:36" ht="11.25" customHeight="1" x14ac:dyDescent="0.2">
      <c r="A1641" s="27">
        <v>1640</v>
      </c>
      <c r="C1641" s="33" t="str">
        <f t="shared" si="380"/>
        <v>Power - 3S - IM - Freefall - C</v>
      </c>
      <c r="D1641" s="33" t="str">
        <f t="shared" si="379"/>
        <v>Power 3S - IM - C Freefall</v>
      </c>
      <c r="E1641" s="33">
        <f t="shared" si="374"/>
        <v>1</v>
      </c>
      <c r="F1641" s="33" t="str">
        <f t="shared" si="378"/>
        <v>3S - IM</v>
      </c>
      <c r="G1641" s="34" t="s">
        <v>511</v>
      </c>
      <c r="H1641" s="34" t="s">
        <v>2586</v>
      </c>
      <c r="L1641" s="33" t="s">
        <v>2448</v>
      </c>
      <c r="P1641" s="52" t="s">
        <v>5585</v>
      </c>
      <c r="S1641" s="50"/>
      <c r="T1641" s="33" t="s">
        <v>2436</v>
      </c>
      <c r="U1641" s="33" t="s">
        <v>2448</v>
      </c>
      <c r="W1641" s="34" t="s">
        <v>2103</v>
      </c>
      <c r="X1641" s="34">
        <v>16</v>
      </c>
      <c r="Y1641" s="34">
        <v>5</v>
      </c>
      <c r="Z1641" s="34">
        <f t="shared" si="375"/>
        <v>80</v>
      </c>
      <c r="AI1641" s="25">
        <v>1640</v>
      </c>
      <c r="AJ1641" s="27">
        <v>1640</v>
      </c>
    </row>
    <row r="1642" spans="1:36" ht="11.25" customHeight="1" x14ac:dyDescent="0.2">
      <c r="A1642" s="27">
        <v>1641</v>
      </c>
      <c r="C1642" s="33" t="str">
        <f t="shared" si="380"/>
        <v>Power - 3S - DC - Huntress - C</v>
      </c>
      <c r="D1642" s="33" t="str">
        <f t="shared" si="379"/>
        <v>Power 3S - DC - C Huntress</v>
      </c>
      <c r="E1642" s="33">
        <f t="shared" si="374"/>
        <v>1</v>
      </c>
      <c r="F1642" s="33" t="str">
        <f t="shared" si="378"/>
        <v>3S - DC</v>
      </c>
      <c r="G1642" s="34" t="s">
        <v>3385</v>
      </c>
      <c r="H1642" s="34" t="s">
        <v>2586</v>
      </c>
      <c r="L1642" s="33" t="s">
        <v>1059</v>
      </c>
      <c r="P1642" s="52" t="s">
        <v>5585</v>
      </c>
      <c r="S1642" s="50"/>
      <c r="T1642" s="33" t="s">
        <v>2436</v>
      </c>
      <c r="U1642" s="33" t="s">
        <v>1059</v>
      </c>
      <c r="W1642" s="34" t="s">
        <v>2103</v>
      </c>
      <c r="X1642" s="34">
        <v>3</v>
      </c>
      <c r="Y1642" s="34">
        <v>5</v>
      </c>
      <c r="Z1642" s="34">
        <f t="shared" si="375"/>
        <v>15</v>
      </c>
      <c r="AI1642" s="25">
        <v>1641</v>
      </c>
      <c r="AJ1642" s="27">
        <v>1641</v>
      </c>
    </row>
    <row r="1643" spans="1:36" ht="11.25" customHeight="1" x14ac:dyDescent="0.2">
      <c r="A1643" s="27">
        <v>1642</v>
      </c>
      <c r="C1643" s="33" t="str">
        <f t="shared" si="380"/>
        <v>Power - 3S - OP - War Machine - C</v>
      </c>
      <c r="D1643" s="33" t="str">
        <f t="shared" si="379"/>
        <v>Power 3S - OP - C War Machine</v>
      </c>
      <c r="E1643" s="33">
        <f t="shared" si="374"/>
        <v>1</v>
      </c>
      <c r="F1643" s="33" t="str">
        <f t="shared" si="378"/>
        <v>3S - OP</v>
      </c>
      <c r="G1643" s="34" t="s">
        <v>123</v>
      </c>
      <c r="H1643" s="34" t="s">
        <v>2586</v>
      </c>
      <c r="L1643" s="33" t="s">
        <v>1163</v>
      </c>
      <c r="P1643" s="52" t="s">
        <v>5585</v>
      </c>
      <c r="S1643" s="50"/>
      <c r="T1643" s="33" t="s">
        <v>2436</v>
      </c>
      <c r="U1643" s="33" t="s">
        <v>1163</v>
      </c>
      <c r="W1643" s="34" t="s">
        <v>2103</v>
      </c>
      <c r="X1643" s="34">
        <v>2</v>
      </c>
      <c r="Y1643" s="34">
        <v>5</v>
      </c>
      <c r="Z1643" s="34">
        <f t="shared" si="375"/>
        <v>10</v>
      </c>
      <c r="AI1643" s="25">
        <v>1642</v>
      </c>
      <c r="AJ1643" s="27">
        <v>1642</v>
      </c>
    </row>
    <row r="1644" spans="1:36" ht="11.25" customHeight="1" x14ac:dyDescent="0.2">
      <c r="A1644" s="27">
        <v>1643</v>
      </c>
      <c r="C1644" s="33" t="str">
        <f t="shared" si="380"/>
        <v>Power - 4S - OP - Loki - C</v>
      </c>
      <c r="D1644" s="33" t="str">
        <f t="shared" si="379"/>
        <v>Power 4S - OP - C Loki</v>
      </c>
      <c r="E1644" s="33">
        <f t="shared" si="374"/>
        <v>1</v>
      </c>
      <c r="F1644" s="33" t="str">
        <f t="shared" si="378"/>
        <v>4S - OP</v>
      </c>
      <c r="G1644" s="34" t="s">
        <v>123</v>
      </c>
      <c r="H1644" s="34" t="s">
        <v>2586</v>
      </c>
      <c r="L1644" s="33" t="s">
        <v>2443</v>
      </c>
      <c r="P1644" s="52" t="s">
        <v>5586</v>
      </c>
      <c r="S1644" s="50"/>
      <c r="T1644" s="33" t="s">
        <v>2437</v>
      </c>
      <c r="U1644" s="33" t="s">
        <v>2443</v>
      </c>
      <c r="W1644" s="34" t="s">
        <v>2103</v>
      </c>
      <c r="X1644" s="34">
        <v>2</v>
      </c>
      <c r="Y1644" s="34">
        <v>5</v>
      </c>
      <c r="Z1644" s="34">
        <f t="shared" si="375"/>
        <v>10</v>
      </c>
      <c r="AI1644" s="25">
        <v>1643</v>
      </c>
      <c r="AJ1644" s="27">
        <v>1643</v>
      </c>
    </row>
    <row r="1645" spans="1:36" ht="11.25" customHeight="1" x14ac:dyDescent="0.2">
      <c r="A1645" s="27">
        <v>1644</v>
      </c>
      <c r="C1645" s="33" t="str">
        <f t="shared" si="380"/>
        <v>Power - 4S - MN - Moon Knight - C</v>
      </c>
      <c r="D1645" s="33" t="str">
        <f t="shared" si="379"/>
        <v>Power 4S - MN - C Moon Knight</v>
      </c>
      <c r="E1645" s="33">
        <f t="shared" si="374"/>
        <v>1</v>
      </c>
      <c r="F1645" s="33" t="str">
        <f t="shared" si="378"/>
        <v>4S - MN</v>
      </c>
      <c r="G1645" s="34" t="s">
        <v>1677</v>
      </c>
      <c r="H1645" s="34" t="s">
        <v>2586</v>
      </c>
      <c r="L1645" s="33" t="s">
        <v>2446</v>
      </c>
      <c r="P1645" s="52" t="s">
        <v>5586</v>
      </c>
      <c r="S1645" s="50"/>
      <c r="T1645" s="33" t="s">
        <v>2437</v>
      </c>
      <c r="U1645" s="33" t="s">
        <v>2446</v>
      </c>
      <c r="W1645" s="34" t="s">
        <v>2103</v>
      </c>
      <c r="X1645" s="34">
        <v>4</v>
      </c>
      <c r="Y1645" s="34">
        <v>5</v>
      </c>
      <c r="Z1645" s="34">
        <f t="shared" si="375"/>
        <v>20</v>
      </c>
      <c r="AI1645" s="25">
        <v>1644</v>
      </c>
      <c r="AJ1645" s="27">
        <v>1644</v>
      </c>
    </row>
    <row r="1646" spans="1:36" ht="11.25" customHeight="1" x14ac:dyDescent="0.2">
      <c r="A1646" s="27">
        <v>1645</v>
      </c>
      <c r="C1646" s="33" t="str">
        <f t="shared" si="380"/>
        <v>Power - 4S - DC - Supergirl - C</v>
      </c>
      <c r="D1646" s="33" t="str">
        <f t="shared" si="379"/>
        <v>Power 4S - DC - C Supergirl</v>
      </c>
      <c r="E1646" s="33">
        <f t="shared" si="374"/>
        <v>1</v>
      </c>
      <c r="F1646" s="33" t="str">
        <f t="shared" si="378"/>
        <v>4S - DC</v>
      </c>
      <c r="G1646" s="34" t="s">
        <v>3385</v>
      </c>
      <c r="H1646" s="34" t="s">
        <v>2586</v>
      </c>
      <c r="L1646" s="33" t="s">
        <v>1151</v>
      </c>
      <c r="P1646" s="52" t="s">
        <v>5586</v>
      </c>
      <c r="S1646" s="50"/>
      <c r="T1646" s="33" t="s">
        <v>2437</v>
      </c>
      <c r="U1646" s="33" t="s">
        <v>1151</v>
      </c>
      <c r="W1646" s="34" t="s">
        <v>2103</v>
      </c>
      <c r="X1646" s="34">
        <v>3</v>
      </c>
      <c r="Y1646" s="34">
        <v>5</v>
      </c>
      <c r="Z1646" s="34">
        <f t="shared" si="375"/>
        <v>15</v>
      </c>
      <c r="AI1646" s="25">
        <v>1645</v>
      </c>
      <c r="AJ1646" s="27">
        <v>1645</v>
      </c>
    </row>
    <row r="1647" spans="1:36" ht="11.25" customHeight="1" x14ac:dyDescent="0.2">
      <c r="A1647" s="27">
        <v>1646</v>
      </c>
      <c r="C1647" s="33" t="str">
        <f t="shared" si="380"/>
        <v>Power - 4S - IM - Tremor - C</v>
      </c>
      <c r="D1647" s="33" t="str">
        <f t="shared" si="379"/>
        <v>Power 4S - IM - C Tremor</v>
      </c>
      <c r="E1647" s="33">
        <f t="shared" si="374"/>
        <v>1</v>
      </c>
      <c r="F1647" s="33" t="str">
        <f t="shared" si="378"/>
        <v>4S - IM</v>
      </c>
      <c r="G1647" s="34" t="s">
        <v>511</v>
      </c>
      <c r="H1647" s="34" t="s">
        <v>2586</v>
      </c>
      <c r="L1647" s="33" t="s">
        <v>2449</v>
      </c>
      <c r="P1647" s="52" t="s">
        <v>5586</v>
      </c>
      <c r="S1647" s="50"/>
      <c r="T1647" s="33" t="s">
        <v>2437</v>
      </c>
      <c r="U1647" s="33" t="s">
        <v>2449</v>
      </c>
      <c r="W1647" s="34" t="s">
        <v>2103</v>
      </c>
      <c r="X1647" s="34">
        <v>16</v>
      </c>
      <c r="Y1647" s="34">
        <v>5</v>
      </c>
      <c r="Z1647" s="34">
        <f t="shared" si="375"/>
        <v>80</v>
      </c>
      <c r="AI1647" s="25">
        <v>1646</v>
      </c>
      <c r="AJ1647" s="27">
        <v>1646</v>
      </c>
    </row>
    <row r="1648" spans="1:36" ht="11.25" customHeight="1" x14ac:dyDescent="0.2">
      <c r="A1648" s="27">
        <v>1647</v>
      </c>
      <c r="C1648" s="33" t="str">
        <f t="shared" si="380"/>
        <v>Power - 5S - DC - Comm. Gordon &amp; the G.C.P.D. - U</v>
      </c>
      <c r="D1648" s="33" t="str">
        <f t="shared" si="379"/>
        <v>Power 5S - DC - U Comm. Gordon &amp; the G.C.P.D.</v>
      </c>
      <c r="E1648" s="33">
        <f t="shared" si="374"/>
        <v>1</v>
      </c>
      <c r="F1648" s="33" t="str">
        <f t="shared" si="378"/>
        <v>5S - DC</v>
      </c>
      <c r="G1648" s="34" t="s">
        <v>3385</v>
      </c>
      <c r="H1648" s="34" t="s">
        <v>2586</v>
      </c>
      <c r="L1648" s="33" t="s">
        <v>5699</v>
      </c>
      <c r="P1648" s="52" t="s">
        <v>5587</v>
      </c>
      <c r="S1648" s="50"/>
      <c r="T1648" s="33" t="s">
        <v>2438</v>
      </c>
      <c r="U1648" s="33" t="s">
        <v>2445</v>
      </c>
      <c r="W1648" s="34" t="s">
        <v>2314</v>
      </c>
      <c r="X1648" s="34">
        <v>3</v>
      </c>
      <c r="Y1648" s="34">
        <v>10</v>
      </c>
      <c r="Z1648" s="34">
        <f t="shared" si="375"/>
        <v>30</v>
      </c>
      <c r="AI1648" s="25">
        <v>1647</v>
      </c>
      <c r="AJ1648" s="27">
        <v>1647</v>
      </c>
    </row>
    <row r="1649" spans="1:36" ht="11.25" customHeight="1" x14ac:dyDescent="0.2">
      <c r="A1649" s="27">
        <v>1648</v>
      </c>
      <c r="C1649" s="33" t="str">
        <f t="shared" si="380"/>
        <v>Power - 5S - OP - Cyber - C</v>
      </c>
      <c r="D1649" s="33" t="str">
        <f t="shared" si="379"/>
        <v>Power 5S - OP - C Cyber</v>
      </c>
      <c r="E1649" s="33">
        <f t="shared" si="374"/>
        <v>1</v>
      </c>
      <c r="F1649" s="33" t="str">
        <f t="shared" si="378"/>
        <v>5S - OP</v>
      </c>
      <c r="G1649" s="34" t="s">
        <v>123</v>
      </c>
      <c r="H1649" s="34" t="s">
        <v>2586</v>
      </c>
      <c r="L1649" s="33" t="s">
        <v>2075</v>
      </c>
      <c r="P1649" s="52" t="s">
        <v>5587</v>
      </c>
      <c r="S1649" s="50"/>
      <c r="T1649" s="33" t="s">
        <v>2438</v>
      </c>
      <c r="U1649" s="33" t="s">
        <v>2075</v>
      </c>
      <c r="W1649" s="34" t="s">
        <v>2103</v>
      </c>
      <c r="X1649" s="34">
        <v>2</v>
      </c>
      <c r="Y1649" s="34">
        <v>5</v>
      </c>
      <c r="Z1649" s="34">
        <f t="shared" si="375"/>
        <v>10</v>
      </c>
      <c r="AI1649" s="25">
        <v>1648</v>
      </c>
      <c r="AJ1649" s="27">
        <v>1648</v>
      </c>
    </row>
    <row r="1650" spans="1:36" ht="11.25" customHeight="1" x14ac:dyDescent="0.2">
      <c r="A1650" s="27">
        <v>1649</v>
      </c>
      <c r="C1650" s="33" t="str">
        <f t="shared" si="380"/>
        <v>Power - 5S - IM - Ripclaw - C</v>
      </c>
      <c r="D1650" s="33" t="str">
        <f t="shared" si="379"/>
        <v>Power 5S - IM - C Ripclaw</v>
      </c>
      <c r="E1650" s="33">
        <f t="shared" si="374"/>
        <v>1</v>
      </c>
      <c r="F1650" s="33" t="str">
        <f t="shared" si="378"/>
        <v>5S - IM</v>
      </c>
      <c r="G1650" s="34" t="s">
        <v>511</v>
      </c>
      <c r="H1650" s="34" t="s">
        <v>2586</v>
      </c>
      <c r="L1650" s="33" t="s">
        <v>91</v>
      </c>
      <c r="P1650" s="52" t="s">
        <v>5587</v>
      </c>
      <c r="S1650" s="50"/>
      <c r="T1650" s="33" t="s">
        <v>2438</v>
      </c>
      <c r="U1650" s="33" t="s">
        <v>91</v>
      </c>
      <c r="W1650" s="34" t="s">
        <v>2103</v>
      </c>
      <c r="X1650" s="34">
        <v>16</v>
      </c>
      <c r="Y1650" s="34">
        <v>5</v>
      </c>
      <c r="Z1650" s="34">
        <f t="shared" si="375"/>
        <v>80</v>
      </c>
      <c r="AI1650" s="25">
        <v>1649</v>
      </c>
      <c r="AJ1650" s="27">
        <v>1649</v>
      </c>
    </row>
    <row r="1651" spans="1:36" ht="11.25" customHeight="1" x14ac:dyDescent="0.2">
      <c r="A1651" s="27">
        <v>1650</v>
      </c>
      <c r="C1651" s="33" t="str">
        <f t="shared" si="380"/>
        <v>Power - 5S - MN - Spider-Man - C</v>
      </c>
      <c r="D1651" s="33" t="str">
        <f t="shared" si="379"/>
        <v>Power 5S - MN - C Spider-Man</v>
      </c>
      <c r="E1651" s="33">
        <f t="shared" si="374"/>
        <v>1</v>
      </c>
      <c r="F1651" s="33" t="str">
        <f t="shared" si="378"/>
        <v>5S - MN</v>
      </c>
      <c r="G1651" s="34" t="s">
        <v>1677</v>
      </c>
      <c r="H1651" s="34" t="s">
        <v>2586</v>
      </c>
      <c r="L1651" s="33" t="s">
        <v>882</v>
      </c>
      <c r="P1651" s="52" t="s">
        <v>5587</v>
      </c>
      <c r="S1651" s="50"/>
      <c r="T1651" s="33" t="s">
        <v>2438</v>
      </c>
      <c r="U1651" s="33" t="s">
        <v>882</v>
      </c>
      <c r="W1651" s="34" t="s">
        <v>2103</v>
      </c>
      <c r="X1651" s="34">
        <v>4</v>
      </c>
      <c r="Y1651" s="34">
        <v>5</v>
      </c>
      <c r="Z1651" s="34">
        <f t="shared" si="375"/>
        <v>20</v>
      </c>
      <c r="AI1651" s="25">
        <v>1650</v>
      </c>
      <c r="AJ1651" s="27">
        <v>1650</v>
      </c>
    </row>
    <row r="1652" spans="1:36" ht="11.25" customHeight="1" x14ac:dyDescent="0.2">
      <c r="A1652" s="27">
        <v>1651</v>
      </c>
      <c r="C1652" s="33" t="str">
        <f t="shared" si="380"/>
        <v>Power - 6S - IM - Stryker - C</v>
      </c>
      <c r="D1652" s="33" t="str">
        <f t="shared" si="379"/>
        <v>Power 6S - IM - C Stryker</v>
      </c>
      <c r="E1652" s="33">
        <f t="shared" si="374"/>
        <v>1</v>
      </c>
      <c r="F1652" s="33" t="str">
        <f t="shared" si="378"/>
        <v>6S - IM</v>
      </c>
      <c r="G1652" s="34" t="s">
        <v>511</v>
      </c>
      <c r="H1652" s="34" t="s">
        <v>2586</v>
      </c>
      <c r="L1652" s="33" t="s">
        <v>950</v>
      </c>
      <c r="P1652" s="52" t="s">
        <v>5588</v>
      </c>
      <c r="S1652" s="50"/>
      <c r="T1652" s="33" t="s">
        <v>2439</v>
      </c>
      <c r="U1652" s="33" t="s">
        <v>950</v>
      </c>
      <c r="W1652" s="34" t="s">
        <v>2103</v>
      </c>
      <c r="X1652" s="34">
        <v>16</v>
      </c>
      <c r="Y1652" s="34">
        <v>5</v>
      </c>
      <c r="Z1652" s="34">
        <f t="shared" si="375"/>
        <v>80</v>
      </c>
      <c r="AI1652" s="25">
        <v>1651</v>
      </c>
      <c r="AJ1652" s="27">
        <v>1651</v>
      </c>
    </row>
    <row r="1653" spans="1:36" ht="11.25" customHeight="1" x14ac:dyDescent="0.2">
      <c r="A1653" s="27">
        <v>1652</v>
      </c>
      <c r="C1653" s="33" t="str">
        <f t="shared" si="380"/>
        <v>Power - 6S - OP - Super Skrull - C</v>
      </c>
      <c r="D1653" s="33" t="str">
        <f t="shared" si="379"/>
        <v>Power 6S - OP - C Super Skrull</v>
      </c>
      <c r="E1653" s="33">
        <f t="shared" si="374"/>
        <v>1</v>
      </c>
      <c r="F1653" s="33" t="str">
        <f t="shared" si="378"/>
        <v>6S - OP</v>
      </c>
      <c r="G1653" s="34" t="s">
        <v>123</v>
      </c>
      <c r="H1653" s="34" t="s">
        <v>2586</v>
      </c>
      <c r="L1653" s="33" t="s">
        <v>1149</v>
      </c>
      <c r="P1653" s="52" t="s">
        <v>5588</v>
      </c>
      <c r="S1653" s="50"/>
      <c r="T1653" s="33" t="s">
        <v>2439</v>
      </c>
      <c r="U1653" s="33" t="s">
        <v>1149</v>
      </c>
      <c r="W1653" s="34" t="s">
        <v>2103</v>
      </c>
      <c r="X1653" s="34">
        <v>2</v>
      </c>
      <c r="Y1653" s="34">
        <v>5</v>
      </c>
      <c r="Z1653" s="34">
        <f t="shared" si="375"/>
        <v>10</v>
      </c>
      <c r="AI1653" s="25">
        <v>1652</v>
      </c>
      <c r="AJ1653" s="27">
        <v>1652</v>
      </c>
    </row>
    <row r="1654" spans="1:36" ht="11.25" customHeight="1" x14ac:dyDescent="0.2">
      <c r="A1654" s="27">
        <v>1653</v>
      </c>
      <c r="C1654" s="33" t="str">
        <f t="shared" si="380"/>
        <v>Power - 6S - DC - Superboy - U</v>
      </c>
      <c r="D1654" s="33" t="str">
        <f t="shared" si="379"/>
        <v>Power 6S - DC - U Superboy</v>
      </c>
      <c r="E1654" s="33">
        <f t="shared" si="374"/>
        <v>1</v>
      </c>
      <c r="F1654" s="33" t="str">
        <f t="shared" si="378"/>
        <v>6S - DC</v>
      </c>
      <c r="G1654" s="34" t="s">
        <v>3385</v>
      </c>
      <c r="H1654" s="34" t="s">
        <v>2586</v>
      </c>
      <c r="L1654" s="33" t="s">
        <v>1150</v>
      </c>
      <c r="P1654" s="52" t="s">
        <v>5588</v>
      </c>
      <c r="S1654" s="50"/>
      <c r="T1654" s="33" t="s">
        <v>2439</v>
      </c>
      <c r="U1654" s="33" t="s">
        <v>1150</v>
      </c>
      <c r="W1654" s="34" t="s">
        <v>2314</v>
      </c>
      <c r="X1654" s="34">
        <v>3</v>
      </c>
      <c r="Y1654" s="34">
        <v>10</v>
      </c>
      <c r="Z1654" s="34">
        <f t="shared" si="375"/>
        <v>30</v>
      </c>
      <c r="AI1654" s="25">
        <v>1653</v>
      </c>
      <c r="AJ1654" s="27">
        <v>1653</v>
      </c>
    </row>
    <row r="1655" spans="1:36" ht="11.25" customHeight="1" x14ac:dyDescent="0.2">
      <c r="A1655" s="27">
        <v>1654</v>
      </c>
      <c r="C1655" s="33" t="str">
        <f t="shared" si="380"/>
        <v>Power - 6S - MN - Thunderbird - U</v>
      </c>
      <c r="D1655" s="33" t="s">
        <v>5704</v>
      </c>
      <c r="E1655" s="33">
        <f t="shared" si="374"/>
        <v>1</v>
      </c>
      <c r="F1655" s="33" t="str">
        <f t="shared" si="378"/>
        <v>6S - MN</v>
      </c>
      <c r="G1655" s="34" t="s">
        <v>1677</v>
      </c>
      <c r="H1655" s="34" t="s">
        <v>2586</v>
      </c>
      <c r="L1655" s="33" t="s">
        <v>1468</v>
      </c>
      <c r="P1655" s="52" t="s">
        <v>5588</v>
      </c>
      <c r="S1655" s="50"/>
      <c r="T1655" s="33" t="s">
        <v>2439</v>
      </c>
      <c r="U1655" s="33" t="s">
        <v>1468</v>
      </c>
      <c r="W1655" s="34" t="s">
        <v>2314</v>
      </c>
      <c r="X1655" s="34">
        <v>4</v>
      </c>
      <c r="Y1655" s="34">
        <v>10</v>
      </c>
      <c r="Z1655" s="34">
        <f t="shared" si="375"/>
        <v>40</v>
      </c>
      <c r="AI1655" s="25">
        <v>1654</v>
      </c>
      <c r="AJ1655" s="27">
        <v>1654</v>
      </c>
    </row>
    <row r="1656" spans="1:36" ht="11.25" customHeight="1" x14ac:dyDescent="0.2">
      <c r="A1656" s="27">
        <v>1655</v>
      </c>
      <c r="C1656" s="33" t="str">
        <f t="shared" si="380"/>
        <v>Power - 7S - MN - Hercules - U</v>
      </c>
      <c r="D1656" s="33" t="str">
        <f>CONCATENATE(H1656, M1656," ",P1656," - ",G1656," - ",W1656,IF(L1656="","",CONCATENATE(" ",L1656)))</f>
        <v>Power 7S - MN - U Hercules</v>
      </c>
      <c r="E1656" s="33">
        <f t="shared" si="374"/>
        <v>1</v>
      </c>
      <c r="F1656" s="33" t="str">
        <f t="shared" si="378"/>
        <v>7S - MN</v>
      </c>
      <c r="G1656" s="34" t="s">
        <v>1677</v>
      </c>
      <c r="H1656" s="34" t="s">
        <v>2586</v>
      </c>
      <c r="L1656" s="33" t="s">
        <v>2172</v>
      </c>
      <c r="P1656" s="52" t="s">
        <v>5589</v>
      </c>
      <c r="S1656" s="50"/>
      <c r="T1656" s="33" t="s">
        <v>2440</v>
      </c>
      <c r="U1656" s="33" t="s">
        <v>2172</v>
      </c>
      <c r="W1656" s="34" t="s">
        <v>2314</v>
      </c>
      <c r="X1656" s="34">
        <v>4</v>
      </c>
      <c r="Y1656" s="34">
        <v>10</v>
      </c>
      <c r="Z1656" s="34">
        <f t="shared" si="375"/>
        <v>40</v>
      </c>
      <c r="AI1656" s="25">
        <v>1655</v>
      </c>
      <c r="AJ1656" s="27">
        <v>1655</v>
      </c>
    </row>
    <row r="1657" spans="1:36" ht="11.25" customHeight="1" x14ac:dyDescent="0.2">
      <c r="A1657" s="27">
        <v>1656</v>
      </c>
      <c r="C1657" s="33" t="str">
        <f t="shared" si="380"/>
        <v>Power - 7S - IM - Overtkill - C</v>
      </c>
      <c r="D1657" s="33" t="str">
        <f>CONCATENATE(H1657, M1657," ",P1657," - ",G1657," - ",W1657,IF(L1657="","",CONCATENATE(" ",L1657)))</f>
        <v>Power 7S - IM - C Overtkill</v>
      </c>
      <c r="E1657" s="33">
        <f t="shared" si="374"/>
        <v>1</v>
      </c>
      <c r="F1657" s="33" t="str">
        <f t="shared" si="378"/>
        <v>7S - IM</v>
      </c>
      <c r="G1657" s="34" t="s">
        <v>511</v>
      </c>
      <c r="H1657" s="34" t="s">
        <v>2586</v>
      </c>
      <c r="L1657" s="33" t="s">
        <v>1245</v>
      </c>
      <c r="P1657" s="52" t="s">
        <v>5589</v>
      </c>
      <c r="S1657" s="50"/>
      <c r="T1657" s="33" t="s">
        <v>2440</v>
      </c>
      <c r="U1657" s="33" t="s">
        <v>1245</v>
      </c>
      <c r="W1657" s="34" t="s">
        <v>2103</v>
      </c>
      <c r="X1657" s="34">
        <v>16</v>
      </c>
      <c r="Y1657" s="34">
        <v>5</v>
      </c>
      <c r="Z1657" s="34">
        <f t="shared" si="375"/>
        <v>80</v>
      </c>
      <c r="AI1657" s="25">
        <v>1656</v>
      </c>
      <c r="AJ1657" s="27">
        <v>1656</v>
      </c>
    </row>
    <row r="1658" spans="1:36" ht="11.25" customHeight="1" x14ac:dyDescent="0.2">
      <c r="A1658" s="27">
        <v>1657</v>
      </c>
      <c r="C1658" s="33" t="str">
        <f t="shared" si="380"/>
        <v>Power - 7S - DC - Superman - R</v>
      </c>
      <c r="D1658" s="33" t="str">
        <f>CONCATENATE(H1658, M1658," ",P1658," - ",G1658," - ",W1658,IF(L1658="","",CONCATENATE(" ",L1658)))</f>
        <v>Power 7S - DC - R Superman</v>
      </c>
      <c r="E1658" s="33">
        <f t="shared" si="374"/>
        <v>1</v>
      </c>
      <c r="F1658" s="33" t="str">
        <f t="shared" si="378"/>
        <v>7S - DC</v>
      </c>
      <c r="G1658" s="34" t="s">
        <v>3385</v>
      </c>
      <c r="H1658" s="34" t="s">
        <v>2586</v>
      </c>
      <c r="L1658" s="33" t="s">
        <v>1152</v>
      </c>
      <c r="P1658" s="52" t="s">
        <v>5589</v>
      </c>
      <c r="S1658" s="50"/>
      <c r="T1658" s="33" t="s">
        <v>2440</v>
      </c>
      <c r="U1658" s="33" t="s">
        <v>1152</v>
      </c>
      <c r="W1658" s="34" t="s">
        <v>2313</v>
      </c>
      <c r="X1658" s="34">
        <v>3</v>
      </c>
      <c r="Y1658" s="34">
        <v>15</v>
      </c>
      <c r="Z1658" s="34">
        <f t="shared" si="375"/>
        <v>45</v>
      </c>
      <c r="AI1658" s="25">
        <v>1657</v>
      </c>
      <c r="AJ1658" s="27">
        <v>1657</v>
      </c>
    </row>
    <row r="1659" spans="1:36" ht="11.25" customHeight="1" x14ac:dyDescent="0.2">
      <c r="A1659" s="27">
        <v>1658</v>
      </c>
      <c r="C1659" s="33" t="str">
        <f t="shared" si="380"/>
        <v>Power - 7S - OP - Thing - U</v>
      </c>
      <c r="D1659" s="33" t="s">
        <v>5698</v>
      </c>
      <c r="E1659" s="33">
        <f t="shared" si="374"/>
        <v>1</v>
      </c>
      <c r="F1659" s="33" t="str">
        <f t="shared" si="378"/>
        <v>7S - OP</v>
      </c>
      <c r="G1659" s="34" t="s">
        <v>123</v>
      </c>
      <c r="H1659" s="34" t="s">
        <v>2586</v>
      </c>
      <c r="L1659" s="33" t="s">
        <v>1155</v>
      </c>
      <c r="P1659" s="52" t="s">
        <v>5589</v>
      </c>
      <c r="S1659" s="50"/>
      <c r="T1659" s="33" t="s">
        <v>2440</v>
      </c>
      <c r="U1659" s="33" t="s">
        <v>1155</v>
      </c>
      <c r="W1659" s="34" t="s">
        <v>2314</v>
      </c>
      <c r="X1659" s="34">
        <v>2</v>
      </c>
      <c r="Y1659" s="34">
        <v>10</v>
      </c>
      <c r="Z1659" s="34">
        <f t="shared" si="375"/>
        <v>20</v>
      </c>
      <c r="AI1659" s="25">
        <v>1658</v>
      </c>
      <c r="AJ1659" s="27">
        <v>1658</v>
      </c>
    </row>
    <row r="1660" spans="1:36" ht="11.25" customHeight="1" x14ac:dyDescent="0.2">
      <c r="A1660" s="27">
        <v>1659</v>
      </c>
      <c r="C1660" s="33" t="str">
        <f t="shared" si="380"/>
        <v>Power - 8S - OP - Abomination - U</v>
      </c>
      <c r="D1660" s="33" t="s">
        <v>5697</v>
      </c>
      <c r="E1660" s="33">
        <f t="shared" si="374"/>
        <v>1</v>
      </c>
      <c r="F1660" s="33" t="str">
        <f t="shared" si="378"/>
        <v>8S - OP</v>
      </c>
      <c r="G1660" s="34" t="s">
        <v>123</v>
      </c>
      <c r="H1660" s="34" t="s">
        <v>2586</v>
      </c>
      <c r="L1660" s="33" t="s">
        <v>2444</v>
      </c>
      <c r="P1660" s="52" t="s">
        <v>5590</v>
      </c>
      <c r="S1660" s="50"/>
      <c r="T1660" s="33" t="s">
        <v>2441</v>
      </c>
      <c r="U1660" s="33" t="s">
        <v>2444</v>
      </c>
      <c r="W1660" s="34" t="s">
        <v>2314</v>
      </c>
      <c r="X1660" s="34">
        <v>2</v>
      </c>
      <c r="Y1660" s="34">
        <v>10</v>
      </c>
      <c r="Z1660" s="34">
        <f t="shared" si="375"/>
        <v>20</v>
      </c>
      <c r="AI1660" s="25">
        <v>1659</v>
      </c>
      <c r="AJ1660" s="27">
        <v>1659</v>
      </c>
    </row>
    <row r="1661" spans="1:36" ht="11.25" customHeight="1" x14ac:dyDescent="0.2">
      <c r="A1661" s="27">
        <v>1660</v>
      </c>
      <c r="C1661" s="33" t="str">
        <f t="shared" si="380"/>
        <v>Power - 8S - IM - Cy-Gor - C</v>
      </c>
      <c r="D1661" s="33" t="str">
        <f>CONCATENATE(H1661, M1661," ",P1661," - ",G1661," - ",W1661,IF(L1661="","",CONCATENATE(" ",L1661)))</f>
        <v>Power 8S - IM - C Cy-Gor</v>
      </c>
      <c r="E1661" s="33">
        <f t="shared" si="374"/>
        <v>1</v>
      </c>
      <c r="F1661" s="33" t="str">
        <f t="shared" si="378"/>
        <v>8S - IM</v>
      </c>
      <c r="G1661" s="34" t="s">
        <v>511</v>
      </c>
      <c r="H1661" s="34" t="s">
        <v>2586</v>
      </c>
      <c r="L1661" s="33" t="s">
        <v>2450</v>
      </c>
      <c r="P1661" s="52" t="s">
        <v>5590</v>
      </c>
      <c r="S1661" s="50"/>
      <c r="T1661" s="33" t="s">
        <v>2441</v>
      </c>
      <c r="U1661" s="33" t="s">
        <v>2450</v>
      </c>
      <c r="W1661" s="34" t="s">
        <v>2103</v>
      </c>
      <c r="X1661" s="34">
        <v>16</v>
      </c>
      <c r="Y1661" s="34">
        <v>5</v>
      </c>
      <c r="Z1661" s="34">
        <f t="shared" si="375"/>
        <v>80</v>
      </c>
      <c r="AI1661" s="25">
        <v>1660</v>
      </c>
      <c r="AJ1661" s="27">
        <v>1660</v>
      </c>
    </row>
    <row r="1662" spans="1:36" ht="11.25" customHeight="1" x14ac:dyDescent="0.2">
      <c r="A1662" s="27">
        <v>1661</v>
      </c>
      <c r="C1662" s="33" t="str">
        <f t="shared" si="380"/>
        <v>Power - 8S - DC - Doomsday - VR</v>
      </c>
      <c r="D1662" s="33" t="str">
        <f>CONCATENATE(H1662, M1662," ",P1662," - ",G1662," - ",W1662,IF(L1662="","",CONCATENATE(" ",L1662)))</f>
        <v>Power 8S - DC - VR Doomsday</v>
      </c>
      <c r="E1662" s="33">
        <f t="shared" si="374"/>
        <v>1</v>
      </c>
      <c r="F1662" s="33" t="str">
        <f t="shared" ref="F1662:F1663" si="381">CONCATENATE(P1662," - ",G1662)</f>
        <v>8S - DC</v>
      </c>
      <c r="G1662" s="34" t="s">
        <v>3385</v>
      </c>
      <c r="H1662" s="34" t="s">
        <v>2586</v>
      </c>
      <c r="L1662" s="33" t="s">
        <v>2122</v>
      </c>
      <c r="P1662" s="52" t="s">
        <v>5590</v>
      </c>
      <c r="S1662" s="50"/>
      <c r="T1662" s="33" t="s">
        <v>2441</v>
      </c>
      <c r="U1662" s="33" t="s">
        <v>2122</v>
      </c>
      <c r="W1662" s="34" t="s">
        <v>2361</v>
      </c>
      <c r="X1662" s="34">
        <v>3</v>
      </c>
      <c r="Y1662" s="34">
        <v>20</v>
      </c>
      <c r="Z1662" s="34">
        <f t="shared" si="375"/>
        <v>60</v>
      </c>
      <c r="AI1662" s="25">
        <v>1661</v>
      </c>
      <c r="AJ1662" s="27">
        <v>1661</v>
      </c>
    </row>
    <row r="1663" spans="1:36" ht="11.25" customHeight="1" x14ac:dyDescent="0.2">
      <c r="A1663" s="27">
        <v>1662</v>
      </c>
      <c r="C1663" s="33" t="str">
        <f t="shared" si="380"/>
        <v>Power - 8S - MN - Hulk - R</v>
      </c>
      <c r="D1663" s="33" t="str">
        <f>CONCATENATE(H1663, M1663," ",P1663," - ",G1663," - ",W1663,IF(L1663="","",CONCATENATE(" ",L1663)))</f>
        <v>Power 8S - MN - R Hulk</v>
      </c>
      <c r="E1663" s="33">
        <f t="shared" si="374"/>
        <v>1</v>
      </c>
      <c r="F1663" s="33" t="str">
        <f t="shared" si="381"/>
        <v>8S - MN</v>
      </c>
      <c r="G1663" s="34" t="s">
        <v>1677</v>
      </c>
      <c r="H1663" s="34" t="s">
        <v>2586</v>
      </c>
      <c r="L1663" s="33" t="s">
        <v>1057</v>
      </c>
      <c r="P1663" s="52" t="s">
        <v>5590</v>
      </c>
      <c r="S1663" s="50"/>
      <c r="T1663" s="33" t="s">
        <v>2441</v>
      </c>
      <c r="U1663" s="33" t="s">
        <v>1057</v>
      </c>
      <c r="W1663" s="34" t="s">
        <v>2313</v>
      </c>
      <c r="X1663" s="34">
        <v>4</v>
      </c>
      <c r="Y1663" s="34">
        <v>15</v>
      </c>
      <c r="Z1663" s="34">
        <f t="shared" si="375"/>
        <v>60</v>
      </c>
      <c r="AI1663" s="25">
        <v>1662</v>
      </c>
      <c r="AJ1663" s="27">
        <v>1662</v>
      </c>
    </row>
    <row r="1664" spans="1:36" ht="11.25" customHeight="1" x14ac:dyDescent="0.2">
      <c r="A1664" s="27">
        <v>1663</v>
      </c>
      <c r="B1664" s="39"/>
      <c r="C1664" s="38" t="str">
        <f t="shared" ref="C1664:C1727" si="382">CONCATENATE(M1664," - ",P1664," - ",G1664," - ",IF(R1664="","",CONCATENATE(R1664," - ")),W1664)</f>
        <v>Professor X - 3-Grid Character Card - OP - C</v>
      </c>
      <c r="D1664" s="38" t="str">
        <f>CONCATENATE(M1664," ",G1664," HERO - ",W1664)</f>
        <v>Professor X OP HERO - C</v>
      </c>
      <c r="E1664" s="38">
        <f t="shared" si="374"/>
        <v>1</v>
      </c>
      <c r="F1664" s="38" t="str">
        <f>CONCATENATE(M1664,IF(V1664&lt;&gt;"",CONCATENATE(" (",V1664,")",),"")," &lt;",G1664,"&gt;")</f>
        <v>Professor X &lt;OP&gt;</v>
      </c>
      <c r="G1664" s="39" t="s">
        <v>123</v>
      </c>
      <c r="H1664" s="39" t="s">
        <v>2582</v>
      </c>
      <c r="I1664" s="39"/>
      <c r="J1664" s="39"/>
      <c r="K1664" s="39"/>
      <c r="L1664" s="38" t="s">
        <v>2235</v>
      </c>
      <c r="M1664" s="38" t="s">
        <v>2235</v>
      </c>
      <c r="N1664" s="39"/>
      <c r="O1664" s="39"/>
      <c r="P1664" s="38" t="s">
        <v>768</v>
      </c>
      <c r="Q1664" s="39"/>
      <c r="R1664" s="39"/>
      <c r="S1664" s="55"/>
      <c r="T1664" s="38" t="s">
        <v>2235</v>
      </c>
      <c r="U1664" s="38" t="s">
        <v>768</v>
      </c>
      <c r="V1664" s="39"/>
      <c r="W1664" s="39" t="s">
        <v>2103</v>
      </c>
      <c r="X1664" s="40">
        <v>2</v>
      </c>
      <c r="Y1664" s="40">
        <v>5</v>
      </c>
      <c r="Z1664" s="40">
        <f t="shared" si="375"/>
        <v>10</v>
      </c>
      <c r="AA1664" s="41">
        <v>8</v>
      </c>
      <c r="AB1664" s="41">
        <v>2</v>
      </c>
      <c r="AC1664" s="41">
        <v>1</v>
      </c>
      <c r="AD1664" s="41"/>
      <c r="AE1664" s="41">
        <f>SUM(AA1664:AD1664)</f>
        <v>11</v>
      </c>
      <c r="AF1664" s="41">
        <v>11</v>
      </c>
      <c r="AG1664" s="42">
        <f>AVERAGE(AA1664:AD1664)</f>
        <v>3.6666666666666665</v>
      </c>
      <c r="AH1664" s="43"/>
      <c r="AI1664" s="43">
        <v>1663</v>
      </c>
      <c r="AJ1664" s="27">
        <v>1663</v>
      </c>
    </row>
    <row r="1665" spans="1:36" ht="11.25" customHeight="1" x14ac:dyDescent="0.2">
      <c r="A1665" s="27">
        <v>1664</v>
      </c>
      <c r="B1665" s="28"/>
      <c r="C1665" s="26" t="str">
        <f t="shared" si="382"/>
        <v>Professor X - 4-Grid Character Card - IQ - R</v>
      </c>
      <c r="D1665" s="26" t="str">
        <f>CONCATENATE(M1665," ",G1665," HERO - ",W1665)</f>
        <v>Professor X IQ HERO - R</v>
      </c>
      <c r="E1665" s="26">
        <f t="shared" si="374"/>
        <v>1</v>
      </c>
      <c r="F1665" s="26" t="str">
        <f>CONCATENATE(M1665,IF(V1665&lt;&gt;"",CONCATENATE(" (",V1665,")",),"")," &lt;",G1665,"&gt;")</f>
        <v>Professor X &lt;IQ&gt;</v>
      </c>
      <c r="G1665" s="28" t="s">
        <v>1044</v>
      </c>
      <c r="H1665" s="28" t="s">
        <v>2582</v>
      </c>
      <c r="I1665" s="28"/>
      <c r="J1665" s="28"/>
      <c r="K1665" s="28"/>
      <c r="L1665" s="26" t="s">
        <v>2235</v>
      </c>
      <c r="M1665" s="26" t="s">
        <v>2235</v>
      </c>
      <c r="N1665" s="28"/>
      <c r="O1665" s="28"/>
      <c r="P1665" s="26" t="s">
        <v>769</v>
      </c>
      <c r="Q1665" s="28"/>
      <c r="R1665" s="28"/>
      <c r="S1665" s="54"/>
      <c r="T1665" s="26" t="s">
        <v>2235</v>
      </c>
      <c r="U1665" s="26" t="s">
        <v>769</v>
      </c>
      <c r="V1665" s="28"/>
      <c r="W1665" s="28" t="s">
        <v>2313</v>
      </c>
      <c r="X1665" s="29">
        <v>12</v>
      </c>
      <c r="Y1665" s="29">
        <v>15</v>
      </c>
      <c r="Z1665" s="29">
        <f t="shared" si="375"/>
        <v>180</v>
      </c>
      <c r="AA1665" s="30">
        <v>8</v>
      </c>
      <c r="AB1665" s="30">
        <v>2</v>
      </c>
      <c r="AC1665" s="30">
        <v>1</v>
      </c>
      <c r="AD1665" s="30">
        <v>7</v>
      </c>
      <c r="AE1665" s="30">
        <f>SUM(AA1665:AD1665)</f>
        <v>18</v>
      </c>
      <c r="AF1665" s="30">
        <v>18</v>
      </c>
      <c r="AG1665" s="31">
        <f>AVERAGE(AA1665:AD1665)</f>
        <v>4.5</v>
      </c>
      <c r="AH1665" s="32"/>
      <c r="AI1665" s="32">
        <v>1664</v>
      </c>
      <c r="AJ1665" s="27">
        <v>1664</v>
      </c>
    </row>
    <row r="1666" spans="1:36" ht="11.25" customHeight="1" x14ac:dyDescent="0.2">
      <c r="A1666" s="27">
        <v>1665</v>
      </c>
      <c r="C1666" s="33" t="str">
        <f t="shared" si="382"/>
        <v>Professor X - Cerebro - OP - C</v>
      </c>
      <c r="D1666" s="33" t="str">
        <f t="shared" ref="D1666:D1674" si="383">CONCATENATE(M1666," - ",P1666," - ",G1666," - ",IF(R1666="","",CONCATENATE(R1666," - ")),W1666)</f>
        <v>Professor X - Cerebro - OP - C</v>
      </c>
      <c r="E1666" s="33">
        <f t="shared" ref="E1666:E1729" si="384">COUNTIF(F:F,F1666)</f>
        <v>1</v>
      </c>
      <c r="F1666" s="33" t="str">
        <f t="shared" ref="F1666:F1674" si="385">CONCATENATE(P1666," - ",G1666)</f>
        <v>Cerebro - OP</v>
      </c>
      <c r="G1666" s="34" t="s">
        <v>123</v>
      </c>
      <c r="H1666" s="34" t="s">
        <v>2590</v>
      </c>
      <c r="L1666" s="33" t="s">
        <v>2235</v>
      </c>
      <c r="M1666" s="33" t="s">
        <v>2235</v>
      </c>
      <c r="N1666" s="34" t="s">
        <v>4928</v>
      </c>
      <c r="O1666" s="34" t="s">
        <v>4928</v>
      </c>
      <c r="P1666" s="33" t="s">
        <v>1426</v>
      </c>
      <c r="S1666" s="50" t="s">
        <v>4076</v>
      </c>
      <c r="T1666" s="33" t="s">
        <v>2235</v>
      </c>
      <c r="U1666" s="33" t="s">
        <v>1426</v>
      </c>
      <c r="W1666" s="34" t="s">
        <v>2103</v>
      </c>
      <c r="X1666" s="34">
        <v>2</v>
      </c>
      <c r="Y1666" s="34">
        <v>5</v>
      </c>
      <c r="Z1666" s="34">
        <f t="shared" ref="Z1666:Z1729" si="386">SUMPRODUCT(X1666,Y1666)</f>
        <v>10</v>
      </c>
      <c r="AI1666" s="25">
        <v>1665</v>
      </c>
      <c r="AJ1666" s="27">
        <v>1665</v>
      </c>
    </row>
    <row r="1667" spans="1:36" ht="11.25" customHeight="1" x14ac:dyDescent="0.2">
      <c r="A1667" s="27">
        <v>1666</v>
      </c>
      <c r="C1667" s="33" t="str">
        <f t="shared" si="382"/>
        <v>Professor X - Mindwipe - IQ - OPD - VR</v>
      </c>
      <c r="D1667" s="33" t="str">
        <f t="shared" si="383"/>
        <v>Professor X - Mindwipe - IQ - OPD - VR</v>
      </c>
      <c r="E1667" s="33">
        <f t="shared" si="384"/>
        <v>1</v>
      </c>
      <c r="F1667" s="33" t="str">
        <f t="shared" si="385"/>
        <v>Mindwipe - IQ</v>
      </c>
      <c r="G1667" s="34" t="s">
        <v>1044</v>
      </c>
      <c r="H1667" s="34" t="s">
        <v>2590</v>
      </c>
      <c r="L1667" s="33" t="s">
        <v>2235</v>
      </c>
      <c r="M1667" s="33" t="s">
        <v>2235</v>
      </c>
      <c r="N1667" s="34" t="s">
        <v>4925</v>
      </c>
      <c r="O1667" s="34" t="s">
        <v>4925</v>
      </c>
      <c r="P1667" s="33" t="s">
        <v>3231</v>
      </c>
      <c r="R1667" s="34" t="s">
        <v>2584</v>
      </c>
      <c r="S1667" s="50" t="s">
        <v>4351</v>
      </c>
      <c r="T1667" s="33" t="s">
        <v>2235</v>
      </c>
      <c r="U1667" s="33" t="s">
        <v>1133</v>
      </c>
      <c r="W1667" s="34" t="s">
        <v>2361</v>
      </c>
      <c r="X1667" s="34">
        <v>12</v>
      </c>
      <c r="Y1667" s="34">
        <v>20</v>
      </c>
      <c r="Z1667" s="34">
        <f t="shared" si="386"/>
        <v>240</v>
      </c>
      <c r="AI1667" s="25">
        <v>1666</v>
      </c>
      <c r="AJ1667" s="27">
        <v>1666</v>
      </c>
    </row>
    <row r="1668" spans="1:36" ht="11.25" customHeight="1" x14ac:dyDescent="0.2">
      <c r="A1668" s="27">
        <v>1667</v>
      </c>
      <c r="C1668" s="33" t="str">
        <f t="shared" si="382"/>
        <v>Professor X - Psionic Hold - OP - OPD - R</v>
      </c>
      <c r="D1668" s="33" t="str">
        <f t="shared" si="383"/>
        <v>Professor X - Psionic Hold - OP - OPD - R</v>
      </c>
      <c r="E1668" s="33">
        <f t="shared" si="384"/>
        <v>1</v>
      </c>
      <c r="F1668" s="33" t="str">
        <f t="shared" si="385"/>
        <v>Psionic Hold - OP</v>
      </c>
      <c r="G1668" s="34" t="s">
        <v>123</v>
      </c>
      <c r="H1668" s="34" t="s">
        <v>2590</v>
      </c>
      <c r="L1668" s="33" t="s">
        <v>2235</v>
      </c>
      <c r="M1668" s="33" t="s">
        <v>2235</v>
      </c>
      <c r="N1668" s="34" t="s">
        <v>4956</v>
      </c>
      <c r="O1668" s="34" t="s">
        <v>4956</v>
      </c>
      <c r="P1668" s="33" t="s">
        <v>3232</v>
      </c>
      <c r="R1668" s="34" t="s">
        <v>2584</v>
      </c>
      <c r="S1668" s="50" t="s">
        <v>3760</v>
      </c>
      <c r="T1668" s="33" t="s">
        <v>2235</v>
      </c>
      <c r="U1668" s="33" t="s">
        <v>1134</v>
      </c>
      <c r="W1668" s="34" t="s">
        <v>2313</v>
      </c>
      <c r="X1668" s="34">
        <v>2</v>
      </c>
      <c r="Y1668" s="34">
        <v>15</v>
      </c>
      <c r="Z1668" s="34">
        <f t="shared" si="386"/>
        <v>30</v>
      </c>
      <c r="AI1668" s="25">
        <v>1667</v>
      </c>
      <c r="AJ1668" s="27">
        <v>1667</v>
      </c>
    </row>
    <row r="1669" spans="1:36" ht="11.25" customHeight="1" x14ac:dyDescent="0.2">
      <c r="A1669" s="27">
        <v>1668</v>
      </c>
      <c r="C1669" s="33" t="str">
        <f t="shared" si="382"/>
        <v>Professor X - Psychic Scan - OP - C</v>
      </c>
      <c r="D1669" s="33" t="str">
        <f t="shared" si="383"/>
        <v>Professor X - Psychic Scan - OP - C</v>
      </c>
      <c r="E1669" s="33">
        <f t="shared" si="384"/>
        <v>1</v>
      </c>
      <c r="F1669" s="33" t="str">
        <f t="shared" si="385"/>
        <v>Psychic Scan - OP</v>
      </c>
      <c r="G1669" s="34" t="s">
        <v>123</v>
      </c>
      <c r="H1669" s="34" t="s">
        <v>2590</v>
      </c>
      <c r="L1669" s="33" t="s">
        <v>2235</v>
      </c>
      <c r="M1669" s="33" t="s">
        <v>2235</v>
      </c>
      <c r="N1669" s="34" t="s">
        <v>4891</v>
      </c>
      <c r="O1669" s="34" t="s">
        <v>4891</v>
      </c>
      <c r="P1669" s="33" t="s">
        <v>1812</v>
      </c>
      <c r="S1669" s="50" t="s">
        <v>4352</v>
      </c>
      <c r="T1669" s="33" t="s">
        <v>2235</v>
      </c>
      <c r="U1669" s="33" t="s">
        <v>1812</v>
      </c>
      <c r="W1669" s="34" t="s">
        <v>2103</v>
      </c>
      <c r="X1669" s="34">
        <v>2</v>
      </c>
      <c r="Y1669" s="34">
        <v>5</v>
      </c>
      <c r="Z1669" s="34">
        <f t="shared" si="386"/>
        <v>10</v>
      </c>
      <c r="AI1669" s="25">
        <v>1668</v>
      </c>
      <c r="AJ1669" s="27">
        <v>1668</v>
      </c>
    </row>
    <row r="1670" spans="1:36" ht="11.25" customHeight="1" x14ac:dyDescent="0.2">
      <c r="A1670" s="27">
        <v>1669</v>
      </c>
      <c r="C1670" s="33" t="str">
        <f t="shared" si="382"/>
        <v>Professor X - Psychic Shield - IQ - U</v>
      </c>
      <c r="D1670" s="33" t="str">
        <f t="shared" si="383"/>
        <v>Professor X - Psychic Shield - IQ - U</v>
      </c>
      <c r="E1670" s="33">
        <f t="shared" si="384"/>
        <v>1</v>
      </c>
      <c r="F1670" s="33" t="str">
        <f t="shared" si="385"/>
        <v>Psychic Shield - IQ</v>
      </c>
      <c r="G1670" s="34" t="s">
        <v>1044</v>
      </c>
      <c r="H1670" s="34" t="s">
        <v>2590</v>
      </c>
      <c r="L1670" s="33" t="s">
        <v>2235</v>
      </c>
      <c r="M1670" s="33" t="s">
        <v>2235</v>
      </c>
      <c r="N1670" s="34" t="s">
        <v>4952</v>
      </c>
      <c r="O1670" s="34" t="s">
        <v>4952</v>
      </c>
      <c r="P1670" s="33" t="s">
        <v>349</v>
      </c>
      <c r="S1670" s="50" t="s">
        <v>4353</v>
      </c>
      <c r="T1670" s="33" t="s">
        <v>2235</v>
      </c>
      <c r="U1670" s="33" t="s">
        <v>349</v>
      </c>
      <c r="W1670" s="34" t="s">
        <v>2314</v>
      </c>
      <c r="X1670" s="34">
        <v>12</v>
      </c>
      <c r="Y1670" s="34">
        <v>10</v>
      </c>
      <c r="Z1670" s="34">
        <f t="shared" si="386"/>
        <v>120</v>
      </c>
      <c r="AI1670" s="25">
        <v>1669</v>
      </c>
      <c r="AJ1670" s="27">
        <v>1669</v>
      </c>
    </row>
    <row r="1671" spans="1:36" ht="11.25" customHeight="1" x14ac:dyDescent="0.2">
      <c r="A1671" s="27">
        <v>1670</v>
      </c>
      <c r="C1671" s="33" t="str">
        <f t="shared" si="382"/>
        <v>Professor X - Read Mind - PS - R</v>
      </c>
      <c r="D1671" s="33" t="str">
        <f t="shared" si="383"/>
        <v>Professor X - Read Mind - PS - R</v>
      </c>
      <c r="E1671" s="33">
        <f t="shared" si="384"/>
        <v>1</v>
      </c>
      <c r="F1671" s="33" t="str">
        <f t="shared" si="385"/>
        <v>Read Mind - PS</v>
      </c>
      <c r="G1671" s="34" t="s">
        <v>124</v>
      </c>
      <c r="H1671" s="34" t="s">
        <v>2590</v>
      </c>
      <c r="L1671" s="33" t="s">
        <v>2235</v>
      </c>
      <c r="M1671" s="33" t="s">
        <v>2235</v>
      </c>
      <c r="N1671" s="34" t="s">
        <v>4881</v>
      </c>
      <c r="O1671" s="34" t="s">
        <v>4881</v>
      </c>
      <c r="P1671" s="33" t="s">
        <v>1477</v>
      </c>
      <c r="S1671" s="50" t="s">
        <v>3610</v>
      </c>
      <c r="T1671" s="33" t="s">
        <v>2235</v>
      </c>
      <c r="U1671" s="33" t="s">
        <v>1477</v>
      </c>
      <c r="W1671" s="34" t="s">
        <v>2313</v>
      </c>
      <c r="X1671" s="34">
        <v>7</v>
      </c>
      <c r="Y1671" s="34">
        <v>15</v>
      </c>
      <c r="Z1671" s="34">
        <f t="shared" si="386"/>
        <v>105</v>
      </c>
      <c r="AI1671" s="25">
        <v>1670</v>
      </c>
      <c r="AJ1671" s="27">
        <v>1670</v>
      </c>
    </row>
    <row r="1672" spans="1:36" ht="11.25" customHeight="1" x14ac:dyDescent="0.2">
      <c r="A1672" s="27">
        <v>1671</v>
      </c>
      <c r="C1672" s="33" t="str">
        <f t="shared" si="382"/>
        <v>Professor X - Shi'ar Battle Armor - MP - X</v>
      </c>
      <c r="D1672" s="33" t="s">
        <v>6197</v>
      </c>
      <c r="E1672" s="33">
        <f t="shared" si="384"/>
        <v>1</v>
      </c>
      <c r="F1672" s="33" t="str">
        <f t="shared" si="385"/>
        <v>Shi'ar Battle Armor - MP</v>
      </c>
      <c r="G1672" s="34" t="s">
        <v>120</v>
      </c>
      <c r="H1672" s="34" t="s">
        <v>2590</v>
      </c>
      <c r="L1672" s="33" t="s">
        <v>2235</v>
      </c>
      <c r="M1672" s="33" t="s">
        <v>2235</v>
      </c>
      <c r="N1672" s="34" t="s">
        <v>5053</v>
      </c>
      <c r="O1672" s="34" t="s">
        <v>5053</v>
      </c>
      <c r="P1672" s="33" t="s">
        <v>1627</v>
      </c>
      <c r="S1672" s="50" t="s">
        <v>4354</v>
      </c>
      <c r="T1672" s="33" t="s">
        <v>2235</v>
      </c>
      <c r="U1672" s="33" t="s">
        <v>1627</v>
      </c>
      <c r="W1672" s="34" t="s">
        <v>1146</v>
      </c>
      <c r="X1672" s="34">
        <v>9</v>
      </c>
      <c r="Y1672" s="34">
        <v>25</v>
      </c>
      <c r="Z1672" s="34">
        <f t="shared" si="386"/>
        <v>225</v>
      </c>
      <c r="AI1672" s="25">
        <v>1671</v>
      </c>
      <c r="AJ1672" s="27">
        <v>1671</v>
      </c>
    </row>
    <row r="1673" spans="1:36" ht="11.25" customHeight="1" x14ac:dyDescent="0.2">
      <c r="A1673" s="27">
        <v>1672</v>
      </c>
      <c r="C1673" s="33" t="str">
        <f t="shared" si="382"/>
        <v>Professor X - Telepathic Coordination - OP - OPD - R</v>
      </c>
      <c r="D1673" s="33" t="str">
        <f t="shared" si="383"/>
        <v>Professor X - Telepathic Coordination - OP - OPD - R</v>
      </c>
      <c r="E1673" s="33">
        <f t="shared" si="384"/>
        <v>1</v>
      </c>
      <c r="F1673" s="33" t="str">
        <f t="shared" si="385"/>
        <v>Telepathic Coordination - OP</v>
      </c>
      <c r="G1673" s="34" t="s">
        <v>123</v>
      </c>
      <c r="H1673" s="34" t="s">
        <v>2590</v>
      </c>
      <c r="L1673" s="33" t="s">
        <v>2235</v>
      </c>
      <c r="M1673" s="33" t="s">
        <v>2235</v>
      </c>
      <c r="N1673" s="34" t="s">
        <v>5109</v>
      </c>
      <c r="O1673" s="34" t="s">
        <v>5109</v>
      </c>
      <c r="P1673" s="33" t="s">
        <v>3233</v>
      </c>
      <c r="R1673" s="34" t="s">
        <v>2584</v>
      </c>
      <c r="S1673" s="50" t="s">
        <v>4355</v>
      </c>
      <c r="T1673" s="33" t="s">
        <v>2235</v>
      </c>
      <c r="U1673" s="33" t="s">
        <v>1135</v>
      </c>
      <c r="W1673" s="34" t="s">
        <v>2313</v>
      </c>
      <c r="X1673" s="34">
        <v>2</v>
      </c>
      <c r="Y1673" s="34">
        <v>15</v>
      </c>
      <c r="Z1673" s="34">
        <f t="shared" si="386"/>
        <v>30</v>
      </c>
      <c r="AI1673" s="25">
        <v>1672</v>
      </c>
      <c r="AJ1673" s="27">
        <v>1672</v>
      </c>
    </row>
    <row r="1674" spans="1:36" ht="11.25" customHeight="1" x14ac:dyDescent="0.2">
      <c r="A1674" s="27">
        <v>1673</v>
      </c>
      <c r="C1674" s="33" t="str">
        <f t="shared" si="382"/>
        <v>Professor X - X-Men Founder - OP - C</v>
      </c>
      <c r="D1674" s="33" t="str">
        <f t="shared" si="383"/>
        <v>Professor X - X-Men Founder - OP - C</v>
      </c>
      <c r="E1674" s="33">
        <f t="shared" si="384"/>
        <v>1</v>
      </c>
      <c r="F1674" s="33" t="str">
        <f t="shared" si="385"/>
        <v>X-Men Founder - OP</v>
      </c>
      <c r="G1674" s="34" t="s">
        <v>123</v>
      </c>
      <c r="H1674" s="34" t="s">
        <v>2590</v>
      </c>
      <c r="L1674" s="33" t="s">
        <v>2235</v>
      </c>
      <c r="M1674" s="33" t="s">
        <v>2235</v>
      </c>
      <c r="N1674" s="34" t="s">
        <v>4901</v>
      </c>
      <c r="O1674" s="34" t="s">
        <v>4901</v>
      </c>
      <c r="P1674" s="33" t="s">
        <v>3373</v>
      </c>
      <c r="S1674" s="50" t="s">
        <v>4356</v>
      </c>
      <c r="T1674" s="33" t="s">
        <v>2235</v>
      </c>
      <c r="U1674" s="33" t="s">
        <v>1476</v>
      </c>
      <c r="W1674" s="34" t="s">
        <v>2103</v>
      </c>
      <c r="X1674" s="34">
        <v>2</v>
      </c>
      <c r="Y1674" s="34">
        <v>5</v>
      </c>
      <c r="Z1674" s="34">
        <f t="shared" si="386"/>
        <v>10</v>
      </c>
      <c r="AI1674" s="25">
        <v>1673</v>
      </c>
      <c r="AJ1674" s="27">
        <v>1673</v>
      </c>
    </row>
    <row r="1675" spans="1:36" ht="11.25" customHeight="1" x14ac:dyDescent="0.2">
      <c r="A1675" s="27">
        <v>1674</v>
      </c>
      <c r="B1675" s="28"/>
      <c r="C1675" s="26" t="str">
        <f t="shared" si="382"/>
        <v>Psycho-Man - 4-Grid Character Card - CL - U</v>
      </c>
      <c r="D1675" s="26" t="str">
        <f>CONCATENATE(M1675," ",G1675," HERO - ",W1675)</f>
        <v>Psycho-Man CL HERO - U</v>
      </c>
      <c r="E1675" s="26">
        <f t="shared" si="384"/>
        <v>1</v>
      </c>
      <c r="F1675" s="26" t="str">
        <f>CONCATENATE(M1675,IF(V1675&lt;&gt;"",CONCATENATE(" (",V1675,")",),"")," &lt;",G1675,"&gt;")</f>
        <v>Psycho-Man &lt;CL&gt;</v>
      </c>
      <c r="G1675" s="28" t="s">
        <v>1676</v>
      </c>
      <c r="H1675" s="28" t="s">
        <v>2582</v>
      </c>
      <c r="I1675" s="28"/>
      <c r="J1675" s="28"/>
      <c r="K1675" s="28"/>
      <c r="L1675" s="26" t="s">
        <v>2236</v>
      </c>
      <c r="M1675" s="26" t="s">
        <v>2236</v>
      </c>
      <c r="N1675" s="28"/>
      <c r="O1675" s="28"/>
      <c r="P1675" s="26" t="s">
        <v>769</v>
      </c>
      <c r="Q1675" s="28"/>
      <c r="R1675" s="28"/>
      <c r="S1675" s="54"/>
      <c r="T1675" s="26" t="s">
        <v>2236</v>
      </c>
      <c r="U1675" s="26" t="s">
        <v>769</v>
      </c>
      <c r="V1675" s="28"/>
      <c r="W1675" s="28" t="s">
        <v>2314</v>
      </c>
      <c r="X1675" s="29">
        <v>13</v>
      </c>
      <c r="Y1675" s="29">
        <v>10</v>
      </c>
      <c r="Z1675" s="29">
        <f t="shared" si="386"/>
        <v>130</v>
      </c>
      <c r="AA1675" s="30">
        <v>5</v>
      </c>
      <c r="AB1675" s="30">
        <v>2</v>
      </c>
      <c r="AC1675" s="30">
        <v>5</v>
      </c>
      <c r="AD1675" s="30">
        <v>6</v>
      </c>
      <c r="AE1675" s="30">
        <f>SUM(AA1675:AD1675)</f>
        <v>18</v>
      </c>
      <c r="AF1675" s="30">
        <v>18</v>
      </c>
      <c r="AG1675" s="31">
        <f>AVERAGE(AA1675:AD1675)</f>
        <v>4.5</v>
      </c>
      <c r="AH1675" s="32" t="s">
        <v>4828</v>
      </c>
      <c r="AI1675" s="32">
        <v>1674</v>
      </c>
      <c r="AJ1675" s="27">
        <v>1674</v>
      </c>
    </row>
    <row r="1676" spans="1:36" ht="11.25" customHeight="1" x14ac:dyDescent="0.2">
      <c r="A1676" s="27">
        <v>1675</v>
      </c>
      <c r="C1676" s="33" t="str">
        <f t="shared" si="382"/>
        <v>Psycho-Man - Doubt - CL - OPD - R</v>
      </c>
      <c r="D1676" s="33" t="str">
        <f t="shared" ref="D1676:D1681" si="387">CONCATENATE(M1676," - ",P1676," - ",G1676," - ",IF(R1676="","",CONCATENATE(R1676," - ")),W1676)</f>
        <v>Psycho-Man - Doubt - CL - OPD - R</v>
      </c>
      <c r="E1676" s="33">
        <f t="shared" si="384"/>
        <v>1</v>
      </c>
      <c r="F1676" s="33" t="str">
        <f t="shared" ref="F1676:F1681" si="388">CONCATENATE(P1676," - ",G1676)</f>
        <v>Doubt - CL</v>
      </c>
      <c r="G1676" s="34" t="s">
        <v>1676</v>
      </c>
      <c r="H1676" s="34" t="s">
        <v>2590</v>
      </c>
      <c r="L1676" s="33" t="s">
        <v>2236</v>
      </c>
      <c r="M1676" s="33" t="s">
        <v>2236</v>
      </c>
      <c r="N1676" s="34" t="s">
        <v>4906</v>
      </c>
      <c r="O1676" s="34" t="s">
        <v>4906</v>
      </c>
      <c r="P1676" s="33" t="s">
        <v>3234</v>
      </c>
      <c r="R1676" s="34" t="s">
        <v>2584</v>
      </c>
      <c r="S1676" s="50" t="s">
        <v>4357</v>
      </c>
      <c r="T1676" s="33" t="s">
        <v>2236</v>
      </c>
      <c r="U1676" s="33" t="s">
        <v>1136</v>
      </c>
      <c r="W1676" s="34" t="s">
        <v>2313</v>
      </c>
      <c r="X1676" s="34">
        <v>13</v>
      </c>
      <c r="Y1676" s="34">
        <v>15</v>
      </c>
      <c r="Z1676" s="34">
        <f t="shared" si="386"/>
        <v>195</v>
      </c>
      <c r="AI1676" s="25">
        <v>1675</v>
      </c>
      <c r="AJ1676" s="27">
        <v>1675</v>
      </c>
    </row>
    <row r="1677" spans="1:36" ht="11.25" customHeight="1" x14ac:dyDescent="0.2">
      <c r="A1677" s="27">
        <v>1676</v>
      </c>
      <c r="C1677" s="33" t="str">
        <f t="shared" si="382"/>
        <v>Psycho-Man - Emotion Box - CL - C</v>
      </c>
      <c r="D1677" s="33" t="str">
        <f t="shared" si="387"/>
        <v>Psycho-Man - Emotion Box - CL - C</v>
      </c>
      <c r="E1677" s="33">
        <f t="shared" si="384"/>
        <v>1</v>
      </c>
      <c r="F1677" s="33" t="str">
        <f t="shared" si="388"/>
        <v>Emotion Box - CL</v>
      </c>
      <c r="G1677" s="34" t="s">
        <v>1676</v>
      </c>
      <c r="H1677" s="34" t="s">
        <v>2590</v>
      </c>
      <c r="L1677" s="33" t="s">
        <v>2236</v>
      </c>
      <c r="M1677" s="33" t="s">
        <v>2236</v>
      </c>
      <c r="N1677" s="34" t="s">
        <v>4950</v>
      </c>
      <c r="O1677" s="34" t="s">
        <v>4950</v>
      </c>
      <c r="P1677" s="33" t="s">
        <v>1475</v>
      </c>
      <c r="S1677" s="50" t="s">
        <v>4358</v>
      </c>
      <c r="T1677" s="33" t="s">
        <v>2236</v>
      </c>
      <c r="U1677" s="33" t="s">
        <v>1475</v>
      </c>
      <c r="W1677" s="34" t="s">
        <v>2103</v>
      </c>
      <c r="X1677" s="34">
        <v>13</v>
      </c>
      <c r="Y1677" s="34">
        <v>5</v>
      </c>
      <c r="Z1677" s="34">
        <f t="shared" si="386"/>
        <v>65</v>
      </c>
      <c r="AI1677" s="25">
        <v>1676</v>
      </c>
      <c r="AJ1677" s="27">
        <v>1676</v>
      </c>
    </row>
    <row r="1678" spans="1:36" ht="11.25" customHeight="1" x14ac:dyDescent="0.2">
      <c r="A1678" s="27">
        <v>1677</v>
      </c>
      <c r="C1678" s="33" t="str">
        <f t="shared" si="382"/>
        <v>Psycho-Man - Fear - CL - U</v>
      </c>
      <c r="D1678" s="33" t="str">
        <f t="shared" si="387"/>
        <v>Psycho-Man - Fear - CL - U</v>
      </c>
      <c r="E1678" s="33">
        <f t="shared" si="384"/>
        <v>1</v>
      </c>
      <c r="F1678" s="33" t="str">
        <f t="shared" si="388"/>
        <v>Fear - CL</v>
      </c>
      <c r="G1678" s="34" t="s">
        <v>1676</v>
      </c>
      <c r="H1678" s="34" t="s">
        <v>2590</v>
      </c>
      <c r="L1678" s="33" t="s">
        <v>2236</v>
      </c>
      <c r="M1678" s="33" t="s">
        <v>2236</v>
      </c>
      <c r="N1678" s="34" t="s">
        <v>4939</v>
      </c>
      <c r="O1678" s="34" t="s">
        <v>4939</v>
      </c>
      <c r="P1678" s="33" t="s">
        <v>1472</v>
      </c>
      <c r="S1678" s="50" t="s">
        <v>4359</v>
      </c>
      <c r="T1678" s="33" t="s">
        <v>2236</v>
      </c>
      <c r="U1678" s="33" t="s">
        <v>1472</v>
      </c>
      <c r="W1678" s="34" t="s">
        <v>2314</v>
      </c>
      <c r="X1678" s="34">
        <v>13</v>
      </c>
      <c r="Y1678" s="34">
        <v>10</v>
      </c>
      <c r="Z1678" s="34">
        <f t="shared" si="386"/>
        <v>130</v>
      </c>
      <c r="AI1678" s="25">
        <v>1677</v>
      </c>
      <c r="AJ1678" s="27">
        <v>1677</v>
      </c>
    </row>
    <row r="1679" spans="1:36" ht="11.25" customHeight="1" x14ac:dyDescent="0.2">
      <c r="A1679" s="27">
        <v>1678</v>
      </c>
      <c r="C1679" s="33" t="str">
        <f t="shared" si="382"/>
        <v>Psycho-Man - Hate - CL - C</v>
      </c>
      <c r="D1679" s="33" t="str">
        <f t="shared" si="387"/>
        <v>Psycho-Man - Hate - CL - C</v>
      </c>
      <c r="E1679" s="33">
        <f t="shared" si="384"/>
        <v>1</v>
      </c>
      <c r="F1679" s="33" t="str">
        <f t="shared" si="388"/>
        <v>Hate - CL</v>
      </c>
      <c r="G1679" s="34" t="s">
        <v>1676</v>
      </c>
      <c r="H1679" s="34" t="s">
        <v>2590</v>
      </c>
      <c r="L1679" s="33" t="s">
        <v>2236</v>
      </c>
      <c r="M1679" s="33" t="s">
        <v>2236</v>
      </c>
      <c r="N1679" s="34" t="s">
        <v>5139</v>
      </c>
      <c r="O1679" s="34" t="s">
        <v>5139</v>
      </c>
      <c r="P1679" s="33" t="s">
        <v>1473</v>
      </c>
      <c r="S1679" s="50" t="s">
        <v>4360</v>
      </c>
      <c r="T1679" s="33" t="s">
        <v>2236</v>
      </c>
      <c r="U1679" s="33" t="s">
        <v>1473</v>
      </c>
      <c r="W1679" s="34" t="s">
        <v>2103</v>
      </c>
      <c r="X1679" s="34">
        <v>13</v>
      </c>
      <c r="Y1679" s="34">
        <v>5</v>
      </c>
      <c r="Z1679" s="34">
        <f t="shared" si="386"/>
        <v>65</v>
      </c>
      <c r="AI1679" s="25">
        <v>1678</v>
      </c>
      <c r="AJ1679" s="27">
        <v>1678</v>
      </c>
    </row>
    <row r="1680" spans="1:36" ht="11.25" customHeight="1" x14ac:dyDescent="0.2">
      <c r="A1680" s="27">
        <v>1679</v>
      </c>
      <c r="C1680" s="33" t="str">
        <f t="shared" si="382"/>
        <v>Psycho-Man - Malice - CL - R</v>
      </c>
      <c r="D1680" s="33" t="str">
        <f t="shared" si="387"/>
        <v>Psycho-Man - Malice - CL - R</v>
      </c>
      <c r="E1680" s="33">
        <f t="shared" si="384"/>
        <v>1</v>
      </c>
      <c r="F1680" s="33" t="str">
        <f t="shared" si="388"/>
        <v>Malice - CL</v>
      </c>
      <c r="G1680" s="34" t="s">
        <v>1676</v>
      </c>
      <c r="H1680" s="34" t="s">
        <v>2590</v>
      </c>
      <c r="L1680" s="33" t="s">
        <v>2236</v>
      </c>
      <c r="M1680" s="33" t="s">
        <v>2236</v>
      </c>
      <c r="N1680" s="34" t="s">
        <v>4987</v>
      </c>
      <c r="O1680" s="34" t="s">
        <v>4987</v>
      </c>
      <c r="P1680" s="33" t="s">
        <v>1474</v>
      </c>
      <c r="S1680" s="50" t="s">
        <v>4361</v>
      </c>
      <c r="T1680" s="33" t="s">
        <v>2236</v>
      </c>
      <c r="U1680" s="33" t="s">
        <v>1474</v>
      </c>
      <c r="W1680" s="34" t="s">
        <v>2313</v>
      </c>
      <c r="X1680" s="34">
        <v>13</v>
      </c>
      <c r="Y1680" s="34">
        <v>15</v>
      </c>
      <c r="Z1680" s="34">
        <f t="shared" si="386"/>
        <v>195</v>
      </c>
      <c r="AI1680" s="25">
        <v>1679</v>
      </c>
      <c r="AJ1680" s="27">
        <v>1679</v>
      </c>
    </row>
    <row r="1681" spans="1:36" ht="11.25" customHeight="1" x14ac:dyDescent="0.2">
      <c r="A1681" s="27">
        <v>1680</v>
      </c>
      <c r="C1681" s="33" t="str">
        <f t="shared" si="382"/>
        <v>Psycho-Man - Microverse Menace - CL - C</v>
      </c>
      <c r="D1681" s="33" t="str">
        <f t="shared" si="387"/>
        <v>Psycho-Man - Microverse Menace - CL - C</v>
      </c>
      <c r="E1681" s="33">
        <f t="shared" si="384"/>
        <v>1</v>
      </c>
      <c r="F1681" s="33" t="str">
        <f t="shared" si="388"/>
        <v>Microverse Menace - CL</v>
      </c>
      <c r="G1681" s="34" t="s">
        <v>1676</v>
      </c>
      <c r="H1681" s="34" t="s">
        <v>2590</v>
      </c>
      <c r="L1681" s="33" t="s">
        <v>2236</v>
      </c>
      <c r="M1681" s="33" t="s">
        <v>2236</v>
      </c>
      <c r="N1681" s="34" t="s">
        <v>5023</v>
      </c>
      <c r="O1681" s="34" t="s">
        <v>5023</v>
      </c>
      <c r="P1681" s="33" t="s">
        <v>205</v>
      </c>
      <c r="S1681" s="50" t="s">
        <v>4362</v>
      </c>
      <c r="T1681" s="33" t="s">
        <v>2236</v>
      </c>
      <c r="U1681" s="33" t="s">
        <v>205</v>
      </c>
      <c r="W1681" s="34" t="s">
        <v>2103</v>
      </c>
      <c r="X1681" s="34">
        <v>13</v>
      </c>
      <c r="Y1681" s="34">
        <v>5</v>
      </c>
      <c r="Z1681" s="34">
        <f t="shared" si="386"/>
        <v>65</v>
      </c>
      <c r="AI1681" s="25">
        <v>1680</v>
      </c>
      <c r="AJ1681" s="27">
        <v>1680</v>
      </c>
    </row>
    <row r="1682" spans="1:36" ht="11.25" customHeight="1" x14ac:dyDescent="0.2">
      <c r="A1682" s="27">
        <v>1681</v>
      </c>
      <c r="B1682" s="39"/>
      <c r="C1682" s="38" t="str">
        <f t="shared" si="382"/>
        <v>Psylocke - 3-Grid Character Card - OP - R</v>
      </c>
      <c r="D1682" s="38" t="str">
        <f>CONCATENATE(M1682," ",G1682," HERO - ",W1682)</f>
        <v>Psylocke OP HERO - R</v>
      </c>
      <c r="E1682" s="38">
        <f t="shared" si="384"/>
        <v>1</v>
      </c>
      <c r="F1682" s="38" t="str">
        <f>CONCATENATE(M1682,IF(V1682&lt;&gt;"",CONCATENATE(" (",V1682,")",),"")," &lt;",G1682,"&gt;")</f>
        <v>Psylocke &lt;OP&gt;</v>
      </c>
      <c r="G1682" s="39" t="s">
        <v>123</v>
      </c>
      <c r="H1682" s="39" t="s">
        <v>2582</v>
      </c>
      <c r="I1682" s="39"/>
      <c r="J1682" s="39"/>
      <c r="K1682" s="39"/>
      <c r="L1682" s="38" t="s">
        <v>2237</v>
      </c>
      <c r="M1682" s="38" t="s">
        <v>2237</v>
      </c>
      <c r="N1682" s="39"/>
      <c r="O1682" s="39"/>
      <c r="P1682" s="38" t="s">
        <v>768</v>
      </c>
      <c r="Q1682" s="39"/>
      <c r="R1682" s="39"/>
      <c r="S1682" s="55"/>
      <c r="T1682" s="38" t="s">
        <v>2237</v>
      </c>
      <c r="U1682" s="38" t="s">
        <v>768</v>
      </c>
      <c r="V1682" s="39"/>
      <c r="W1682" s="39" t="s">
        <v>2313</v>
      </c>
      <c r="X1682" s="40">
        <v>2</v>
      </c>
      <c r="Y1682" s="40">
        <v>15</v>
      </c>
      <c r="Z1682" s="40">
        <f t="shared" si="386"/>
        <v>30</v>
      </c>
      <c r="AA1682" s="41">
        <v>5</v>
      </c>
      <c r="AB1682" s="41">
        <v>6</v>
      </c>
      <c r="AC1682" s="41">
        <v>4</v>
      </c>
      <c r="AD1682" s="41"/>
      <c r="AE1682" s="41">
        <f>SUM(AA1682:AD1682)</f>
        <v>15</v>
      </c>
      <c r="AF1682" s="41">
        <v>15</v>
      </c>
      <c r="AG1682" s="42">
        <f>AVERAGE(AA1682:AD1682)</f>
        <v>5</v>
      </c>
      <c r="AH1682" s="43"/>
      <c r="AI1682" s="43">
        <v>1681</v>
      </c>
      <c r="AJ1682" s="27">
        <v>1681</v>
      </c>
    </row>
    <row r="1683" spans="1:36" ht="11.25" customHeight="1" x14ac:dyDescent="0.2">
      <c r="A1683" s="27">
        <v>1682</v>
      </c>
      <c r="B1683" s="28"/>
      <c r="C1683" s="26" t="str">
        <f t="shared" si="382"/>
        <v>Psylocke - 4-Grid Character Card - IQ - R</v>
      </c>
      <c r="D1683" s="26" t="str">
        <f>CONCATENATE(M1683," ",G1683," HERO - ",W1683)</f>
        <v>Psylocke IQ HERO - R</v>
      </c>
      <c r="E1683" s="26">
        <f t="shared" si="384"/>
        <v>1</v>
      </c>
      <c r="F1683" s="26" t="str">
        <f>CONCATENATE(M1683,IF(V1683&lt;&gt;"",CONCATENATE(" (",V1683,")",),"")," &lt;",G1683,"&gt;")</f>
        <v>Psylocke &lt;IQ&gt;</v>
      </c>
      <c r="G1683" s="28" t="s">
        <v>1044</v>
      </c>
      <c r="H1683" s="28" t="s">
        <v>2582</v>
      </c>
      <c r="I1683" s="28"/>
      <c r="J1683" s="28"/>
      <c r="K1683" s="28"/>
      <c r="L1683" s="26" t="s">
        <v>2237</v>
      </c>
      <c r="M1683" s="26" t="s">
        <v>2237</v>
      </c>
      <c r="N1683" s="28"/>
      <c r="O1683" s="28"/>
      <c r="P1683" s="26" t="s">
        <v>769</v>
      </c>
      <c r="Q1683" s="28"/>
      <c r="R1683" s="28"/>
      <c r="S1683" s="54"/>
      <c r="T1683" s="26" t="s">
        <v>2237</v>
      </c>
      <c r="U1683" s="26" t="s">
        <v>769</v>
      </c>
      <c r="V1683" s="28"/>
      <c r="W1683" s="28" t="s">
        <v>2313</v>
      </c>
      <c r="X1683" s="29">
        <v>12</v>
      </c>
      <c r="Y1683" s="29">
        <v>15</v>
      </c>
      <c r="Z1683" s="29">
        <f t="shared" si="386"/>
        <v>180</v>
      </c>
      <c r="AA1683" s="30">
        <v>7</v>
      </c>
      <c r="AB1683" s="30">
        <v>6</v>
      </c>
      <c r="AC1683" s="30">
        <v>3</v>
      </c>
      <c r="AD1683" s="30">
        <v>4</v>
      </c>
      <c r="AE1683" s="30">
        <f>SUM(AA1683:AD1683)</f>
        <v>20</v>
      </c>
      <c r="AF1683" s="30">
        <v>20</v>
      </c>
      <c r="AG1683" s="31">
        <f>AVERAGE(AA1683:AD1683)</f>
        <v>5</v>
      </c>
      <c r="AH1683" s="32"/>
      <c r="AI1683" s="32">
        <v>1682</v>
      </c>
      <c r="AJ1683" s="27">
        <v>1682</v>
      </c>
    </row>
    <row r="1684" spans="1:36" ht="11.25" customHeight="1" x14ac:dyDescent="0.2">
      <c r="A1684" s="27">
        <v>1683</v>
      </c>
      <c r="C1684" s="33" t="str">
        <f t="shared" si="382"/>
        <v>Psylocke - Combat Prowess - OP - U</v>
      </c>
      <c r="D1684" s="33" t="str">
        <f t="shared" ref="D1684:D1691" si="389">CONCATENATE(M1684," - ",P1684," - ",G1684," - ",IF(R1684="","",CONCATENATE(R1684," - ")),W1684)</f>
        <v>Psylocke - Combat Prowess - OP - U</v>
      </c>
      <c r="E1684" s="33">
        <f t="shared" si="384"/>
        <v>1</v>
      </c>
      <c r="F1684" s="33" t="str">
        <f t="shared" ref="F1684:F1691" si="390">CONCATENATE(P1684," - ",G1684)</f>
        <v>Combat Prowess - OP</v>
      </c>
      <c r="G1684" s="34" t="s">
        <v>123</v>
      </c>
      <c r="H1684" s="34" t="s">
        <v>2590</v>
      </c>
      <c r="L1684" s="33" t="s">
        <v>2237</v>
      </c>
      <c r="M1684" s="33" t="s">
        <v>2237</v>
      </c>
      <c r="N1684" s="34" t="s">
        <v>4928</v>
      </c>
      <c r="O1684" s="34" t="s">
        <v>4928</v>
      </c>
      <c r="P1684" s="33" t="s">
        <v>204</v>
      </c>
      <c r="S1684" s="50" t="s">
        <v>3728</v>
      </c>
      <c r="T1684" s="33" t="s">
        <v>2237</v>
      </c>
      <c r="U1684" s="33" t="s">
        <v>204</v>
      </c>
      <c r="W1684" s="34" t="s">
        <v>2314</v>
      </c>
      <c r="X1684" s="34">
        <v>2</v>
      </c>
      <c r="Y1684" s="34">
        <v>10</v>
      </c>
      <c r="Z1684" s="34">
        <f t="shared" si="386"/>
        <v>20</v>
      </c>
      <c r="AI1684" s="25">
        <v>1683</v>
      </c>
      <c r="AJ1684" s="27">
        <v>1683</v>
      </c>
    </row>
    <row r="1685" spans="1:36" ht="11.25" customHeight="1" x14ac:dyDescent="0.2">
      <c r="A1685" s="27">
        <v>1684</v>
      </c>
      <c r="C1685" s="33" t="str">
        <f t="shared" si="382"/>
        <v>Psylocke - Crimson Dawn - IQ - OPD - VR</v>
      </c>
      <c r="D1685" s="33" t="str">
        <f t="shared" si="389"/>
        <v>Psylocke - Crimson Dawn - IQ - OPD - VR</v>
      </c>
      <c r="E1685" s="33">
        <f t="shared" si="384"/>
        <v>1</v>
      </c>
      <c r="F1685" s="33" t="str">
        <f t="shared" si="390"/>
        <v>Crimson Dawn - IQ</v>
      </c>
      <c r="G1685" s="34" t="s">
        <v>1044</v>
      </c>
      <c r="H1685" s="34" t="s">
        <v>2590</v>
      </c>
      <c r="L1685" s="33" t="s">
        <v>2237</v>
      </c>
      <c r="M1685" s="33" t="s">
        <v>2237</v>
      </c>
      <c r="N1685" s="34" t="s">
        <v>5140</v>
      </c>
      <c r="O1685" s="34" t="s">
        <v>5140</v>
      </c>
      <c r="P1685" s="33" t="s">
        <v>3235</v>
      </c>
      <c r="R1685" s="34" t="s">
        <v>2584</v>
      </c>
      <c r="S1685" s="50" t="s">
        <v>4363</v>
      </c>
      <c r="T1685" s="33" t="s">
        <v>2237</v>
      </c>
      <c r="U1685" s="33" t="s">
        <v>1137</v>
      </c>
      <c r="W1685" s="34" t="s">
        <v>2361</v>
      </c>
      <c r="X1685" s="34">
        <v>12</v>
      </c>
      <c r="Y1685" s="34">
        <v>20</v>
      </c>
      <c r="Z1685" s="34">
        <f t="shared" si="386"/>
        <v>240</v>
      </c>
      <c r="AI1685" s="25">
        <v>1684</v>
      </c>
      <c r="AJ1685" s="27">
        <v>1684</v>
      </c>
    </row>
    <row r="1686" spans="1:36" ht="11.25" customHeight="1" x14ac:dyDescent="0.2">
      <c r="A1686" s="27">
        <v>1685</v>
      </c>
      <c r="C1686" s="33" t="str">
        <f t="shared" si="382"/>
        <v>Psylocke - Illusion - PS - U</v>
      </c>
      <c r="D1686" s="33" t="str">
        <f t="shared" si="389"/>
        <v>Psylocke - Illusion - PS - U</v>
      </c>
      <c r="E1686" s="33">
        <f t="shared" si="384"/>
        <v>1</v>
      </c>
      <c r="F1686" s="33" t="str">
        <f t="shared" si="390"/>
        <v>Illusion - PS</v>
      </c>
      <c r="G1686" s="34" t="s">
        <v>124</v>
      </c>
      <c r="H1686" s="34" t="s">
        <v>2590</v>
      </c>
      <c r="L1686" s="33" t="s">
        <v>2237</v>
      </c>
      <c r="M1686" s="33" t="s">
        <v>2237</v>
      </c>
      <c r="N1686" s="34" t="s">
        <v>4881</v>
      </c>
      <c r="O1686" s="34" t="s">
        <v>4881</v>
      </c>
      <c r="P1686" s="33" t="s">
        <v>1813</v>
      </c>
      <c r="S1686" s="50" t="s">
        <v>3610</v>
      </c>
      <c r="T1686" s="33" t="s">
        <v>2237</v>
      </c>
      <c r="U1686" s="33" t="s">
        <v>1813</v>
      </c>
      <c r="W1686" s="34" t="s">
        <v>2314</v>
      </c>
      <c r="X1686" s="34">
        <v>7</v>
      </c>
      <c r="Y1686" s="34">
        <v>10</v>
      </c>
      <c r="Z1686" s="34">
        <f t="shared" si="386"/>
        <v>70</v>
      </c>
      <c r="AI1686" s="25">
        <v>1685</v>
      </c>
      <c r="AJ1686" s="27">
        <v>1685</v>
      </c>
    </row>
    <row r="1687" spans="1:36" ht="11.25" customHeight="1" x14ac:dyDescent="0.2">
      <c r="A1687" s="27">
        <v>1686</v>
      </c>
      <c r="C1687" s="33" t="str">
        <f t="shared" si="382"/>
        <v>Psylocke - Lady Mandarin - IQ - C</v>
      </c>
      <c r="D1687" s="33" t="str">
        <f t="shared" si="389"/>
        <v>Psylocke - Lady Mandarin - IQ - C</v>
      </c>
      <c r="E1687" s="33">
        <f t="shared" si="384"/>
        <v>1</v>
      </c>
      <c r="F1687" s="33" t="str">
        <f t="shared" si="390"/>
        <v>Lady Mandarin - IQ</v>
      </c>
      <c r="G1687" s="34" t="s">
        <v>1044</v>
      </c>
      <c r="H1687" s="34" t="s">
        <v>2590</v>
      </c>
      <c r="L1687" s="33" t="s">
        <v>2237</v>
      </c>
      <c r="M1687" s="33" t="s">
        <v>2237</v>
      </c>
      <c r="N1687" s="34" t="s">
        <v>2543</v>
      </c>
      <c r="O1687" s="34" t="s">
        <v>2543</v>
      </c>
      <c r="P1687" s="33" t="s">
        <v>351</v>
      </c>
      <c r="S1687" s="50" t="s">
        <v>3935</v>
      </c>
      <c r="T1687" s="33" t="s">
        <v>2237</v>
      </c>
      <c r="U1687" s="33" t="s">
        <v>351</v>
      </c>
      <c r="W1687" s="34" t="s">
        <v>2103</v>
      </c>
      <c r="X1687" s="34">
        <v>12</v>
      </c>
      <c r="Y1687" s="34">
        <v>5</v>
      </c>
      <c r="Z1687" s="34">
        <f t="shared" si="386"/>
        <v>60</v>
      </c>
      <c r="AI1687" s="25">
        <v>1686</v>
      </c>
      <c r="AJ1687" s="27">
        <v>1686</v>
      </c>
    </row>
    <row r="1688" spans="1:36" ht="11.25" customHeight="1" x14ac:dyDescent="0.2">
      <c r="A1688" s="27">
        <v>1687</v>
      </c>
      <c r="C1688" s="33" t="str">
        <f t="shared" si="382"/>
        <v>Psylocke - Mental Hold - OP - OPD - R</v>
      </c>
      <c r="D1688" s="33" t="str">
        <f t="shared" si="389"/>
        <v>Psylocke - Mental Hold - OP - OPD - R</v>
      </c>
      <c r="E1688" s="33">
        <f t="shared" si="384"/>
        <v>1</v>
      </c>
      <c r="F1688" s="33" t="str">
        <f t="shared" si="390"/>
        <v>Mental Hold - OP</v>
      </c>
      <c r="G1688" s="34" t="s">
        <v>123</v>
      </c>
      <c r="H1688" s="34" t="s">
        <v>2590</v>
      </c>
      <c r="L1688" s="33" t="s">
        <v>2237</v>
      </c>
      <c r="M1688" s="33" t="s">
        <v>2237</v>
      </c>
      <c r="N1688" s="34" t="s">
        <v>4956</v>
      </c>
      <c r="O1688" s="34" t="s">
        <v>4956</v>
      </c>
      <c r="P1688" s="33" t="s">
        <v>3236</v>
      </c>
      <c r="R1688" s="34" t="s">
        <v>2584</v>
      </c>
      <c r="S1688" s="50" t="s">
        <v>3760</v>
      </c>
      <c r="T1688" s="33" t="s">
        <v>2237</v>
      </c>
      <c r="U1688" s="33" t="s">
        <v>1138</v>
      </c>
      <c r="W1688" s="34" t="s">
        <v>2313</v>
      </c>
      <c r="X1688" s="34">
        <v>2</v>
      </c>
      <c r="Y1688" s="34">
        <v>15</v>
      </c>
      <c r="Z1688" s="34">
        <f t="shared" si="386"/>
        <v>30</v>
      </c>
      <c r="AI1688" s="25">
        <v>1687</v>
      </c>
      <c r="AJ1688" s="27">
        <v>1687</v>
      </c>
    </row>
    <row r="1689" spans="1:36" ht="11.25" customHeight="1" x14ac:dyDescent="0.2">
      <c r="A1689" s="27">
        <v>1688</v>
      </c>
      <c r="C1689" s="33" t="str">
        <f t="shared" si="382"/>
        <v>Psylocke - Psi-Fighting - OP - U</v>
      </c>
      <c r="D1689" s="33" t="str">
        <f t="shared" si="389"/>
        <v>Psylocke - Psi-Fighting - OP - U</v>
      </c>
      <c r="E1689" s="33">
        <f t="shared" si="384"/>
        <v>1</v>
      </c>
      <c r="F1689" s="33" t="str">
        <f t="shared" si="390"/>
        <v>Psi-Fighting - OP</v>
      </c>
      <c r="G1689" s="34" t="s">
        <v>123</v>
      </c>
      <c r="H1689" s="34" t="s">
        <v>2590</v>
      </c>
      <c r="L1689" s="33" t="s">
        <v>2237</v>
      </c>
      <c r="M1689" s="33" t="s">
        <v>2237</v>
      </c>
      <c r="N1689" s="34" t="s">
        <v>4872</v>
      </c>
      <c r="O1689" s="34" t="s">
        <v>4872</v>
      </c>
      <c r="P1689" s="33" t="s">
        <v>1014</v>
      </c>
      <c r="S1689" s="50" t="s">
        <v>4364</v>
      </c>
      <c r="T1689" s="33" t="s">
        <v>2237</v>
      </c>
      <c r="U1689" s="33" t="s">
        <v>1014</v>
      </c>
      <c r="W1689" s="34" t="s">
        <v>2314</v>
      </c>
      <c r="X1689" s="34">
        <v>2</v>
      </c>
      <c r="Y1689" s="34">
        <v>10</v>
      </c>
      <c r="Z1689" s="34">
        <f t="shared" si="386"/>
        <v>20</v>
      </c>
      <c r="AI1689" s="25">
        <v>1688</v>
      </c>
      <c r="AJ1689" s="27">
        <v>1688</v>
      </c>
    </row>
    <row r="1690" spans="1:36" ht="11.25" customHeight="1" x14ac:dyDescent="0.2">
      <c r="A1690" s="27">
        <v>1689</v>
      </c>
      <c r="C1690" s="33" t="str">
        <f t="shared" si="382"/>
        <v>Psylocke - Psychic Knife - OP - OPD - R</v>
      </c>
      <c r="D1690" s="33" t="str">
        <f t="shared" si="389"/>
        <v>Psylocke - Psychic Knife - OP - OPD - R</v>
      </c>
      <c r="E1690" s="33">
        <f t="shared" si="384"/>
        <v>1</v>
      </c>
      <c r="F1690" s="33" t="str">
        <f t="shared" si="390"/>
        <v>Psychic Knife - OP</v>
      </c>
      <c r="G1690" s="34" t="s">
        <v>123</v>
      </c>
      <c r="H1690" s="34" t="s">
        <v>2590</v>
      </c>
      <c r="L1690" s="33" t="s">
        <v>2237</v>
      </c>
      <c r="M1690" s="33" t="s">
        <v>2237</v>
      </c>
      <c r="N1690" s="34" t="s">
        <v>5004</v>
      </c>
      <c r="O1690" s="34" t="s">
        <v>5004</v>
      </c>
      <c r="P1690" s="33" t="s">
        <v>3237</v>
      </c>
      <c r="R1690" s="34" t="s">
        <v>2584</v>
      </c>
      <c r="S1690" s="50" t="s">
        <v>4365</v>
      </c>
      <c r="T1690" s="33" t="s">
        <v>2237</v>
      </c>
      <c r="U1690" s="33" t="s">
        <v>1139</v>
      </c>
      <c r="W1690" s="34" t="s">
        <v>2313</v>
      </c>
      <c r="X1690" s="34">
        <v>2</v>
      </c>
      <c r="Y1690" s="34">
        <v>15</v>
      </c>
      <c r="Z1690" s="34">
        <f t="shared" si="386"/>
        <v>30</v>
      </c>
      <c r="AI1690" s="25">
        <v>1689</v>
      </c>
      <c r="AJ1690" s="27">
        <v>1689</v>
      </c>
    </row>
    <row r="1691" spans="1:36" ht="11.25" customHeight="1" x14ac:dyDescent="0.2">
      <c r="A1691" s="27">
        <v>1690</v>
      </c>
      <c r="C1691" s="33" t="str">
        <f t="shared" si="382"/>
        <v>Psylocke - Thought Probe - OP - U</v>
      </c>
      <c r="D1691" s="33" t="str">
        <f t="shared" si="389"/>
        <v>Psylocke - Thought Probe - OP - U</v>
      </c>
      <c r="E1691" s="33">
        <f t="shared" si="384"/>
        <v>1</v>
      </c>
      <c r="F1691" s="33" t="str">
        <f t="shared" si="390"/>
        <v>Thought Probe - OP</v>
      </c>
      <c r="G1691" s="34" t="s">
        <v>123</v>
      </c>
      <c r="H1691" s="34" t="s">
        <v>2590</v>
      </c>
      <c r="L1691" s="33" t="s">
        <v>2237</v>
      </c>
      <c r="M1691" s="33" t="s">
        <v>2237</v>
      </c>
      <c r="N1691" s="34" t="s">
        <v>4891</v>
      </c>
      <c r="O1691" s="34" t="s">
        <v>4891</v>
      </c>
      <c r="P1691" s="33" t="s">
        <v>206</v>
      </c>
      <c r="S1691" s="50" t="s">
        <v>4065</v>
      </c>
      <c r="T1691" s="33" t="s">
        <v>2237</v>
      </c>
      <c r="U1691" s="33" t="s">
        <v>206</v>
      </c>
      <c r="W1691" s="34" t="s">
        <v>2314</v>
      </c>
      <c r="X1691" s="34">
        <v>2</v>
      </c>
      <c r="Y1691" s="34">
        <v>10</v>
      </c>
      <c r="Z1691" s="34">
        <f t="shared" si="386"/>
        <v>20</v>
      </c>
      <c r="AI1691" s="25">
        <v>1690</v>
      </c>
      <c r="AJ1691" s="27">
        <v>1690</v>
      </c>
    </row>
    <row r="1692" spans="1:36" ht="11.25" customHeight="1" x14ac:dyDescent="0.2">
      <c r="A1692" s="27">
        <v>1691</v>
      </c>
      <c r="B1692" s="28"/>
      <c r="C1692" s="26" t="str">
        <f t="shared" si="382"/>
        <v>Psylocke: Betsy Braddock - 4-Grid Character Card - XM - C</v>
      </c>
      <c r="D1692" s="26" t="str">
        <f>CONCATENATE(M1692," ",G1692," HERO - ",W1692)</f>
        <v>Psylocke: Betsy Braddock XM HERO - C</v>
      </c>
      <c r="E1692" s="26">
        <f t="shared" si="384"/>
        <v>1</v>
      </c>
      <c r="F1692" s="26" t="str">
        <f>CONCATENATE(M1692,IF(V1692&lt;&gt;"",CONCATENATE(" (",V1692,")",),"")," &lt;",G1692,"&gt;")</f>
        <v>Psylocke: Betsy Braddock &lt;XM&gt;</v>
      </c>
      <c r="G1692" s="28" t="s">
        <v>3387</v>
      </c>
      <c r="H1692" s="28" t="s">
        <v>2582</v>
      </c>
      <c r="I1692" s="28"/>
      <c r="J1692" s="28"/>
      <c r="K1692" s="28"/>
      <c r="L1692" s="26" t="s">
        <v>3408</v>
      </c>
      <c r="M1692" s="26" t="s">
        <v>3408</v>
      </c>
      <c r="N1692" s="28"/>
      <c r="O1692" s="28"/>
      <c r="P1692" s="26" t="s">
        <v>769</v>
      </c>
      <c r="Q1692" s="28"/>
      <c r="R1692" s="28"/>
      <c r="S1692" s="54"/>
      <c r="T1692" s="26" t="s">
        <v>3408</v>
      </c>
      <c r="U1692" s="26" t="s">
        <v>769</v>
      </c>
      <c r="V1692" s="28"/>
      <c r="W1692" s="28" t="s">
        <v>2103</v>
      </c>
      <c r="X1692" s="29">
        <v>5</v>
      </c>
      <c r="Y1692" s="29">
        <v>5</v>
      </c>
      <c r="Z1692" s="29">
        <f t="shared" si="386"/>
        <v>25</v>
      </c>
      <c r="AA1692" s="30">
        <v>6</v>
      </c>
      <c r="AB1692" s="30">
        <v>3</v>
      </c>
      <c r="AC1692" s="30">
        <v>2</v>
      </c>
      <c r="AD1692" s="30">
        <v>5</v>
      </c>
      <c r="AE1692" s="30">
        <f>SUM(AA1692:AD1692)</f>
        <v>16</v>
      </c>
      <c r="AF1692" s="30">
        <v>16</v>
      </c>
      <c r="AG1692" s="31">
        <f>AVERAGE(AA1692:AD1692)</f>
        <v>4</v>
      </c>
      <c r="AH1692" s="32" t="s">
        <v>4858</v>
      </c>
      <c r="AI1692" s="32">
        <v>1691</v>
      </c>
      <c r="AJ1692" s="27">
        <v>1691</v>
      </c>
    </row>
    <row r="1693" spans="1:36" ht="11.25" customHeight="1" x14ac:dyDescent="0.2">
      <c r="A1693" s="27">
        <v>1692</v>
      </c>
      <c r="B1693" s="39"/>
      <c r="C1693" s="38" t="str">
        <f t="shared" si="382"/>
        <v>Punisher - 3-Grid Character Card - OP - U</v>
      </c>
      <c r="D1693" s="38" t="str">
        <f>CONCATENATE(M1693," ",G1693," HERO - ",W1693)</f>
        <v>Punisher OP HERO - U</v>
      </c>
      <c r="E1693" s="38">
        <f t="shared" si="384"/>
        <v>1</v>
      </c>
      <c r="F1693" s="38" t="str">
        <f>CONCATENATE(M1693,IF(V1693&lt;&gt;"",CONCATENATE(" (",V1693,")",),"")," &lt;",G1693,"&gt;")</f>
        <v>Punisher &lt;OP&gt;</v>
      </c>
      <c r="G1693" s="39" t="s">
        <v>123</v>
      </c>
      <c r="H1693" s="39" t="s">
        <v>2582</v>
      </c>
      <c r="I1693" s="39"/>
      <c r="J1693" s="39"/>
      <c r="K1693" s="39"/>
      <c r="L1693" s="38" t="s">
        <v>2238</v>
      </c>
      <c r="M1693" s="38" t="s">
        <v>2238</v>
      </c>
      <c r="N1693" s="39"/>
      <c r="O1693" s="39"/>
      <c r="P1693" s="38" t="s">
        <v>768</v>
      </c>
      <c r="Q1693" s="39"/>
      <c r="R1693" s="39"/>
      <c r="S1693" s="55"/>
      <c r="T1693" s="38" t="s">
        <v>2238</v>
      </c>
      <c r="U1693" s="38" t="s">
        <v>768</v>
      </c>
      <c r="V1693" s="39"/>
      <c r="W1693" s="39" t="s">
        <v>2314</v>
      </c>
      <c r="X1693" s="40">
        <v>2</v>
      </c>
      <c r="Y1693" s="40">
        <v>10</v>
      </c>
      <c r="Z1693" s="40">
        <f t="shared" si="386"/>
        <v>20</v>
      </c>
      <c r="AA1693" s="41">
        <v>4</v>
      </c>
      <c r="AB1693" s="41">
        <v>7</v>
      </c>
      <c r="AC1693" s="41">
        <v>4</v>
      </c>
      <c r="AD1693" s="41"/>
      <c r="AE1693" s="41">
        <f>SUM(AA1693:AD1693)</f>
        <v>15</v>
      </c>
      <c r="AF1693" s="41">
        <v>15</v>
      </c>
      <c r="AG1693" s="42">
        <f>AVERAGE(AA1693:AD1693)</f>
        <v>5</v>
      </c>
      <c r="AH1693" s="43"/>
      <c r="AI1693" s="43">
        <v>1692</v>
      </c>
      <c r="AJ1693" s="27">
        <v>1692</v>
      </c>
    </row>
    <row r="1694" spans="1:36" ht="11.25" customHeight="1" x14ac:dyDescent="0.2">
      <c r="A1694" s="27">
        <v>1693</v>
      </c>
      <c r="B1694" s="28"/>
      <c r="C1694" s="26" t="str">
        <f t="shared" si="382"/>
        <v>Punisher - 4-Grid Character Card - IQ - R</v>
      </c>
      <c r="D1694" s="26" t="str">
        <f>CONCATENATE(M1694," ",G1694," HERO - ",W1694)</f>
        <v>Punisher IQ HERO - R</v>
      </c>
      <c r="E1694" s="26">
        <f t="shared" si="384"/>
        <v>1</v>
      </c>
      <c r="F1694" s="26" t="str">
        <f>CONCATENATE(M1694,IF(V1694&lt;&gt;"",CONCATENATE(" (",V1694,")",),"")," &lt;",G1694,"&gt;")</f>
        <v>Punisher &lt;IQ&gt;</v>
      </c>
      <c r="G1694" s="28" t="s">
        <v>1044</v>
      </c>
      <c r="H1694" s="28" t="s">
        <v>2582</v>
      </c>
      <c r="I1694" s="28"/>
      <c r="J1694" s="28"/>
      <c r="K1694" s="28"/>
      <c r="L1694" s="26" t="s">
        <v>2238</v>
      </c>
      <c r="M1694" s="26" t="s">
        <v>2238</v>
      </c>
      <c r="N1694" s="28"/>
      <c r="O1694" s="28"/>
      <c r="P1694" s="26" t="s">
        <v>769</v>
      </c>
      <c r="Q1694" s="28"/>
      <c r="R1694" s="28"/>
      <c r="S1694" s="54"/>
      <c r="T1694" s="26" t="s">
        <v>2238</v>
      </c>
      <c r="U1694" s="26" t="s">
        <v>769</v>
      </c>
      <c r="V1694" s="28"/>
      <c r="W1694" s="28" t="s">
        <v>2313</v>
      </c>
      <c r="X1694" s="29">
        <v>12</v>
      </c>
      <c r="Y1694" s="29">
        <v>15</v>
      </c>
      <c r="Z1694" s="29">
        <f t="shared" si="386"/>
        <v>180</v>
      </c>
      <c r="AA1694" s="30">
        <v>3</v>
      </c>
      <c r="AB1694" s="30">
        <v>7</v>
      </c>
      <c r="AC1694" s="30">
        <v>4</v>
      </c>
      <c r="AD1694" s="30">
        <v>4</v>
      </c>
      <c r="AE1694" s="30">
        <f>SUM(AA1694:AD1694)</f>
        <v>18</v>
      </c>
      <c r="AF1694" s="30">
        <v>18</v>
      </c>
      <c r="AG1694" s="31">
        <f>AVERAGE(AA1694:AD1694)</f>
        <v>4.5</v>
      </c>
      <c r="AH1694" s="32" t="s">
        <v>4774</v>
      </c>
      <c r="AI1694" s="32">
        <v>1693</v>
      </c>
      <c r="AJ1694" s="27">
        <v>1693</v>
      </c>
    </row>
    <row r="1695" spans="1:36" ht="11.25" customHeight="1" x14ac:dyDescent="0.2">
      <c r="A1695" s="27">
        <v>1694</v>
      </c>
      <c r="C1695" s="33" t="str">
        <f t="shared" si="382"/>
        <v>Punisher - Dodge - IQ - U</v>
      </c>
      <c r="D1695" s="33" t="str">
        <f t="shared" ref="D1695:D1702" si="391">CONCATENATE(M1695," - ",P1695," - ",G1695," - ",IF(R1695="","",CONCATENATE(R1695," - ")),W1695)</f>
        <v>Punisher - Dodge - IQ - U</v>
      </c>
      <c r="E1695" s="33">
        <f t="shared" si="384"/>
        <v>1</v>
      </c>
      <c r="F1695" s="33" t="str">
        <f t="shared" ref="F1695:F1702" si="392">CONCATENATE(P1695," - ",G1695)</f>
        <v>Dodge - IQ</v>
      </c>
      <c r="G1695" s="34" t="s">
        <v>1044</v>
      </c>
      <c r="H1695" s="34" t="s">
        <v>2590</v>
      </c>
      <c r="L1695" s="33" t="s">
        <v>2238</v>
      </c>
      <c r="M1695" s="33" t="s">
        <v>2238</v>
      </c>
      <c r="N1695" s="34" t="s">
        <v>4876</v>
      </c>
      <c r="O1695" s="34" t="s">
        <v>4876</v>
      </c>
      <c r="P1695" s="33" t="s">
        <v>1479</v>
      </c>
      <c r="S1695" s="50" t="s">
        <v>4366</v>
      </c>
      <c r="T1695" s="33" t="s">
        <v>2238</v>
      </c>
      <c r="U1695" s="33" t="s">
        <v>1479</v>
      </c>
      <c r="W1695" s="34" t="s">
        <v>2314</v>
      </c>
      <c r="X1695" s="34">
        <v>12</v>
      </c>
      <c r="Y1695" s="34">
        <v>10</v>
      </c>
      <c r="Z1695" s="34">
        <f t="shared" si="386"/>
        <v>120</v>
      </c>
      <c r="AI1695" s="25">
        <v>1694</v>
      </c>
      <c r="AJ1695" s="27">
        <v>1694</v>
      </c>
    </row>
    <row r="1696" spans="1:36" ht="11.25" customHeight="1" x14ac:dyDescent="0.2">
      <c r="A1696" s="27">
        <v>1695</v>
      </c>
      <c r="C1696" s="33" t="str">
        <f t="shared" si="382"/>
        <v>Punisher - Flame thrower - PS - R</v>
      </c>
      <c r="D1696" s="33" t="str">
        <f t="shared" si="391"/>
        <v>Punisher - Flame thrower - PS - R</v>
      </c>
      <c r="E1696" s="33">
        <f t="shared" si="384"/>
        <v>1</v>
      </c>
      <c r="F1696" s="33" t="str">
        <f t="shared" si="392"/>
        <v>Flame thrower - PS</v>
      </c>
      <c r="G1696" s="34" t="s">
        <v>124</v>
      </c>
      <c r="H1696" s="34" t="s">
        <v>2590</v>
      </c>
      <c r="L1696" s="33" t="s">
        <v>2238</v>
      </c>
      <c r="M1696" s="33" t="s">
        <v>2238</v>
      </c>
      <c r="N1696" s="34" t="s">
        <v>4872</v>
      </c>
      <c r="O1696" s="34" t="s">
        <v>4872</v>
      </c>
      <c r="P1696" s="33" t="s">
        <v>207</v>
      </c>
      <c r="S1696" s="50" t="s">
        <v>3827</v>
      </c>
      <c r="T1696" s="33" t="s">
        <v>2238</v>
      </c>
      <c r="U1696" s="33" t="s">
        <v>207</v>
      </c>
      <c r="W1696" s="34" t="s">
        <v>2313</v>
      </c>
      <c r="X1696" s="34">
        <v>7</v>
      </c>
      <c r="Y1696" s="34">
        <v>15</v>
      </c>
      <c r="Z1696" s="34">
        <f t="shared" si="386"/>
        <v>105</v>
      </c>
      <c r="AI1696" s="25">
        <v>1695</v>
      </c>
      <c r="AJ1696" s="27">
        <v>1695</v>
      </c>
    </row>
    <row r="1697" spans="1:36" ht="11.25" customHeight="1" x14ac:dyDescent="0.2">
      <c r="A1697" s="27">
        <v>1696</v>
      </c>
      <c r="C1697" s="33" t="str">
        <f t="shared" si="382"/>
        <v>Punisher - Full Auto - OP - C</v>
      </c>
      <c r="D1697" s="33" t="str">
        <f t="shared" si="391"/>
        <v>Punisher - Full Auto - OP - C</v>
      </c>
      <c r="E1697" s="33">
        <f t="shared" si="384"/>
        <v>1</v>
      </c>
      <c r="F1697" s="33" t="str">
        <f t="shared" si="392"/>
        <v>Full Auto - OP</v>
      </c>
      <c r="G1697" s="34" t="s">
        <v>123</v>
      </c>
      <c r="H1697" s="34" t="s">
        <v>2590</v>
      </c>
      <c r="L1697" s="33" t="s">
        <v>2238</v>
      </c>
      <c r="M1697" s="33" t="s">
        <v>2238</v>
      </c>
      <c r="N1697" s="34" t="s">
        <v>4928</v>
      </c>
      <c r="O1697" s="34" t="s">
        <v>4928</v>
      </c>
      <c r="P1697" s="33" t="s">
        <v>1480</v>
      </c>
      <c r="S1697" s="50" t="s">
        <v>3853</v>
      </c>
      <c r="T1697" s="33" t="s">
        <v>2238</v>
      </c>
      <c r="U1697" s="33" t="s">
        <v>1480</v>
      </c>
      <c r="W1697" s="34" t="s">
        <v>2103</v>
      </c>
      <c r="X1697" s="34">
        <v>2</v>
      </c>
      <c r="Y1697" s="34">
        <v>5</v>
      </c>
      <c r="Z1697" s="34">
        <f t="shared" si="386"/>
        <v>10</v>
      </c>
      <c r="AI1697" s="25">
        <v>1696</v>
      </c>
      <c r="AJ1697" s="27">
        <v>1696</v>
      </c>
    </row>
    <row r="1698" spans="1:36" ht="11.25" customHeight="1" x14ac:dyDescent="0.2">
      <c r="A1698" s="27">
        <v>1697</v>
      </c>
      <c r="C1698" s="33" t="str">
        <f t="shared" si="382"/>
        <v>Punisher - Outwit - IQ - U</v>
      </c>
      <c r="D1698" s="33" t="str">
        <f t="shared" si="391"/>
        <v>Punisher - Outwit - IQ - U</v>
      </c>
      <c r="E1698" s="33">
        <f t="shared" si="384"/>
        <v>1</v>
      </c>
      <c r="F1698" s="33" t="str">
        <f t="shared" si="392"/>
        <v>Outwit - IQ</v>
      </c>
      <c r="G1698" s="34" t="s">
        <v>1044</v>
      </c>
      <c r="H1698" s="34" t="s">
        <v>2590</v>
      </c>
      <c r="L1698" s="33" t="s">
        <v>2238</v>
      </c>
      <c r="M1698" s="33" t="s">
        <v>2238</v>
      </c>
      <c r="N1698" s="34" t="s">
        <v>4985</v>
      </c>
      <c r="O1698" s="34" t="s">
        <v>4985</v>
      </c>
      <c r="P1698" s="33" t="s">
        <v>1478</v>
      </c>
      <c r="S1698" s="50" t="s">
        <v>4367</v>
      </c>
      <c r="T1698" s="33" t="s">
        <v>2238</v>
      </c>
      <c r="U1698" s="33" t="s">
        <v>1478</v>
      </c>
      <c r="W1698" s="34" t="s">
        <v>2314</v>
      </c>
      <c r="X1698" s="34">
        <v>12</v>
      </c>
      <c r="Y1698" s="34">
        <v>10</v>
      </c>
      <c r="Z1698" s="34">
        <f t="shared" si="386"/>
        <v>120</v>
      </c>
      <c r="AI1698" s="25">
        <v>1697</v>
      </c>
      <c r="AJ1698" s="27">
        <v>1697</v>
      </c>
    </row>
    <row r="1699" spans="1:36" ht="11.25" customHeight="1" x14ac:dyDescent="0.2">
      <c r="A1699" s="27">
        <v>1698</v>
      </c>
      <c r="C1699" s="33" t="str">
        <f t="shared" si="382"/>
        <v>Punisher - Secret Weapon - OP - OPD - R</v>
      </c>
      <c r="D1699" s="33" t="str">
        <f t="shared" si="391"/>
        <v>Punisher - Secret Weapon - OP - OPD - R</v>
      </c>
      <c r="E1699" s="33">
        <f t="shared" si="384"/>
        <v>1</v>
      </c>
      <c r="F1699" s="33" t="str">
        <f t="shared" si="392"/>
        <v>Secret Weapon - OP</v>
      </c>
      <c r="G1699" s="34" t="s">
        <v>123</v>
      </c>
      <c r="H1699" s="34" t="s">
        <v>2590</v>
      </c>
      <c r="L1699" s="33" t="s">
        <v>2238</v>
      </c>
      <c r="M1699" s="33" t="s">
        <v>2238</v>
      </c>
      <c r="N1699" s="34" t="s">
        <v>4966</v>
      </c>
      <c r="O1699" s="34" t="s">
        <v>4966</v>
      </c>
      <c r="P1699" s="33" t="s">
        <v>3238</v>
      </c>
      <c r="R1699" s="34" t="s">
        <v>2584</v>
      </c>
      <c r="S1699" s="50" t="s">
        <v>3719</v>
      </c>
      <c r="T1699" s="33" t="s">
        <v>2238</v>
      </c>
      <c r="U1699" s="33" t="s">
        <v>1140</v>
      </c>
      <c r="W1699" s="34" t="s">
        <v>2313</v>
      </c>
      <c r="X1699" s="34">
        <v>2</v>
      </c>
      <c r="Y1699" s="34">
        <v>15</v>
      </c>
      <c r="Z1699" s="34">
        <f t="shared" si="386"/>
        <v>30</v>
      </c>
      <c r="AI1699" s="25">
        <v>1698</v>
      </c>
      <c r="AJ1699" s="27">
        <v>1698</v>
      </c>
    </row>
    <row r="1700" spans="1:36" ht="11.25" customHeight="1" x14ac:dyDescent="0.2">
      <c r="A1700" s="27">
        <v>1699</v>
      </c>
      <c r="C1700" s="33" t="str">
        <f t="shared" si="382"/>
        <v>Punisher - Smoke Screen - OP - C</v>
      </c>
      <c r="D1700" s="33" t="str">
        <f t="shared" si="391"/>
        <v>Punisher - Smoke Screen - OP - C</v>
      </c>
      <c r="E1700" s="33">
        <f t="shared" si="384"/>
        <v>1</v>
      </c>
      <c r="F1700" s="33" t="str">
        <f t="shared" si="392"/>
        <v>Smoke Screen - OP</v>
      </c>
      <c r="G1700" s="34" t="s">
        <v>123</v>
      </c>
      <c r="H1700" s="34" t="s">
        <v>2590</v>
      </c>
      <c r="L1700" s="33" t="s">
        <v>2238</v>
      </c>
      <c r="M1700" s="33" t="s">
        <v>2238</v>
      </c>
      <c r="N1700" s="34" t="s">
        <v>4876</v>
      </c>
      <c r="O1700" s="34" t="s">
        <v>4876</v>
      </c>
      <c r="P1700" s="33" t="s">
        <v>208</v>
      </c>
      <c r="S1700" s="50" t="s">
        <v>4368</v>
      </c>
      <c r="T1700" s="33" t="s">
        <v>2238</v>
      </c>
      <c r="U1700" s="33" t="s">
        <v>208</v>
      </c>
      <c r="W1700" s="34" t="s">
        <v>2103</v>
      </c>
      <c r="X1700" s="34">
        <v>2</v>
      </c>
      <c r="Y1700" s="34">
        <v>5</v>
      </c>
      <c r="Z1700" s="34">
        <f t="shared" si="386"/>
        <v>10</v>
      </c>
      <c r="AI1700" s="25">
        <v>1699</v>
      </c>
      <c r="AJ1700" s="27">
        <v>1699</v>
      </c>
    </row>
    <row r="1701" spans="1:36" ht="11.25" customHeight="1" x14ac:dyDescent="0.2">
      <c r="A1701" s="27">
        <v>1700</v>
      </c>
      <c r="C1701" s="33" t="str">
        <f t="shared" si="382"/>
        <v>Punisher - Sniper - OP - C</v>
      </c>
      <c r="D1701" s="33" t="str">
        <f t="shared" si="391"/>
        <v>Punisher - Sniper - OP - C</v>
      </c>
      <c r="E1701" s="33">
        <f t="shared" si="384"/>
        <v>1</v>
      </c>
      <c r="F1701" s="33" t="str">
        <f t="shared" si="392"/>
        <v>Sniper - OP</v>
      </c>
      <c r="G1701" s="34" t="s">
        <v>123</v>
      </c>
      <c r="H1701" s="34" t="s">
        <v>2590</v>
      </c>
      <c r="L1701" s="33" t="s">
        <v>2238</v>
      </c>
      <c r="M1701" s="33" t="s">
        <v>2238</v>
      </c>
      <c r="N1701" s="34" t="s">
        <v>4945</v>
      </c>
      <c r="O1701" s="34" t="s">
        <v>4945</v>
      </c>
      <c r="P1701" s="33" t="s">
        <v>1481</v>
      </c>
      <c r="S1701" s="50" t="s">
        <v>4369</v>
      </c>
      <c r="T1701" s="33" t="s">
        <v>2238</v>
      </c>
      <c r="U1701" s="33" t="s">
        <v>1481</v>
      </c>
      <c r="W1701" s="34" t="s">
        <v>2103</v>
      </c>
      <c r="X1701" s="34">
        <v>2</v>
      </c>
      <c r="Y1701" s="34">
        <v>5</v>
      </c>
      <c r="Z1701" s="34">
        <f t="shared" si="386"/>
        <v>10</v>
      </c>
      <c r="AI1701" s="25">
        <v>1700</v>
      </c>
      <c r="AJ1701" s="27">
        <v>1700</v>
      </c>
    </row>
    <row r="1702" spans="1:36" ht="11.25" customHeight="1" x14ac:dyDescent="0.2">
      <c r="A1702" s="27">
        <v>1701</v>
      </c>
      <c r="C1702" s="33" t="str">
        <f t="shared" si="382"/>
        <v>Punisher - Vendetta - OP - OPD - R</v>
      </c>
      <c r="D1702" s="33" t="str">
        <f t="shared" si="391"/>
        <v>Punisher - Vendetta - OP - OPD - R</v>
      </c>
      <c r="E1702" s="33">
        <f t="shared" si="384"/>
        <v>1</v>
      </c>
      <c r="F1702" s="33" t="str">
        <f t="shared" si="392"/>
        <v>Vendetta - OP</v>
      </c>
      <c r="G1702" s="34" t="s">
        <v>123</v>
      </c>
      <c r="H1702" s="34" t="s">
        <v>2590</v>
      </c>
      <c r="L1702" s="33" t="s">
        <v>2238</v>
      </c>
      <c r="M1702" s="33" t="s">
        <v>2238</v>
      </c>
      <c r="N1702" s="34" t="s">
        <v>5141</v>
      </c>
      <c r="O1702" s="34" t="s">
        <v>5141</v>
      </c>
      <c r="P1702" s="33" t="s">
        <v>3239</v>
      </c>
      <c r="R1702" s="34" t="s">
        <v>2584</v>
      </c>
      <c r="S1702" s="50" t="s">
        <v>4370</v>
      </c>
      <c r="T1702" s="33" t="s">
        <v>2238</v>
      </c>
      <c r="U1702" s="33" t="s">
        <v>1141</v>
      </c>
      <c r="W1702" s="34" t="s">
        <v>2313</v>
      </c>
      <c r="X1702" s="34">
        <v>2</v>
      </c>
      <c r="Y1702" s="34">
        <v>15</v>
      </c>
      <c r="Z1702" s="34">
        <f t="shared" si="386"/>
        <v>30</v>
      </c>
      <c r="AI1702" s="25">
        <v>1701</v>
      </c>
      <c r="AJ1702" s="27">
        <v>1701</v>
      </c>
    </row>
    <row r="1703" spans="1:36" ht="11.25" customHeight="1" x14ac:dyDescent="0.2">
      <c r="A1703" s="27">
        <v>1702</v>
      </c>
      <c r="B1703" s="28"/>
      <c r="C1703" s="26" t="str">
        <f t="shared" si="382"/>
        <v>Puppet Master - 4-Grid Character Card - CL - U</v>
      </c>
      <c r="D1703" s="26" t="str">
        <f>CONCATENATE(M1703," ",G1703," HERO - ",W1703)</f>
        <v>Puppet Master CL HERO - U</v>
      </c>
      <c r="E1703" s="26">
        <f t="shared" si="384"/>
        <v>1</v>
      </c>
      <c r="F1703" s="26" t="str">
        <f>CONCATENATE(M1703,IF(V1703&lt;&gt;"",CONCATENATE(" (",V1703,")",),"")," &lt;",G1703,"&gt;")</f>
        <v>Puppet Master &lt;CL&gt;</v>
      </c>
      <c r="G1703" s="28" t="s">
        <v>1676</v>
      </c>
      <c r="H1703" s="28" t="s">
        <v>2582</v>
      </c>
      <c r="I1703" s="28"/>
      <c r="J1703" s="28"/>
      <c r="K1703" s="28"/>
      <c r="L1703" s="26" t="s">
        <v>2239</v>
      </c>
      <c r="M1703" s="26" t="s">
        <v>2239</v>
      </c>
      <c r="N1703" s="28"/>
      <c r="O1703" s="28"/>
      <c r="P1703" s="26" t="s">
        <v>769</v>
      </c>
      <c r="Q1703" s="28"/>
      <c r="R1703" s="28"/>
      <c r="S1703" s="54"/>
      <c r="T1703" s="26" t="s">
        <v>2239</v>
      </c>
      <c r="U1703" s="26" t="s">
        <v>769</v>
      </c>
      <c r="V1703" s="28"/>
      <c r="W1703" s="28" t="s">
        <v>2314</v>
      </c>
      <c r="X1703" s="29">
        <v>13</v>
      </c>
      <c r="Y1703" s="29">
        <v>10</v>
      </c>
      <c r="Z1703" s="29">
        <f t="shared" si="386"/>
        <v>130</v>
      </c>
      <c r="AA1703" s="30">
        <v>6</v>
      </c>
      <c r="AB1703" s="30">
        <v>3</v>
      </c>
      <c r="AC1703" s="30">
        <v>1</v>
      </c>
      <c r="AD1703" s="30">
        <v>6</v>
      </c>
      <c r="AE1703" s="30">
        <f>SUM(AA1703:AD1703)</f>
        <v>16</v>
      </c>
      <c r="AF1703" s="30">
        <v>16</v>
      </c>
      <c r="AG1703" s="31">
        <f>AVERAGE(AA1703:AD1703)</f>
        <v>4</v>
      </c>
      <c r="AH1703" s="32" t="s">
        <v>4829</v>
      </c>
      <c r="AI1703" s="32">
        <v>1702</v>
      </c>
      <c r="AJ1703" s="27">
        <v>1702</v>
      </c>
    </row>
    <row r="1704" spans="1:36" ht="11.25" customHeight="1" x14ac:dyDescent="0.2">
      <c r="A1704" s="27">
        <v>1703</v>
      </c>
      <c r="C1704" s="33" t="str">
        <f t="shared" si="382"/>
        <v>Puppet Master - Alicia Masters - CL - C</v>
      </c>
      <c r="D1704" s="33" t="str">
        <f t="shared" ref="D1704:D1709" si="393">CONCATENATE(M1704," - ",P1704," - ",G1704," - ",IF(R1704="","",CONCATENATE(R1704," - ")),W1704)</f>
        <v>Puppet Master - Alicia Masters - CL - C</v>
      </c>
      <c r="E1704" s="33">
        <f t="shared" si="384"/>
        <v>1</v>
      </c>
      <c r="F1704" s="33" t="str">
        <f t="shared" ref="F1704:F1709" si="394">CONCATENATE(P1704," - ",G1704)</f>
        <v>Alicia Masters - CL</v>
      </c>
      <c r="G1704" s="34" t="s">
        <v>1676</v>
      </c>
      <c r="H1704" s="34" t="s">
        <v>2590</v>
      </c>
      <c r="L1704" s="33" t="s">
        <v>2239</v>
      </c>
      <c r="M1704" s="33" t="s">
        <v>2239</v>
      </c>
      <c r="N1704" s="34" t="s">
        <v>5142</v>
      </c>
      <c r="O1704" s="34" t="s">
        <v>5142</v>
      </c>
      <c r="P1704" s="33" t="s">
        <v>209</v>
      </c>
      <c r="S1704" s="50" t="s">
        <v>4371</v>
      </c>
      <c r="T1704" s="33" t="s">
        <v>2239</v>
      </c>
      <c r="U1704" s="33" t="s">
        <v>209</v>
      </c>
      <c r="W1704" s="34" t="s">
        <v>2103</v>
      </c>
      <c r="X1704" s="34">
        <v>13</v>
      </c>
      <c r="Y1704" s="34">
        <v>5</v>
      </c>
      <c r="Z1704" s="34">
        <f t="shared" si="386"/>
        <v>65</v>
      </c>
      <c r="AI1704" s="25">
        <v>1703</v>
      </c>
      <c r="AJ1704" s="27">
        <v>1703</v>
      </c>
    </row>
    <row r="1705" spans="1:36" ht="11.25" customHeight="1" x14ac:dyDescent="0.2">
      <c r="A1705" s="27">
        <v>1704</v>
      </c>
      <c r="C1705" s="33" t="str">
        <f t="shared" si="382"/>
        <v>Puppet Master - Automatons - CL - U</v>
      </c>
      <c r="D1705" s="33" t="str">
        <f t="shared" si="393"/>
        <v>Puppet Master - Automatons - CL - U</v>
      </c>
      <c r="E1705" s="33">
        <f t="shared" si="384"/>
        <v>1</v>
      </c>
      <c r="F1705" s="33" t="str">
        <f t="shared" si="394"/>
        <v>Automatons - CL</v>
      </c>
      <c r="G1705" s="34" t="s">
        <v>1676</v>
      </c>
      <c r="H1705" s="34" t="s">
        <v>2590</v>
      </c>
      <c r="L1705" s="33" t="s">
        <v>2239</v>
      </c>
      <c r="M1705" s="33" t="s">
        <v>2239</v>
      </c>
      <c r="N1705" s="34" t="s">
        <v>4879</v>
      </c>
      <c r="O1705" s="34" t="s">
        <v>4879</v>
      </c>
      <c r="P1705" s="33" t="s">
        <v>350</v>
      </c>
      <c r="S1705" s="50" t="s">
        <v>779</v>
      </c>
      <c r="T1705" s="33" t="s">
        <v>2239</v>
      </c>
      <c r="U1705" s="33" t="s">
        <v>350</v>
      </c>
      <c r="W1705" s="34" t="s">
        <v>2314</v>
      </c>
      <c r="X1705" s="34">
        <v>13</v>
      </c>
      <c r="Y1705" s="34">
        <v>10</v>
      </c>
      <c r="Z1705" s="34">
        <f t="shared" si="386"/>
        <v>130</v>
      </c>
      <c r="AI1705" s="25">
        <v>1704</v>
      </c>
      <c r="AJ1705" s="27">
        <v>1704</v>
      </c>
    </row>
    <row r="1706" spans="1:36" ht="11.25" customHeight="1" x14ac:dyDescent="0.2">
      <c r="A1706" s="27">
        <v>1705</v>
      </c>
      <c r="C1706" s="33" t="str">
        <f t="shared" si="382"/>
        <v>Puppet Master - Criminal Mastermind - CL - C</v>
      </c>
      <c r="D1706" s="33" t="str">
        <f t="shared" si="393"/>
        <v>Puppet Master - Criminal Mastermind - CL - C</v>
      </c>
      <c r="E1706" s="33">
        <f t="shared" si="384"/>
        <v>1</v>
      </c>
      <c r="F1706" s="33" t="str">
        <f t="shared" si="394"/>
        <v>Criminal Mastermind - CL</v>
      </c>
      <c r="G1706" s="34" t="s">
        <v>1676</v>
      </c>
      <c r="H1706" s="34" t="s">
        <v>2590</v>
      </c>
      <c r="L1706" s="33" t="s">
        <v>2239</v>
      </c>
      <c r="M1706" s="33" t="s">
        <v>2239</v>
      </c>
      <c r="N1706" s="34" t="s">
        <v>4935</v>
      </c>
      <c r="O1706" s="34" t="s">
        <v>4935</v>
      </c>
      <c r="P1706" s="33" t="s">
        <v>371</v>
      </c>
      <c r="S1706" s="50" t="s">
        <v>4372</v>
      </c>
      <c r="T1706" s="33" t="s">
        <v>2239</v>
      </c>
      <c r="U1706" s="33" t="s">
        <v>371</v>
      </c>
      <c r="W1706" s="34" t="s">
        <v>2103</v>
      </c>
      <c r="X1706" s="34">
        <v>13</v>
      </c>
      <c r="Y1706" s="34">
        <v>5</v>
      </c>
      <c r="Z1706" s="34">
        <f t="shared" si="386"/>
        <v>65</v>
      </c>
      <c r="AI1706" s="25">
        <v>1705</v>
      </c>
      <c r="AJ1706" s="27">
        <v>1705</v>
      </c>
    </row>
    <row r="1707" spans="1:36" ht="11.25" customHeight="1" x14ac:dyDescent="0.2">
      <c r="A1707" s="27">
        <v>1706</v>
      </c>
      <c r="C1707" s="33" t="str">
        <f t="shared" si="382"/>
        <v>Puppet Master - Liddleville - CL - OPD - R</v>
      </c>
      <c r="D1707" s="33" t="str">
        <f t="shared" si="393"/>
        <v>Puppet Master - Liddleville - CL - OPD - R</v>
      </c>
      <c r="E1707" s="33">
        <f t="shared" si="384"/>
        <v>1</v>
      </c>
      <c r="F1707" s="33" t="str">
        <f t="shared" si="394"/>
        <v>Liddleville - CL</v>
      </c>
      <c r="G1707" s="34" t="s">
        <v>1676</v>
      </c>
      <c r="H1707" s="34" t="s">
        <v>2590</v>
      </c>
      <c r="L1707" s="33" t="s">
        <v>2239</v>
      </c>
      <c r="M1707" s="33" t="s">
        <v>2239</v>
      </c>
      <c r="N1707" s="34" t="s">
        <v>5143</v>
      </c>
      <c r="O1707" s="34" t="s">
        <v>5143</v>
      </c>
      <c r="P1707" s="33" t="s">
        <v>3240</v>
      </c>
      <c r="R1707" s="34" t="s">
        <v>2584</v>
      </c>
      <c r="S1707" s="50" t="s">
        <v>4373</v>
      </c>
      <c r="T1707" s="33" t="s">
        <v>2239</v>
      </c>
      <c r="U1707" s="33" t="s">
        <v>2319</v>
      </c>
      <c r="W1707" s="34" t="s">
        <v>2313</v>
      </c>
      <c r="X1707" s="34">
        <v>13</v>
      </c>
      <c r="Y1707" s="34">
        <v>15</v>
      </c>
      <c r="Z1707" s="34">
        <f t="shared" si="386"/>
        <v>195</v>
      </c>
      <c r="AI1707" s="25">
        <v>1706</v>
      </c>
      <c r="AJ1707" s="27">
        <v>1706</v>
      </c>
    </row>
    <row r="1708" spans="1:36" ht="11.25" customHeight="1" x14ac:dyDescent="0.2">
      <c r="A1708" s="27">
        <v>1707</v>
      </c>
      <c r="C1708" s="33" t="str">
        <f t="shared" si="382"/>
        <v>Puppet Master - Mental Domination - CL - OPD - R</v>
      </c>
      <c r="D1708" s="33" t="str">
        <f t="shared" si="393"/>
        <v>Puppet Master - Mental Domination - CL - OPD - R</v>
      </c>
      <c r="E1708" s="33">
        <f t="shared" si="384"/>
        <v>1</v>
      </c>
      <c r="F1708" s="33" t="str">
        <f t="shared" si="394"/>
        <v>Mental Domination - CL</v>
      </c>
      <c r="G1708" s="34" t="s">
        <v>1676</v>
      </c>
      <c r="H1708" s="34" t="s">
        <v>2590</v>
      </c>
      <c r="L1708" s="33" t="s">
        <v>2239</v>
      </c>
      <c r="M1708" s="33" t="s">
        <v>2239</v>
      </c>
      <c r="N1708" s="34" t="s">
        <v>4899</v>
      </c>
      <c r="O1708" s="34" t="s">
        <v>4899</v>
      </c>
      <c r="P1708" s="33" t="s">
        <v>3241</v>
      </c>
      <c r="R1708" s="34" t="s">
        <v>2584</v>
      </c>
      <c r="S1708" s="50" t="s">
        <v>4374</v>
      </c>
      <c r="T1708" s="33" t="s">
        <v>2239</v>
      </c>
      <c r="U1708" s="33" t="s">
        <v>2320</v>
      </c>
      <c r="W1708" s="34" t="s">
        <v>2313</v>
      </c>
      <c r="X1708" s="34">
        <v>13</v>
      </c>
      <c r="Y1708" s="34">
        <v>15</v>
      </c>
      <c r="Z1708" s="34">
        <f t="shared" si="386"/>
        <v>195</v>
      </c>
      <c r="AI1708" s="25">
        <v>1707</v>
      </c>
      <c r="AJ1708" s="27">
        <v>1707</v>
      </c>
    </row>
    <row r="1709" spans="1:36" ht="11.25" customHeight="1" x14ac:dyDescent="0.2">
      <c r="A1709" s="27">
        <v>1708</v>
      </c>
      <c r="C1709" s="33" t="str">
        <f t="shared" si="382"/>
        <v>Puppet Master - Mystic Clay - CL - C</v>
      </c>
      <c r="D1709" s="33" t="str">
        <f t="shared" si="393"/>
        <v>Puppet Master - Mystic Clay - CL - C</v>
      </c>
      <c r="E1709" s="33">
        <f t="shared" si="384"/>
        <v>1</v>
      </c>
      <c r="F1709" s="33" t="str">
        <f t="shared" si="394"/>
        <v>Mystic Clay - CL</v>
      </c>
      <c r="G1709" s="34" t="s">
        <v>1676</v>
      </c>
      <c r="H1709" s="34" t="s">
        <v>2590</v>
      </c>
      <c r="L1709" s="33" t="s">
        <v>2239</v>
      </c>
      <c r="M1709" s="33" t="s">
        <v>2239</v>
      </c>
      <c r="N1709" s="34" t="s">
        <v>4969</v>
      </c>
      <c r="O1709" s="34" t="s">
        <v>4969</v>
      </c>
      <c r="P1709" s="33" t="s">
        <v>210</v>
      </c>
      <c r="S1709" s="50" t="s">
        <v>4375</v>
      </c>
      <c r="T1709" s="33" t="s">
        <v>2239</v>
      </c>
      <c r="U1709" s="33" t="s">
        <v>210</v>
      </c>
      <c r="W1709" s="34" t="s">
        <v>2103</v>
      </c>
      <c r="X1709" s="34">
        <v>13</v>
      </c>
      <c r="Y1709" s="34">
        <v>5</v>
      </c>
      <c r="Z1709" s="34">
        <f t="shared" si="386"/>
        <v>65</v>
      </c>
      <c r="AI1709" s="25">
        <v>1708</v>
      </c>
      <c r="AJ1709" s="27">
        <v>1708</v>
      </c>
    </row>
    <row r="1710" spans="1:36" ht="11.25" customHeight="1" x14ac:dyDescent="0.2">
      <c r="A1710" s="27">
        <v>1709</v>
      </c>
      <c r="B1710" s="39"/>
      <c r="C1710" s="38" t="str">
        <f t="shared" si="382"/>
        <v>Quicksilver - 3-Grid Character Card - MC - U</v>
      </c>
      <c r="D1710" s="38" t="str">
        <f>CONCATENATE(M1710," ",G1710," HERO - ",W1710)</f>
        <v>Quicksilver MC HERO - U</v>
      </c>
      <c r="E1710" s="38">
        <f t="shared" si="384"/>
        <v>1</v>
      </c>
      <c r="F1710" s="38" t="str">
        <f>CONCATENATE(M1710,IF(V1710&lt;&gt;"",CONCATENATE(" (",V1710,")",),"")," &lt;",G1710,"&gt;")</f>
        <v>Quicksilver &lt;MC&gt;</v>
      </c>
      <c r="G1710" s="39" t="s">
        <v>1045</v>
      </c>
      <c r="H1710" s="39" t="s">
        <v>2582</v>
      </c>
      <c r="I1710" s="39"/>
      <c r="J1710" s="39"/>
      <c r="K1710" s="39"/>
      <c r="L1710" s="38" t="s">
        <v>2240</v>
      </c>
      <c r="M1710" s="38" t="s">
        <v>2240</v>
      </c>
      <c r="N1710" s="39"/>
      <c r="O1710" s="39"/>
      <c r="P1710" s="38" t="s">
        <v>768</v>
      </c>
      <c r="Q1710" s="39"/>
      <c r="R1710" s="39"/>
      <c r="S1710" s="55"/>
      <c r="T1710" s="38" t="s">
        <v>2240</v>
      </c>
      <c r="U1710" s="38" t="s">
        <v>768</v>
      </c>
      <c r="V1710" s="39"/>
      <c r="W1710" s="39" t="s">
        <v>2314</v>
      </c>
      <c r="X1710" s="40">
        <v>1</v>
      </c>
      <c r="Y1710" s="40">
        <v>10</v>
      </c>
      <c r="Z1710" s="40">
        <f t="shared" si="386"/>
        <v>10</v>
      </c>
      <c r="AA1710" s="41">
        <v>6</v>
      </c>
      <c r="AB1710" s="41">
        <v>6</v>
      </c>
      <c r="AC1710" s="41">
        <v>4</v>
      </c>
      <c r="AD1710" s="41"/>
      <c r="AE1710" s="41">
        <f>SUM(AA1710:AD1710)</f>
        <v>16</v>
      </c>
      <c r="AF1710" s="41">
        <v>16</v>
      </c>
      <c r="AG1710" s="42">
        <f>AVERAGE(AA1710:AD1710)</f>
        <v>5.333333333333333</v>
      </c>
      <c r="AH1710" s="43"/>
      <c r="AI1710" s="43">
        <v>1709</v>
      </c>
      <c r="AJ1710" s="27">
        <v>1709</v>
      </c>
    </row>
    <row r="1711" spans="1:36" ht="11.25" customHeight="1" x14ac:dyDescent="0.2">
      <c r="A1711" s="27">
        <v>1710</v>
      </c>
      <c r="B1711" s="28"/>
      <c r="C1711" s="26" t="str">
        <f t="shared" si="382"/>
        <v>Quicksilver - 4-Grid Character Card - IQ - R</v>
      </c>
      <c r="D1711" s="26" t="str">
        <f>CONCATENATE(M1711," ",G1711," HERO - ",W1711)</f>
        <v>Quicksilver IQ HERO - R</v>
      </c>
      <c r="E1711" s="26">
        <f t="shared" si="384"/>
        <v>1</v>
      </c>
      <c r="F1711" s="26" t="str">
        <f>CONCATENATE(M1711,IF(V1711&lt;&gt;"",CONCATENATE(" (",V1711,")",),"")," &lt;",G1711,"&gt;")</f>
        <v>Quicksilver &lt;IQ&gt;</v>
      </c>
      <c r="G1711" s="28" t="s">
        <v>1044</v>
      </c>
      <c r="H1711" s="28" t="s">
        <v>2582</v>
      </c>
      <c r="I1711" s="28"/>
      <c r="J1711" s="28"/>
      <c r="K1711" s="28"/>
      <c r="L1711" s="26" t="s">
        <v>2240</v>
      </c>
      <c r="M1711" s="26" t="s">
        <v>2240</v>
      </c>
      <c r="N1711" s="28"/>
      <c r="O1711" s="28"/>
      <c r="P1711" s="26" t="s">
        <v>769</v>
      </c>
      <c r="Q1711" s="28"/>
      <c r="R1711" s="28"/>
      <c r="S1711" s="54"/>
      <c r="T1711" s="26" t="s">
        <v>2240</v>
      </c>
      <c r="U1711" s="26" t="s">
        <v>769</v>
      </c>
      <c r="V1711" s="28"/>
      <c r="W1711" s="28" t="s">
        <v>2313</v>
      </c>
      <c r="X1711" s="29">
        <v>12</v>
      </c>
      <c r="Y1711" s="29">
        <v>15</v>
      </c>
      <c r="Z1711" s="29">
        <f t="shared" si="386"/>
        <v>180</v>
      </c>
      <c r="AA1711" s="30">
        <v>7</v>
      </c>
      <c r="AB1711" s="30">
        <v>6</v>
      </c>
      <c r="AC1711" s="30">
        <v>3</v>
      </c>
      <c r="AD1711" s="30">
        <v>2</v>
      </c>
      <c r="AE1711" s="30">
        <f>SUM(AA1711:AD1711)</f>
        <v>18</v>
      </c>
      <c r="AF1711" s="30">
        <v>18</v>
      </c>
      <c r="AG1711" s="31">
        <f>AVERAGE(AA1711:AD1711)</f>
        <v>4.5</v>
      </c>
      <c r="AH1711" s="32"/>
      <c r="AI1711" s="32">
        <v>1710</v>
      </c>
      <c r="AJ1711" s="27">
        <v>1710</v>
      </c>
    </row>
    <row r="1712" spans="1:36" ht="11.25" customHeight="1" x14ac:dyDescent="0.2">
      <c r="A1712" s="27">
        <v>1711</v>
      </c>
      <c r="C1712" s="33" t="str">
        <f t="shared" si="382"/>
        <v>Quicksilver - Agile Avenger - MC - C</v>
      </c>
      <c r="D1712" s="33" t="str">
        <f t="shared" ref="D1712:D1719" si="395">CONCATENATE(M1712," - ",P1712," - ",G1712," - ",IF(R1712="","",CONCATENATE(R1712," - ")),W1712)</f>
        <v>Quicksilver - Agile Avenger - MC - C</v>
      </c>
      <c r="E1712" s="33">
        <f t="shared" si="384"/>
        <v>1</v>
      </c>
      <c r="F1712" s="33" t="str">
        <f t="shared" ref="F1712:F1719" si="396">CONCATENATE(P1712," - ",G1712)</f>
        <v>Agile Avenger - MC</v>
      </c>
      <c r="G1712" s="34" t="s">
        <v>1045</v>
      </c>
      <c r="H1712" s="34" t="s">
        <v>2590</v>
      </c>
      <c r="L1712" s="33" t="s">
        <v>2240</v>
      </c>
      <c r="M1712" s="33" t="s">
        <v>2240</v>
      </c>
      <c r="N1712" s="34" t="s">
        <v>4960</v>
      </c>
      <c r="O1712" s="34" t="s">
        <v>4960</v>
      </c>
      <c r="P1712" s="33" t="s">
        <v>211</v>
      </c>
      <c r="S1712" s="50" t="s">
        <v>4376</v>
      </c>
      <c r="T1712" s="33" t="s">
        <v>2240</v>
      </c>
      <c r="U1712" s="33" t="s">
        <v>211</v>
      </c>
      <c r="W1712" s="34" t="s">
        <v>2103</v>
      </c>
      <c r="X1712" s="34">
        <v>1</v>
      </c>
      <c r="Y1712" s="34">
        <v>5</v>
      </c>
      <c r="Z1712" s="34">
        <f t="shared" si="386"/>
        <v>5</v>
      </c>
      <c r="AI1712" s="25">
        <v>1711</v>
      </c>
      <c r="AJ1712" s="27">
        <v>1711</v>
      </c>
    </row>
    <row r="1713" spans="1:36" ht="11.25" customHeight="1" x14ac:dyDescent="0.2">
      <c r="A1713" s="27">
        <v>1712</v>
      </c>
      <c r="C1713" s="33" t="str">
        <f t="shared" si="382"/>
        <v>Quicksilver - Fast and Furious - MC - OPD - R</v>
      </c>
      <c r="D1713" s="33" t="s">
        <v>6198</v>
      </c>
      <c r="E1713" s="33">
        <f t="shared" si="384"/>
        <v>1</v>
      </c>
      <c r="F1713" s="33" t="str">
        <f t="shared" si="396"/>
        <v>Fast and Furious - MC</v>
      </c>
      <c r="G1713" s="34" t="s">
        <v>1045</v>
      </c>
      <c r="H1713" s="34" t="s">
        <v>2590</v>
      </c>
      <c r="L1713" s="33" t="s">
        <v>2240</v>
      </c>
      <c r="M1713" s="33" t="s">
        <v>2240</v>
      </c>
      <c r="N1713" s="34" t="s">
        <v>5014</v>
      </c>
      <c r="O1713" s="34" t="s">
        <v>5157</v>
      </c>
      <c r="P1713" s="33" t="s">
        <v>3242</v>
      </c>
      <c r="R1713" s="34" t="s">
        <v>2584</v>
      </c>
      <c r="S1713" s="50" t="s">
        <v>4377</v>
      </c>
      <c r="T1713" s="33" t="s">
        <v>2240</v>
      </c>
      <c r="U1713" s="33" t="s">
        <v>2321</v>
      </c>
      <c r="W1713" s="34" t="s">
        <v>2313</v>
      </c>
      <c r="X1713" s="34">
        <v>1</v>
      </c>
      <c r="Y1713" s="34">
        <v>15</v>
      </c>
      <c r="Z1713" s="34">
        <f t="shared" si="386"/>
        <v>15</v>
      </c>
      <c r="AI1713" s="25">
        <v>1712</v>
      </c>
      <c r="AJ1713" s="27">
        <v>1712</v>
      </c>
    </row>
    <row r="1714" spans="1:36" ht="11.25" customHeight="1" x14ac:dyDescent="0.2">
      <c r="A1714" s="27">
        <v>1713</v>
      </c>
      <c r="C1714" s="33" t="str">
        <f t="shared" si="382"/>
        <v>Quicksilver - High Speed Impact - IQ - OPD - VR</v>
      </c>
      <c r="D1714" s="33" t="str">
        <f t="shared" si="395"/>
        <v>Quicksilver - High Speed Impact - IQ - OPD - VR</v>
      </c>
      <c r="E1714" s="33">
        <f t="shared" si="384"/>
        <v>1</v>
      </c>
      <c r="F1714" s="33" t="str">
        <f t="shared" si="396"/>
        <v>High Speed Impact - IQ</v>
      </c>
      <c r="G1714" s="34" t="s">
        <v>1044</v>
      </c>
      <c r="H1714" s="34" t="s">
        <v>2590</v>
      </c>
      <c r="L1714" s="33" t="s">
        <v>2240</v>
      </c>
      <c r="M1714" s="33" t="s">
        <v>2240</v>
      </c>
      <c r="N1714" s="34" t="s">
        <v>4907</v>
      </c>
      <c r="O1714" s="34" t="s">
        <v>4907</v>
      </c>
      <c r="P1714" s="33" t="s">
        <v>3558</v>
      </c>
      <c r="R1714" s="34" t="s">
        <v>2584</v>
      </c>
      <c r="S1714" s="50" t="s">
        <v>4378</v>
      </c>
      <c r="T1714" s="33" t="s">
        <v>2240</v>
      </c>
      <c r="U1714" s="33" t="s">
        <v>2322</v>
      </c>
      <c r="W1714" s="34" t="s">
        <v>2361</v>
      </c>
      <c r="X1714" s="34">
        <v>12</v>
      </c>
      <c r="Y1714" s="34">
        <v>20</v>
      </c>
      <c r="Z1714" s="34">
        <f t="shared" si="386"/>
        <v>240</v>
      </c>
      <c r="AI1714" s="25">
        <v>1713</v>
      </c>
      <c r="AJ1714" s="27">
        <v>1713</v>
      </c>
    </row>
    <row r="1715" spans="1:36" ht="11.25" customHeight="1" x14ac:dyDescent="0.2">
      <c r="A1715" s="27">
        <v>1714</v>
      </c>
      <c r="C1715" s="33" t="str">
        <f t="shared" si="382"/>
        <v>Quicksilver - Hit and Run - MC - U</v>
      </c>
      <c r="D1715" s="33" t="str">
        <f t="shared" si="395"/>
        <v>Quicksilver - Hit and Run - MC - U</v>
      </c>
      <c r="E1715" s="33">
        <f t="shared" si="384"/>
        <v>1</v>
      </c>
      <c r="F1715" s="33" t="str">
        <f t="shared" si="396"/>
        <v>Hit and Run - MC</v>
      </c>
      <c r="G1715" s="34" t="s">
        <v>1045</v>
      </c>
      <c r="H1715" s="34" t="s">
        <v>2590</v>
      </c>
      <c r="L1715" s="33" t="s">
        <v>2240</v>
      </c>
      <c r="M1715" s="33" t="s">
        <v>2240</v>
      </c>
      <c r="N1715" s="34" t="s">
        <v>5144</v>
      </c>
      <c r="O1715" s="34" t="s">
        <v>5144</v>
      </c>
      <c r="P1715" s="33" t="s">
        <v>212</v>
      </c>
      <c r="S1715" s="50" t="s">
        <v>4379</v>
      </c>
      <c r="T1715" s="33" t="s">
        <v>2240</v>
      </c>
      <c r="U1715" s="33" t="s">
        <v>212</v>
      </c>
      <c r="W1715" s="34" t="s">
        <v>2314</v>
      </c>
      <c r="X1715" s="34">
        <v>1</v>
      </c>
      <c r="Y1715" s="34">
        <v>10</v>
      </c>
      <c r="Z1715" s="34">
        <f t="shared" si="386"/>
        <v>10</v>
      </c>
      <c r="AI1715" s="25">
        <v>1714</v>
      </c>
      <c r="AJ1715" s="27">
        <v>1714</v>
      </c>
    </row>
    <row r="1716" spans="1:36" ht="11.25" customHeight="1" x14ac:dyDescent="0.2">
      <c r="A1716" s="27">
        <v>1715</v>
      </c>
      <c r="C1716" s="33" t="str">
        <f t="shared" si="382"/>
        <v>Quicksilver - Mutant Momentum - MC - U</v>
      </c>
      <c r="D1716" s="33" t="str">
        <f t="shared" si="395"/>
        <v>Quicksilver - Mutant Momentum - MC - U</v>
      </c>
      <c r="E1716" s="33">
        <f t="shared" si="384"/>
        <v>1</v>
      </c>
      <c r="F1716" s="33" t="str">
        <f t="shared" si="396"/>
        <v>Mutant Momentum - MC</v>
      </c>
      <c r="G1716" s="34" t="s">
        <v>1045</v>
      </c>
      <c r="H1716" s="34" t="s">
        <v>2590</v>
      </c>
      <c r="L1716" s="33" t="s">
        <v>2240</v>
      </c>
      <c r="M1716" s="33" t="s">
        <v>2240</v>
      </c>
      <c r="N1716" s="34" t="s">
        <v>4881</v>
      </c>
      <c r="O1716" s="34" t="s">
        <v>4881</v>
      </c>
      <c r="P1716" s="33" t="s">
        <v>1013</v>
      </c>
      <c r="S1716" s="50" t="s">
        <v>3610</v>
      </c>
      <c r="T1716" s="33" t="s">
        <v>2240</v>
      </c>
      <c r="U1716" s="33" t="s">
        <v>1013</v>
      </c>
      <c r="W1716" s="34" t="s">
        <v>2314</v>
      </c>
      <c r="X1716" s="34">
        <v>1</v>
      </c>
      <c r="Y1716" s="34">
        <v>10</v>
      </c>
      <c r="Z1716" s="34">
        <f t="shared" si="386"/>
        <v>10</v>
      </c>
      <c r="AI1716" s="25">
        <v>1715</v>
      </c>
      <c r="AJ1716" s="27">
        <v>1715</v>
      </c>
    </row>
    <row r="1717" spans="1:36" ht="11.25" customHeight="1" x14ac:dyDescent="0.2">
      <c r="A1717" s="27">
        <v>1716</v>
      </c>
      <c r="C1717" s="33" t="str">
        <f t="shared" si="382"/>
        <v>Quicksilver - Rapid Rip Off - MC - OPD - R</v>
      </c>
      <c r="D1717" s="33" t="s">
        <v>6199</v>
      </c>
      <c r="E1717" s="33">
        <f t="shared" si="384"/>
        <v>1</v>
      </c>
      <c r="F1717" s="33" t="str">
        <f t="shared" si="396"/>
        <v>Rapid Rip Off - MC</v>
      </c>
      <c r="G1717" s="34" t="s">
        <v>1045</v>
      </c>
      <c r="H1717" s="34" t="s">
        <v>2590</v>
      </c>
      <c r="L1717" s="33" t="s">
        <v>2240</v>
      </c>
      <c r="M1717" s="33" t="s">
        <v>2240</v>
      </c>
      <c r="N1717" s="34" t="s">
        <v>4995</v>
      </c>
      <c r="O1717" s="34" t="s">
        <v>4995</v>
      </c>
      <c r="P1717" s="33" t="s">
        <v>3559</v>
      </c>
      <c r="R1717" s="34" t="s">
        <v>2584</v>
      </c>
      <c r="S1717" s="50" t="s">
        <v>4380</v>
      </c>
      <c r="T1717" s="33" t="s">
        <v>2240</v>
      </c>
      <c r="U1717" s="33" t="s">
        <v>2323</v>
      </c>
      <c r="W1717" s="34" t="s">
        <v>2313</v>
      </c>
      <c r="X1717" s="34">
        <v>1</v>
      </c>
      <c r="Y1717" s="34">
        <v>15</v>
      </c>
      <c r="Z1717" s="34">
        <f t="shared" si="386"/>
        <v>15</v>
      </c>
      <c r="AI1717" s="25">
        <v>1716</v>
      </c>
      <c r="AJ1717" s="27">
        <v>1716</v>
      </c>
    </row>
    <row r="1718" spans="1:36" ht="11.25" customHeight="1" x14ac:dyDescent="0.2">
      <c r="A1718" s="27">
        <v>1717</v>
      </c>
      <c r="C1718" s="33" t="str">
        <f t="shared" si="382"/>
        <v>Quicksilver - Rapid-Fire Punches - IQ - C</v>
      </c>
      <c r="D1718" s="33" t="str">
        <f t="shared" si="395"/>
        <v>Quicksilver - Rapid-Fire Punches - IQ - C</v>
      </c>
      <c r="E1718" s="33">
        <f t="shared" si="384"/>
        <v>1</v>
      </c>
      <c r="F1718" s="33" t="str">
        <f t="shared" si="396"/>
        <v>Rapid-Fire Punches - IQ</v>
      </c>
      <c r="G1718" s="34" t="s">
        <v>1044</v>
      </c>
      <c r="H1718" s="34" t="s">
        <v>2590</v>
      </c>
      <c r="L1718" s="33" t="s">
        <v>2240</v>
      </c>
      <c r="M1718" s="33" t="s">
        <v>2240</v>
      </c>
      <c r="N1718" s="34" t="s">
        <v>4917</v>
      </c>
      <c r="O1718" s="34" t="s">
        <v>5036</v>
      </c>
      <c r="P1718" s="33" t="s">
        <v>352</v>
      </c>
      <c r="S1718" s="50" t="s">
        <v>4381</v>
      </c>
      <c r="T1718" s="33" t="s">
        <v>2240</v>
      </c>
      <c r="U1718" s="33" t="s">
        <v>352</v>
      </c>
      <c r="W1718" s="34" t="s">
        <v>2103</v>
      </c>
      <c r="X1718" s="34">
        <v>12</v>
      </c>
      <c r="Y1718" s="34">
        <v>5</v>
      </c>
      <c r="Z1718" s="34">
        <f t="shared" si="386"/>
        <v>60</v>
      </c>
      <c r="AI1718" s="25">
        <v>1717</v>
      </c>
      <c r="AJ1718" s="27">
        <v>1717</v>
      </c>
    </row>
    <row r="1719" spans="1:36" ht="11.25" customHeight="1" x14ac:dyDescent="0.2">
      <c r="A1719" s="27">
        <v>1718</v>
      </c>
      <c r="C1719" s="33" t="str">
        <f t="shared" si="382"/>
        <v>Quicksilver - Superspeed - MC - U</v>
      </c>
      <c r="D1719" s="33" t="str">
        <f t="shared" si="395"/>
        <v>Quicksilver - Superspeed - MC - U</v>
      </c>
      <c r="E1719" s="33">
        <f t="shared" si="384"/>
        <v>1</v>
      </c>
      <c r="F1719" s="33" t="str">
        <f t="shared" si="396"/>
        <v>Superspeed - MC</v>
      </c>
      <c r="G1719" s="34" t="s">
        <v>1045</v>
      </c>
      <c r="H1719" s="34" t="s">
        <v>2590</v>
      </c>
      <c r="L1719" s="33" t="s">
        <v>2240</v>
      </c>
      <c r="M1719" s="33" t="s">
        <v>2240</v>
      </c>
      <c r="N1719" s="34" t="s">
        <v>5035</v>
      </c>
      <c r="O1719" s="34" t="s">
        <v>5035</v>
      </c>
      <c r="P1719" s="33" t="s">
        <v>213</v>
      </c>
      <c r="S1719" s="50" t="s">
        <v>4382</v>
      </c>
      <c r="T1719" s="33" t="s">
        <v>2240</v>
      </c>
      <c r="U1719" s="33" t="s">
        <v>213</v>
      </c>
      <c r="W1719" s="34" t="s">
        <v>2314</v>
      </c>
      <c r="X1719" s="34">
        <v>1</v>
      </c>
      <c r="Y1719" s="34">
        <v>10</v>
      </c>
      <c r="Z1719" s="34">
        <f t="shared" si="386"/>
        <v>10</v>
      </c>
      <c r="AI1719" s="25">
        <v>1718</v>
      </c>
      <c r="AJ1719" s="27">
        <v>1718</v>
      </c>
    </row>
    <row r="1720" spans="1:36" ht="11.25" customHeight="1" x14ac:dyDescent="0.2">
      <c r="A1720" s="27">
        <v>1719</v>
      </c>
      <c r="B1720" s="28"/>
      <c r="C1720" s="26" t="str">
        <f t="shared" si="382"/>
        <v>Rapture - 4-Grid Character Card - XM - U</v>
      </c>
      <c r="D1720" s="26" t="str">
        <f>CONCATENATE(M1720," ",G1720," HERO - ",W1720)</f>
        <v>Rapture XM HERO - U</v>
      </c>
      <c r="E1720" s="26">
        <f t="shared" si="384"/>
        <v>1</v>
      </c>
      <c r="F1720" s="26" t="str">
        <f>CONCATENATE(M1720,IF(V1720&lt;&gt;"",CONCATENATE(" (",V1720,")",),"")," &lt;",G1720,"&gt;")</f>
        <v>Rapture &lt;XM&gt;</v>
      </c>
      <c r="G1720" s="28" t="s">
        <v>3387</v>
      </c>
      <c r="H1720" s="28" t="s">
        <v>2582</v>
      </c>
      <c r="I1720" s="28"/>
      <c r="J1720" s="28"/>
      <c r="K1720" s="28"/>
      <c r="L1720" s="26" t="s">
        <v>1438</v>
      </c>
      <c r="M1720" s="26" t="s">
        <v>1438</v>
      </c>
      <c r="N1720" s="28"/>
      <c r="O1720" s="28"/>
      <c r="P1720" s="26" t="s">
        <v>769</v>
      </c>
      <c r="Q1720" s="28"/>
      <c r="R1720" s="28"/>
      <c r="S1720" s="54"/>
      <c r="T1720" s="26" t="s">
        <v>1438</v>
      </c>
      <c r="U1720" s="26" t="s">
        <v>769</v>
      </c>
      <c r="V1720" s="28"/>
      <c r="W1720" s="28" t="s">
        <v>2314</v>
      </c>
      <c r="X1720" s="29">
        <v>5</v>
      </c>
      <c r="Y1720" s="29">
        <v>10</v>
      </c>
      <c r="Z1720" s="29">
        <f t="shared" si="386"/>
        <v>50</v>
      </c>
      <c r="AA1720" s="30">
        <v>5</v>
      </c>
      <c r="AB1720" s="30">
        <v>7</v>
      </c>
      <c r="AC1720" s="30">
        <v>2</v>
      </c>
      <c r="AD1720" s="30">
        <v>3</v>
      </c>
      <c r="AE1720" s="30">
        <f>SUM(AA1720:AD1720)</f>
        <v>17</v>
      </c>
      <c r="AF1720" s="30">
        <v>17</v>
      </c>
      <c r="AG1720" s="31">
        <f>AVERAGE(AA1720:AD1720)</f>
        <v>4.25</v>
      </c>
      <c r="AH1720" s="32" t="s">
        <v>4830</v>
      </c>
      <c r="AI1720" s="32">
        <v>1719</v>
      </c>
      <c r="AJ1720" s="27">
        <v>1719</v>
      </c>
    </row>
    <row r="1721" spans="1:36" ht="11.25" customHeight="1" x14ac:dyDescent="0.2">
      <c r="A1721" s="27">
        <v>1720</v>
      </c>
      <c r="C1721" s="33" t="str">
        <f t="shared" si="382"/>
        <v>Rapture - Avian Mutation - XM - C</v>
      </c>
      <c r="D1721" s="33" t="str">
        <f>CONCATENATE(M1721," - ",P1721," - ",G1721," - ",IF(R1721="","",CONCATENATE(R1721," - ")),W1721)</f>
        <v>Rapture - Avian Mutation - XM - C</v>
      </c>
      <c r="E1721" s="33">
        <f t="shared" si="384"/>
        <v>1</v>
      </c>
      <c r="F1721" s="33" t="str">
        <f>CONCATENATE(P1721," - ",G1721)</f>
        <v>Avian Mutation - XM</v>
      </c>
      <c r="G1721" s="34" t="s">
        <v>3387</v>
      </c>
      <c r="H1721" s="34" t="s">
        <v>2590</v>
      </c>
      <c r="L1721" s="33" t="s">
        <v>1438</v>
      </c>
      <c r="M1721" s="33" t="s">
        <v>1438</v>
      </c>
      <c r="N1721" s="34" t="s">
        <v>4921</v>
      </c>
      <c r="O1721" s="34" t="s">
        <v>4921</v>
      </c>
      <c r="P1721" s="33" t="s">
        <v>3560</v>
      </c>
      <c r="S1721" s="50" t="s">
        <v>4383</v>
      </c>
      <c r="T1721" s="33" t="s">
        <v>1438</v>
      </c>
      <c r="U1721" s="33" t="s">
        <v>1439</v>
      </c>
      <c r="W1721" s="34" t="s">
        <v>2103</v>
      </c>
      <c r="X1721" s="34">
        <v>5</v>
      </c>
      <c r="Y1721" s="34">
        <v>5</v>
      </c>
      <c r="Z1721" s="34">
        <f t="shared" si="386"/>
        <v>25</v>
      </c>
      <c r="AI1721" s="25">
        <v>1720</v>
      </c>
      <c r="AJ1721" s="27">
        <v>1720</v>
      </c>
    </row>
    <row r="1722" spans="1:36" ht="11.25" customHeight="1" x14ac:dyDescent="0.2">
      <c r="A1722" s="27">
        <v>1721</v>
      </c>
      <c r="C1722" s="33" t="str">
        <f t="shared" si="382"/>
        <v>Rapture - Flightpath - XM - C</v>
      </c>
      <c r="D1722" s="33" t="str">
        <f>CONCATENATE(M1722," - ",P1722," - ",G1722," - ",IF(R1722="","",CONCATENATE(R1722," - ")),W1722)</f>
        <v>Rapture - Flightpath - XM - C</v>
      </c>
      <c r="E1722" s="33">
        <f t="shared" si="384"/>
        <v>1</v>
      </c>
      <c r="F1722" s="33" t="str">
        <f>CONCATENATE(P1722," - ",G1722)</f>
        <v>Flightpath - XM</v>
      </c>
      <c r="G1722" s="34" t="s">
        <v>3387</v>
      </c>
      <c r="H1722" s="34" t="s">
        <v>2590</v>
      </c>
      <c r="L1722" s="33" t="s">
        <v>1438</v>
      </c>
      <c r="M1722" s="33" t="s">
        <v>1438</v>
      </c>
      <c r="N1722" s="34" t="s">
        <v>5042</v>
      </c>
      <c r="O1722" s="34" t="s">
        <v>5042</v>
      </c>
      <c r="P1722" s="33" t="s">
        <v>1440</v>
      </c>
      <c r="S1722" s="50" t="s">
        <v>4384</v>
      </c>
      <c r="T1722" s="33" t="s">
        <v>1438</v>
      </c>
      <c r="U1722" s="33" t="s">
        <v>1440</v>
      </c>
      <c r="W1722" s="34" t="s">
        <v>2103</v>
      </c>
      <c r="X1722" s="34">
        <v>5</v>
      </c>
      <c r="Y1722" s="34">
        <v>5</v>
      </c>
      <c r="Z1722" s="34">
        <f t="shared" si="386"/>
        <v>25</v>
      </c>
      <c r="AI1722" s="25">
        <v>1721</v>
      </c>
      <c r="AJ1722" s="27">
        <v>1721</v>
      </c>
    </row>
    <row r="1723" spans="1:36" ht="11.25" customHeight="1" x14ac:dyDescent="0.2">
      <c r="A1723" s="27">
        <v>1722</v>
      </c>
      <c r="C1723" s="33" t="str">
        <f t="shared" si="382"/>
        <v>Rapture - Mercy Killing - XM - OPD - R</v>
      </c>
      <c r="D1723" s="33" t="str">
        <f>CONCATENATE(M1723," - ",P1723," - ",G1723," - ",IF(R1723="","",CONCATENATE(R1723," - ")),W1723)</f>
        <v>Rapture - Mercy Killing - XM - OPD - R</v>
      </c>
      <c r="E1723" s="33">
        <f t="shared" si="384"/>
        <v>1</v>
      </c>
      <c r="F1723" s="33" t="str">
        <f>CONCATENATE(P1723," - ",G1723)</f>
        <v>Mercy Killing - XM</v>
      </c>
      <c r="G1723" s="34" t="s">
        <v>3387</v>
      </c>
      <c r="H1723" s="34" t="s">
        <v>2590</v>
      </c>
      <c r="L1723" s="33" t="s">
        <v>1438</v>
      </c>
      <c r="M1723" s="33" t="s">
        <v>1438</v>
      </c>
      <c r="N1723" s="34" t="s">
        <v>5145</v>
      </c>
      <c r="O1723" s="34" t="s">
        <v>5145</v>
      </c>
      <c r="P1723" s="33" t="s">
        <v>3243</v>
      </c>
      <c r="R1723" s="34" t="s">
        <v>2584</v>
      </c>
      <c r="S1723" s="50" t="s">
        <v>4385</v>
      </c>
      <c r="T1723" s="33" t="s">
        <v>1438</v>
      </c>
      <c r="U1723" s="33" t="s">
        <v>2326</v>
      </c>
      <c r="W1723" s="34" t="s">
        <v>2313</v>
      </c>
      <c r="X1723" s="34">
        <v>5</v>
      </c>
      <c r="Y1723" s="34">
        <v>15</v>
      </c>
      <c r="Z1723" s="34">
        <f t="shared" si="386"/>
        <v>75</v>
      </c>
      <c r="AI1723" s="25">
        <v>1722</v>
      </c>
      <c r="AJ1723" s="27">
        <v>1722</v>
      </c>
    </row>
    <row r="1724" spans="1:36" ht="11.25" customHeight="1" x14ac:dyDescent="0.2">
      <c r="A1724" s="27">
        <v>1723</v>
      </c>
      <c r="C1724" s="33" t="str">
        <f t="shared" si="382"/>
        <v>Rapture - Psychic Sword - XM - C</v>
      </c>
      <c r="D1724" s="33" t="str">
        <f>CONCATENATE(M1724," - ",P1724," - ",G1724," - ",IF(R1724="","",CONCATENATE(R1724," - ")),W1724)</f>
        <v>Rapture - Psychic Sword - XM - C</v>
      </c>
      <c r="E1724" s="33">
        <f t="shared" si="384"/>
        <v>1</v>
      </c>
      <c r="F1724" s="33" t="str">
        <f>CONCATENATE(P1724," - ",G1724)</f>
        <v>Psychic Sword - XM</v>
      </c>
      <c r="G1724" s="34" t="s">
        <v>3387</v>
      </c>
      <c r="H1724" s="34" t="s">
        <v>2590</v>
      </c>
      <c r="L1724" s="33" t="s">
        <v>1438</v>
      </c>
      <c r="M1724" s="33" t="s">
        <v>1438</v>
      </c>
      <c r="N1724" s="34" t="s">
        <v>4931</v>
      </c>
      <c r="O1724" s="34" t="s">
        <v>4931</v>
      </c>
      <c r="P1724" s="33" t="s">
        <v>1441</v>
      </c>
      <c r="S1724" s="50" t="s">
        <v>4386</v>
      </c>
      <c r="T1724" s="33" t="s">
        <v>1438</v>
      </c>
      <c r="U1724" s="33" t="s">
        <v>1441</v>
      </c>
      <c r="W1724" s="34" t="s">
        <v>2103</v>
      </c>
      <c r="X1724" s="34">
        <v>5</v>
      </c>
      <c r="Y1724" s="34">
        <v>5</v>
      </c>
      <c r="Z1724" s="34">
        <f t="shared" si="386"/>
        <v>25</v>
      </c>
      <c r="AI1724" s="25">
        <v>1723</v>
      </c>
      <c r="AJ1724" s="27">
        <v>1723</v>
      </c>
    </row>
    <row r="1725" spans="1:36" ht="11.25" customHeight="1" x14ac:dyDescent="0.2">
      <c r="A1725" s="27">
        <v>1724</v>
      </c>
      <c r="C1725" s="33" t="str">
        <f t="shared" si="382"/>
        <v>Rapture - Release Soul - XM - C</v>
      </c>
      <c r="D1725" s="33" t="str">
        <f>CONCATENATE(M1725," - ",P1725," - ",G1725," - ",IF(R1725="","",CONCATENATE(R1725," - ")),W1725)</f>
        <v>Rapture - Release Soul - XM - C</v>
      </c>
      <c r="E1725" s="33">
        <f t="shared" si="384"/>
        <v>1</v>
      </c>
      <c r="F1725" s="33" t="str">
        <f>CONCATENATE(P1725," - ",G1725)</f>
        <v>Release Soul - XM</v>
      </c>
      <c r="G1725" s="34" t="s">
        <v>3387</v>
      </c>
      <c r="H1725" s="34" t="s">
        <v>2590</v>
      </c>
      <c r="L1725" s="33" t="s">
        <v>1438</v>
      </c>
      <c r="M1725" s="33" t="s">
        <v>1438</v>
      </c>
      <c r="N1725" s="34" t="s">
        <v>4964</v>
      </c>
      <c r="O1725" s="34" t="s">
        <v>4964</v>
      </c>
      <c r="P1725" s="33" t="s">
        <v>1442</v>
      </c>
      <c r="S1725" s="50" t="s">
        <v>4387</v>
      </c>
      <c r="T1725" s="33" t="s">
        <v>1438</v>
      </c>
      <c r="U1725" s="33" t="s">
        <v>1442</v>
      </c>
      <c r="W1725" s="34" t="s">
        <v>2103</v>
      </c>
      <c r="X1725" s="34">
        <v>5</v>
      </c>
      <c r="Y1725" s="34">
        <v>5</v>
      </c>
      <c r="Z1725" s="34">
        <f t="shared" si="386"/>
        <v>25</v>
      </c>
      <c r="AI1725" s="25">
        <v>1724</v>
      </c>
      <c r="AJ1725" s="27">
        <v>1724</v>
      </c>
    </row>
    <row r="1726" spans="1:36" ht="11.25" customHeight="1" x14ac:dyDescent="0.2">
      <c r="A1726" s="27">
        <v>1725</v>
      </c>
      <c r="B1726" s="28"/>
      <c r="C1726" s="26" t="str">
        <f t="shared" si="382"/>
        <v>Ra's Al Ghul - 4-Grid Character Card - DC - R</v>
      </c>
      <c r="D1726" s="26" t="str">
        <f>CONCATENATE(M1726," ",G1726," HERO - ",W1726)</f>
        <v>Ra's Al Ghul DC HERO - R</v>
      </c>
      <c r="E1726" s="26">
        <f t="shared" si="384"/>
        <v>1</v>
      </c>
      <c r="F1726" s="26" t="str">
        <f>CONCATENATE(M1726,IF(V1726&lt;&gt;"",CONCATENATE(" (",V1726,")",),"")," &lt;",G1726,"&gt;")</f>
        <v>Ra's Al Ghul (V) &lt;DC&gt;</v>
      </c>
      <c r="G1726" s="28" t="s">
        <v>3385</v>
      </c>
      <c r="H1726" s="28" t="s">
        <v>2582</v>
      </c>
      <c r="I1726" s="28"/>
      <c r="J1726" s="28"/>
      <c r="K1726" s="28"/>
      <c r="L1726" s="26" t="s">
        <v>2241</v>
      </c>
      <c r="M1726" s="26" t="s">
        <v>2241</v>
      </c>
      <c r="N1726" s="28"/>
      <c r="O1726" s="28"/>
      <c r="P1726" s="26" t="s">
        <v>769</v>
      </c>
      <c r="Q1726" s="28"/>
      <c r="R1726" s="28"/>
      <c r="S1726" s="54"/>
      <c r="T1726" s="26" t="s">
        <v>2241</v>
      </c>
      <c r="U1726" s="26" t="s">
        <v>769</v>
      </c>
      <c r="V1726" s="28" t="s">
        <v>1982</v>
      </c>
      <c r="W1726" s="28" t="s">
        <v>2313</v>
      </c>
      <c r="X1726" s="29">
        <v>3</v>
      </c>
      <c r="Y1726" s="29">
        <v>15</v>
      </c>
      <c r="Z1726" s="29">
        <f t="shared" si="386"/>
        <v>45</v>
      </c>
      <c r="AA1726" s="30">
        <v>3</v>
      </c>
      <c r="AB1726" s="30">
        <v>7</v>
      </c>
      <c r="AC1726" s="30">
        <v>3</v>
      </c>
      <c r="AD1726" s="30">
        <v>7</v>
      </c>
      <c r="AE1726" s="30">
        <f>SUM(AA1726:AD1726)</f>
        <v>20</v>
      </c>
      <c r="AF1726" s="30">
        <v>20</v>
      </c>
      <c r="AG1726" s="31">
        <f>AVERAGE(AA1726:AD1726)</f>
        <v>5</v>
      </c>
      <c r="AH1726" s="32"/>
      <c r="AI1726" s="32">
        <v>1725</v>
      </c>
      <c r="AJ1726" s="27">
        <v>1725</v>
      </c>
    </row>
    <row r="1727" spans="1:36" ht="11.25" customHeight="1" x14ac:dyDescent="0.2">
      <c r="A1727" s="27">
        <v>1726</v>
      </c>
      <c r="C1727" s="33" t="str">
        <f t="shared" si="382"/>
        <v>Ra's Al Ghul - The Clench - JLA - OPD - R</v>
      </c>
      <c r="D1727" s="33" t="str">
        <f t="shared" ref="D1727:D1732" si="397">CONCATENATE(M1727," - ",P1727," - ",G1727," - ",IF(R1727="","",CONCATENATE(R1727," - ")),W1727)</f>
        <v>Ra's Al Ghul - The Clench - JLA - OPD - R</v>
      </c>
      <c r="E1727" s="33">
        <f t="shared" si="384"/>
        <v>1</v>
      </c>
      <c r="F1727" s="33" t="str">
        <f t="shared" ref="F1727:F1732" si="398">CONCATENATE(P1727," - ",G1727)</f>
        <v>The Clench - JLA</v>
      </c>
      <c r="G1727" s="34" t="s">
        <v>3386</v>
      </c>
      <c r="H1727" s="34" t="s">
        <v>2590</v>
      </c>
      <c r="L1727" s="33" t="s">
        <v>2241</v>
      </c>
      <c r="M1727" s="33" t="s">
        <v>2241</v>
      </c>
      <c r="N1727" s="34" t="s">
        <v>4942</v>
      </c>
      <c r="O1727" s="34" t="s">
        <v>4942</v>
      </c>
      <c r="P1727" s="33" t="s">
        <v>6200</v>
      </c>
      <c r="R1727" s="34" t="s">
        <v>2584</v>
      </c>
      <c r="S1727" s="50" t="s">
        <v>4185</v>
      </c>
      <c r="T1727" s="33" t="s">
        <v>2241</v>
      </c>
      <c r="U1727" s="33" t="s">
        <v>2324</v>
      </c>
      <c r="W1727" s="34" t="s">
        <v>2313</v>
      </c>
      <c r="X1727" s="34">
        <v>6</v>
      </c>
      <c r="Y1727" s="34">
        <v>15</v>
      </c>
      <c r="Z1727" s="34">
        <f t="shared" si="386"/>
        <v>90</v>
      </c>
      <c r="AI1727" s="25">
        <v>1726</v>
      </c>
      <c r="AJ1727" s="27">
        <v>1726</v>
      </c>
    </row>
    <row r="1728" spans="1:36" ht="11.25" customHeight="1" x14ac:dyDescent="0.2">
      <c r="A1728" s="27">
        <v>1727</v>
      </c>
      <c r="C1728" s="33" t="str">
        <f t="shared" ref="C1728:C1791" si="399">CONCATENATE(M1728," - ",P1728," - ",G1728," - ",IF(R1728="","",CONCATENATE(R1728," - ")),W1728)</f>
        <v>Ra's Al Ghul - Demon's Head - DC - U</v>
      </c>
      <c r="D1728" s="33" t="str">
        <f t="shared" si="397"/>
        <v>Ra's Al Ghul - Demon's Head - DC - U</v>
      </c>
      <c r="E1728" s="33">
        <f t="shared" si="384"/>
        <v>1</v>
      </c>
      <c r="F1728" s="33" t="str">
        <f t="shared" si="398"/>
        <v>Demon's Head - DC</v>
      </c>
      <c r="G1728" s="34" t="s">
        <v>3385</v>
      </c>
      <c r="H1728" s="34" t="s">
        <v>2590</v>
      </c>
      <c r="L1728" s="33" t="s">
        <v>2241</v>
      </c>
      <c r="M1728" s="33" t="s">
        <v>2241</v>
      </c>
      <c r="N1728" s="34" t="s">
        <v>4904</v>
      </c>
      <c r="O1728" s="34" t="s">
        <v>4904</v>
      </c>
      <c r="P1728" s="33" t="s">
        <v>1012</v>
      </c>
      <c r="S1728" s="50" t="s">
        <v>4388</v>
      </c>
      <c r="T1728" s="33" t="s">
        <v>2241</v>
      </c>
      <c r="U1728" s="33" t="s">
        <v>1012</v>
      </c>
      <c r="W1728" s="34" t="s">
        <v>2314</v>
      </c>
      <c r="X1728" s="34">
        <v>3</v>
      </c>
      <c r="Y1728" s="34">
        <v>10</v>
      </c>
      <c r="Z1728" s="34">
        <f t="shared" si="386"/>
        <v>30</v>
      </c>
      <c r="AI1728" s="25">
        <v>1727</v>
      </c>
      <c r="AJ1728" s="27">
        <v>1727</v>
      </c>
    </row>
    <row r="1729" spans="1:36" ht="11.25" customHeight="1" x14ac:dyDescent="0.2">
      <c r="A1729" s="27">
        <v>1728</v>
      </c>
      <c r="C1729" s="33" t="str">
        <f t="shared" si="399"/>
        <v>Ra's Al Ghul - Lazarus Pit - DC - OPD - VR</v>
      </c>
      <c r="D1729" s="33" t="s">
        <v>6201</v>
      </c>
      <c r="E1729" s="33">
        <f t="shared" si="384"/>
        <v>1</v>
      </c>
      <c r="F1729" s="33" t="str">
        <f t="shared" si="398"/>
        <v>Lazarus Pit - DC</v>
      </c>
      <c r="G1729" s="34" t="s">
        <v>3385</v>
      </c>
      <c r="H1729" s="34" t="s">
        <v>2590</v>
      </c>
      <c r="L1729" s="33" t="s">
        <v>2241</v>
      </c>
      <c r="M1729" s="33" t="s">
        <v>2241</v>
      </c>
      <c r="N1729" s="34" t="s">
        <v>5140</v>
      </c>
      <c r="O1729" s="34" t="s">
        <v>5140</v>
      </c>
      <c r="P1729" s="33" t="s">
        <v>3244</v>
      </c>
      <c r="R1729" s="34" t="s">
        <v>2584</v>
      </c>
      <c r="S1729" s="50" t="s">
        <v>4389</v>
      </c>
      <c r="T1729" s="33" t="s">
        <v>2241</v>
      </c>
      <c r="U1729" s="33" t="s">
        <v>2325</v>
      </c>
      <c r="W1729" s="34" t="s">
        <v>2361</v>
      </c>
      <c r="X1729" s="34">
        <v>3</v>
      </c>
      <c r="Y1729" s="34">
        <v>20</v>
      </c>
      <c r="Z1729" s="34">
        <f t="shared" si="386"/>
        <v>60</v>
      </c>
      <c r="AI1729" s="25">
        <v>1728</v>
      </c>
      <c r="AJ1729" s="27">
        <v>1728</v>
      </c>
    </row>
    <row r="1730" spans="1:36" ht="11.25" customHeight="1" x14ac:dyDescent="0.2">
      <c r="A1730" s="27">
        <v>1729</v>
      </c>
      <c r="C1730" s="33" t="str">
        <f t="shared" si="399"/>
        <v>Ra's Al Ghul - Master Swordsman - DC - U</v>
      </c>
      <c r="D1730" s="33" t="str">
        <f t="shared" si="397"/>
        <v>Ra's Al Ghul - Master Swordsman - DC - U</v>
      </c>
      <c r="E1730" s="33">
        <f t="shared" ref="E1730:E1793" si="400">COUNTIF(F:F,F1730)</f>
        <v>1</v>
      </c>
      <c r="F1730" s="33" t="str">
        <f t="shared" si="398"/>
        <v>Master Swordsman - DC</v>
      </c>
      <c r="G1730" s="34" t="s">
        <v>3385</v>
      </c>
      <c r="H1730" s="34" t="s">
        <v>2590</v>
      </c>
      <c r="L1730" s="33" t="s">
        <v>2241</v>
      </c>
      <c r="M1730" s="33" t="s">
        <v>2241</v>
      </c>
      <c r="N1730" s="34" t="s">
        <v>4894</v>
      </c>
      <c r="O1730" s="34" t="s">
        <v>4894</v>
      </c>
      <c r="P1730" s="33" t="s">
        <v>1011</v>
      </c>
      <c r="S1730" s="50" t="s">
        <v>778</v>
      </c>
      <c r="T1730" s="33" t="s">
        <v>2241</v>
      </c>
      <c r="U1730" s="33" t="s">
        <v>1011</v>
      </c>
      <c r="W1730" s="34" t="s">
        <v>2314</v>
      </c>
      <c r="X1730" s="34">
        <v>3</v>
      </c>
      <c r="Y1730" s="34">
        <v>10</v>
      </c>
      <c r="Z1730" s="34">
        <f t="shared" ref="Z1730:Z1793" si="401">SUMPRODUCT(X1730,Y1730)</f>
        <v>30</v>
      </c>
      <c r="AI1730" s="25">
        <v>1729</v>
      </c>
      <c r="AJ1730" s="27">
        <v>1729</v>
      </c>
    </row>
    <row r="1731" spans="1:36" ht="11.25" customHeight="1" x14ac:dyDescent="0.2">
      <c r="A1731" s="27">
        <v>1730</v>
      </c>
      <c r="C1731" s="33" t="str">
        <f t="shared" si="399"/>
        <v>Ra's Al Ghul - Megalomaniac - DC - R</v>
      </c>
      <c r="D1731" s="33" t="str">
        <f t="shared" si="397"/>
        <v>Ra's Al Ghul - Megalomaniac - DC - R</v>
      </c>
      <c r="E1731" s="33">
        <f t="shared" si="400"/>
        <v>1</v>
      </c>
      <c r="F1731" s="33" t="str">
        <f t="shared" si="398"/>
        <v>Megalomaniac - DC</v>
      </c>
      <c r="G1731" s="34" t="s">
        <v>3385</v>
      </c>
      <c r="H1731" s="34" t="s">
        <v>2590</v>
      </c>
      <c r="L1731" s="33" t="s">
        <v>2241</v>
      </c>
      <c r="M1731" s="33" t="s">
        <v>2241</v>
      </c>
      <c r="N1731" s="34" t="s">
        <v>4977</v>
      </c>
      <c r="O1731" s="34" t="s">
        <v>4977</v>
      </c>
      <c r="P1731" s="33" t="s">
        <v>1010</v>
      </c>
      <c r="S1731" s="50" t="s">
        <v>4390</v>
      </c>
      <c r="T1731" s="33" t="s">
        <v>2241</v>
      </c>
      <c r="U1731" s="33" t="s">
        <v>1010</v>
      </c>
      <c r="W1731" s="34" t="s">
        <v>2313</v>
      </c>
      <c r="X1731" s="34">
        <v>3</v>
      </c>
      <c r="Y1731" s="34">
        <v>15</v>
      </c>
      <c r="Z1731" s="34">
        <f t="shared" si="401"/>
        <v>45</v>
      </c>
      <c r="AI1731" s="25">
        <v>1730</v>
      </c>
      <c r="AJ1731" s="27">
        <v>1730</v>
      </c>
    </row>
    <row r="1732" spans="1:36" ht="11.25" customHeight="1" x14ac:dyDescent="0.2">
      <c r="A1732" s="27">
        <v>1731</v>
      </c>
      <c r="C1732" s="33" t="str">
        <f t="shared" si="399"/>
        <v>Ra's Al Ghul - Talia - DC - R</v>
      </c>
      <c r="D1732" s="33" t="str">
        <f t="shared" si="397"/>
        <v>Ra's Al Ghul - Talia - DC - R</v>
      </c>
      <c r="E1732" s="33">
        <f t="shared" si="400"/>
        <v>1</v>
      </c>
      <c r="F1732" s="33" t="str">
        <f t="shared" si="398"/>
        <v>Talia - DC</v>
      </c>
      <c r="G1732" s="34" t="s">
        <v>3385</v>
      </c>
      <c r="H1732" s="34" t="s">
        <v>2590</v>
      </c>
      <c r="L1732" s="33" t="s">
        <v>2241</v>
      </c>
      <c r="M1732" s="33" t="s">
        <v>2241</v>
      </c>
      <c r="N1732" s="34" t="s">
        <v>4955</v>
      </c>
      <c r="O1732" s="34" t="s">
        <v>4955</v>
      </c>
      <c r="P1732" s="33" t="s">
        <v>1482</v>
      </c>
      <c r="S1732" s="50" t="s">
        <v>4391</v>
      </c>
      <c r="T1732" s="33" t="s">
        <v>2241</v>
      </c>
      <c r="U1732" s="33" t="s">
        <v>1482</v>
      </c>
      <c r="W1732" s="34" t="s">
        <v>2313</v>
      </c>
      <c r="X1732" s="34">
        <v>3</v>
      </c>
      <c r="Y1732" s="34">
        <v>15</v>
      </c>
      <c r="Z1732" s="34">
        <f t="shared" si="401"/>
        <v>45</v>
      </c>
      <c r="AI1732" s="25">
        <v>1731</v>
      </c>
      <c r="AJ1732" s="27">
        <v>1731</v>
      </c>
    </row>
    <row r="1733" spans="1:36" ht="11.25" customHeight="1" x14ac:dyDescent="0.2">
      <c r="A1733" s="27">
        <v>1732</v>
      </c>
      <c r="B1733" s="28"/>
      <c r="C1733" s="26" t="str">
        <f t="shared" si="399"/>
        <v>Ra's Al Ghul Sword Master - 4-Grid Character Card - BH - X</v>
      </c>
      <c r="D1733" s="26" t="s">
        <v>6110</v>
      </c>
      <c r="E1733" s="26">
        <f t="shared" si="400"/>
        <v>1</v>
      </c>
      <c r="F1733" s="26" t="str">
        <f>CONCATENATE(M1733,IF(V1733&lt;&gt;"",CONCATENATE(" (",V1733,")",),"")," &lt;",G1733,"&gt;")</f>
        <v>Ra's Al Ghul Sword Master (V) &lt;BH&gt;</v>
      </c>
      <c r="G1733" s="28" t="s">
        <v>1170</v>
      </c>
      <c r="H1733" s="28" t="s">
        <v>2582</v>
      </c>
      <c r="I1733" s="28"/>
      <c r="J1733" s="28"/>
      <c r="K1733" s="28"/>
      <c r="L1733" s="26" t="s">
        <v>2241</v>
      </c>
      <c r="M1733" s="26" t="s">
        <v>4728</v>
      </c>
      <c r="N1733" s="28"/>
      <c r="O1733" s="28"/>
      <c r="P1733" s="26" t="s">
        <v>769</v>
      </c>
      <c r="Q1733" s="28"/>
      <c r="R1733" s="28"/>
      <c r="S1733" s="54"/>
      <c r="T1733" s="26" t="s">
        <v>3409</v>
      </c>
      <c r="U1733" s="26" t="s">
        <v>769</v>
      </c>
      <c r="V1733" s="28" t="s">
        <v>1982</v>
      </c>
      <c r="W1733" s="28" t="s">
        <v>1146</v>
      </c>
      <c r="X1733" s="29">
        <v>24</v>
      </c>
      <c r="Y1733" s="29">
        <v>25</v>
      </c>
      <c r="Z1733" s="29">
        <f t="shared" si="401"/>
        <v>600</v>
      </c>
      <c r="AA1733" s="30">
        <v>4</v>
      </c>
      <c r="AB1733" s="30">
        <v>7</v>
      </c>
      <c r="AC1733" s="30">
        <v>4</v>
      </c>
      <c r="AD1733" s="30">
        <v>5</v>
      </c>
      <c r="AE1733" s="30">
        <f>SUM(AA1733:AD1733)</f>
        <v>20</v>
      </c>
      <c r="AF1733" s="30">
        <v>20</v>
      </c>
      <c r="AG1733" s="31">
        <f>AVERAGE(AA1733:AD1733)</f>
        <v>5</v>
      </c>
      <c r="AH1733" s="32" t="s">
        <v>4775</v>
      </c>
      <c r="AI1733" s="32">
        <v>1732</v>
      </c>
      <c r="AJ1733" s="27">
        <v>1732</v>
      </c>
    </row>
    <row r="1734" spans="1:36" ht="11.25" customHeight="1" x14ac:dyDescent="0.2">
      <c r="A1734" s="27">
        <v>1733</v>
      </c>
      <c r="B1734" s="28"/>
      <c r="C1734" s="26" t="str">
        <f t="shared" si="399"/>
        <v>Ray - 4-Grid Character Card - JLA - R</v>
      </c>
      <c r="D1734" s="26" t="s">
        <v>6202</v>
      </c>
      <c r="E1734" s="26">
        <f t="shared" si="400"/>
        <v>1</v>
      </c>
      <c r="F1734" s="26" t="str">
        <f>CONCATENATE(M1734,IF(V1734&lt;&gt;"",CONCATENATE(" (",V1734,")",),"")," &lt;",G1734,"&gt;")</f>
        <v>Ray (H) &lt;JLA&gt;</v>
      </c>
      <c r="G1734" s="28" t="s">
        <v>3386</v>
      </c>
      <c r="H1734" s="28" t="s">
        <v>2582</v>
      </c>
      <c r="I1734" s="28"/>
      <c r="J1734" s="28"/>
      <c r="K1734" s="28"/>
      <c r="L1734" s="26" t="s">
        <v>812</v>
      </c>
      <c r="M1734" s="26" t="s">
        <v>812</v>
      </c>
      <c r="N1734" s="28"/>
      <c r="O1734" s="28"/>
      <c r="P1734" s="26" t="s">
        <v>769</v>
      </c>
      <c r="Q1734" s="28"/>
      <c r="R1734" s="28"/>
      <c r="S1734" s="54"/>
      <c r="T1734" s="26" t="s">
        <v>812</v>
      </c>
      <c r="U1734" s="26" t="s">
        <v>769</v>
      </c>
      <c r="V1734" s="28" t="s">
        <v>1981</v>
      </c>
      <c r="W1734" s="28" t="s">
        <v>2313</v>
      </c>
      <c r="X1734" s="29">
        <v>6</v>
      </c>
      <c r="Y1734" s="29">
        <v>15</v>
      </c>
      <c r="Z1734" s="29">
        <f t="shared" si="401"/>
        <v>90</v>
      </c>
      <c r="AA1734" s="30">
        <v>8</v>
      </c>
      <c r="AB1734" s="30">
        <v>4</v>
      </c>
      <c r="AC1734" s="30">
        <v>4</v>
      </c>
      <c r="AD1734" s="30">
        <v>2</v>
      </c>
      <c r="AE1734" s="30">
        <f>SUM(AA1734:AD1734)</f>
        <v>18</v>
      </c>
      <c r="AF1734" s="30">
        <v>18</v>
      </c>
      <c r="AG1734" s="31">
        <f>AVERAGE(AA1734:AD1734)</f>
        <v>4.5</v>
      </c>
      <c r="AH1734" s="32"/>
      <c r="AI1734" s="32">
        <v>1733</v>
      </c>
      <c r="AJ1734" s="27">
        <v>1733</v>
      </c>
    </row>
    <row r="1735" spans="1:36" ht="11.25" customHeight="1" x14ac:dyDescent="0.2">
      <c r="A1735" s="27">
        <v>1734</v>
      </c>
      <c r="C1735" s="33" t="str">
        <f t="shared" si="399"/>
        <v>Ray - Blinded by the Light - JLA - OPD - VR</v>
      </c>
      <c r="D1735" s="33" t="str">
        <f>CONCATENATE(M1735," - ",P1735," - ",G1735," - ",IF(R1735="","",CONCATENATE(R1735," - ")),W1735)</f>
        <v>Ray - Blinded by the Light - JLA - OPD - VR</v>
      </c>
      <c r="E1735" s="33">
        <f t="shared" si="400"/>
        <v>1</v>
      </c>
      <c r="F1735" s="33" t="str">
        <f>CONCATENATE(P1735," - ",G1735)</f>
        <v>Blinded by the Light - JLA</v>
      </c>
      <c r="G1735" s="34" t="s">
        <v>3386</v>
      </c>
      <c r="H1735" s="34" t="s">
        <v>2590</v>
      </c>
      <c r="L1735" s="33" t="s">
        <v>812</v>
      </c>
      <c r="M1735" s="33" t="s">
        <v>812</v>
      </c>
      <c r="N1735" s="34" t="s">
        <v>4997</v>
      </c>
      <c r="O1735" s="34" t="s">
        <v>4997</v>
      </c>
      <c r="P1735" s="33" t="s">
        <v>3245</v>
      </c>
      <c r="R1735" s="34" t="s">
        <v>2584</v>
      </c>
      <c r="S1735" s="50" t="s">
        <v>4392</v>
      </c>
      <c r="T1735" s="33" t="s">
        <v>812</v>
      </c>
      <c r="U1735" s="33" t="s">
        <v>151</v>
      </c>
      <c r="W1735" s="34" t="s">
        <v>2361</v>
      </c>
      <c r="X1735" s="34">
        <v>6</v>
      </c>
      <c r="Y1735" s="34">
        <v>20</v>
      </c>
      <c r="Z1735" s="34">
        <f t="shared" si="401"/>
        <v>120</v>
      </c>
      <c r="AI1735" s="25">
        <v>1734</v>
      </c>
      <c r="AJ1735" s="27">
        <v>1734</v>
      </c>
    </row>
    <row r="1736" spans="1:36" ht="11.25" customHeight="1" x14ac:dyDescent="0.2">
      <c r="A1736" s="27">
        <v>1735</v>
      </c>
      <c r="C1736" s="33" t="str">
        <f t="shared" si="399"/>
        <v>Ray - Energy Shield - JLA - U</v>
      </c>
      <c r="D1736" s="33" t="str">
        <f>CONCATENATE(M1736," - ",P1736," - ",G1736," - ",IF(R1736="","",CONCATENATE(R1736," - ")),W1736)</f>
        <v>Ray - Energy Shield - JLA - U</v>
      </c>
      <c r="E1736" s="33">
        <f t="shared" si="400"/>
        <v>1</v>
      </c>
      <c r="F1736" s="33" t="str">
        <f>CONCATENATE(P1736," - ",G1736)</f>
        <v>Energy Shield - JLA</v>
      </c>
      <c r="G1736" s="34" t="s">
        <v>3386</v>
      </c>
      <c r="H1736" s="34" t="s">
        <v>2590</v>
      </c>
      <c r="L1736" s="33" t="s">
        <v>812</v>
      </c>
      <c r="M1736" s="33" t="s">
        <v>812</v>
      </c>
      <c r="N1736" s="34" t="s">
        <v>4952</v>
      </c>
      <c r="O1736" s="34" t="s">
        <v>4952</v>
      </c>
      <c r="P1736" s="33" t="s">
        <v>1369</v>
      </c>
      <c r="S1736" s="50" t="s">
        <v>4393</v>
      </c>
      <c r="T1736" s="33" t="s">
        <v>812</v>
      </c>
      <c r="U1736" s="33" t="s">
        <v>1369</v>
      </c>
      <c r="W1736" s="34" t="s">
        <v>2314</v>
      </c>
      <c r="X1736" s="34">
        <v>6</v>
      </c>
      <c r="Y1736" s="34">
        <v>10</v>
      </c>
      <c r="Z1736" s="34">
        <f t="shared" si="401"/>
        <v>60</v>
      </c>
      <c r="AI1736" s="25">
        <v>1735</v>
      </c>
      <c r="AJ1736" s="27">
        <v>1735</v>
      </c>
    </row>
    <row r="1737" spans="1:36" ht="11.25" customHeight="1" x14ac:dyDescent="0.2">
      <c r="A1737" s="27">
        <v>1736</v>
      </c>
      <c r="C1737" s="33" t="str">
        <f t="shared" si="399"/>
        <v>Ray - In a Blaze of Power - JLA - OPD - VR</v>
      </c>
      <c r="D1737" s="33" t="str">
        <f>CONCATENATE(M1737," - ",P1737," - ",G1737," - ",IF(R1737="","",CONCATENATE(R1737," - ")),W1737)</f>
        <v>Ray - In a Blaze of Power - JLA - OPD - VR</v>
      </c>
      <c r="E1737" s="33">
        <f t="shared" si="400"/>
        <v>1</v>
      </c>
      <c r="F1737" s="33" t="str">
        <f>CONCATENATE(P1737," - ",G1737)</f>
        <v>In a Blaze of Power - JLA</v>
      </c>
      <c r="G1737" s="34" t="s">
        <v>3386</v>
      </c>
      <c r="H1737" s="34" t="s">
        <v>2590</v>
      </c>
      <c r="L1737" s="33" t="s">
        <v>812</v>
      </c>
      <c r="M1737" s="33" t="s">
        <v>812</v>
      </c>
      <c r="N1737" s="34" t="s">
        <v>4907</v>
      </c>
      <c r="O1737" s="34" t="s">
        <v>4884</v>
      </c>
      <c r="P1737" s="33" t="s">
        <v>3246</v>
      </c>
      <c r="R1737" s="34" t="s">
        <v>2584</v>
      </c>
      <c r="S1737" s="50" t="s">
        <v>3733</v>
      </c>
      <c r="T1737" s="33" t="s">
        <v>812</v>
      </c>
      <c r="U1737" s="33" t="s">
        <v>2327</v>
      </c>
      <c r="W1737" s="34" t="s">
        <v>2361</v>
      </c>
      <c r="X1737" s="34">
        <v>6</v>
      </c>
      <c r="Y1737" s="34">
        <v>20</v>
      </c>
      <c r="Z1737" s="34">
        <f t="shared" si="401"/>
        <v>120</v>
      </c>
      <c r="AI1737" s="25">
        <v>1736</v>
      </c>
      <c r="AJ1737" s="27">
        <v>1736</v>
      </c>
    </row>
    <row r="1738" spans="1:36" ht="11.25" customHeight="1" x14ac:dyDescent="0.2">
      <c r="A1738" s="27">
        <v>1737</v>
      </c>
      <c r="C1738" s="33" t="str">
        <f t="shared" si="399"/>
        <v>Ray - Light Constructs - JLA - U</v>
      </c>
      <c r="D1738" s="33" t="s">
        <v>6203</v>
      </c>
      <c r="E1738" s="33">
        <f t="shared" si="400"/>
        <v>1</v>
      </c>
      <c r="F1738" s="33" t="str">
        <f>CONCATENATE(P1738," - ",G1738)</f>
        <v>Light Constructs - JLA</v>
      </c>
      <c r="G1738" s="34" t="s">
        <v>3386</v>
      </c>
      <c r="H1738" s="34" t="s">
        <v>2590</v>
      </c>
      <c r="L1738" s="33" t="s">
        <v>812</v>
      </c>
      <c r="M1738" s="33" t="s">
        <v>812</v>
      </c>
      <c r="N1738" s="34" t="s">
        <v>5050</v>
      </c>
      <c r="O1738" s="34" t="s">
        <v>5050</v>
      </c>
      <c r="P1738" s="33" t="s">
        <v>2316</v>
      </c>
      <c r="S1738" s="50" t="s">
        <v>3984</v>
      </c>
      <c r="T1738" s="33" t="s">
        <v>812</v>
      </c>
      <c r="U1738" s="33" t="s">
        <v>2316</v>
      </c>
      <c r="W1738" s="34" t="s">
        <v>2314</v>
      </c>
      <c r="X1738" s="34">
        <v>6</v>
      </c>
      <c r="Y1738" s="34">
        <v>10</v>
      </c>
      <c r="Z1738" s="34">
        <f t="shared" si="401"/>
        <v>60</v>
      </c>
      <c r="AI1738" s="25">
        <v>1737</v>
      </c>
      <c r="AJ1738" s="27">
        <v>1737</v>
      </c>
    </row>
    <row r="1739" spans="1:36" ht="11.25" customHeight="1" x14ac:dyDescent="0.2">
      <c r="A1739" s="27">
        <v>1738</v>
      </c>
      <c r="C1739" s="33" t="str">
        <f t="shared" si="399"/>
        <v>Ray - Speed of Light - JLA - C</v>
      </c>
      <c r="D1739" s="33" t="str">
        <f>CONCATENATE(M1739," - ",P1739," - ",G1739," - ",IF(R1739="","",CONCATENATE(R1739," - ")),W1739)</f>
        <v>Ray - Speed of Light - JLA - C</v>
      </c>
      <c r="E1739" s="33">
        <f t="shared" si="400"/>
        <v>1</v>
      </c>
      <c r="F1739" s="33" t="str">
        <f>CONCATENATE(P1739," - ",G1739)</f>
        <v>Speed of Light - JLA</v>
      </c>
      <c r="G1739" s="34" t="s">
        <v>3386</v>
      </c>
      <c r="H1739" s="34" t="s">
        <v>2590</v>
      </c>
      <c r="L1739" s="33" t="s">
        <v>812</v>
      </c>
      <c r="M1739" s="33" t="s">
        <v>812</v>
      </c>
      <c r="N1739" s="34" t="s">
        <v>4876</v>
      </c>
      <c r="O1739" s="34" t="s">
        <v>4876</v>
      </c>
      <c r="P1739" s="33" t="s">
        <v>1009</v>
      </c>
      <c r="S1739" s="50" t="s">
        <v>4394</v>
      </c>
      <c r="T1739" s="33" t="s">
        <v>812</v>
      </c>
      <c r="U1739" s="33" t="s">
        <v>1009</v>
      </c>
      <c r="W1739" s="34" t="s">
        <v>2103</v>
      </c>
      <c r="X1739" s="34">
        <v>6</v>
      </c>
      <c r="Y1739" s="34">
        <v>5</v>
      </c>
      <c r="Z1739" s="34">
        <f t="shared" si="401"/>
        <v>30</v>
      </c>
      <c r="AI1739" s="25">
        <v>1738</v>
      </c>
      <c r="AJ1739" s="27">
        <v>1738</v>
      </c>
    </row>
    <row r="1740" spans="1:36" ht="11.25" customHeight="1" x14ac:dyDescent="0.2">
      <c r="A1740" s="27">
        <v>1739</v>
      </c>
      <c r="B1740" s="28"/>
      <c r="C1740" s="26" t="str">
        <f t="shared" si="399"/>
        <v>Reavers - 4-Grid Character Card - MN - R</v>
      </c>
      <c r="D1740" s="26" t="s">
        <v>6204</v>
      </c>
      <c r="E1740" s="26">
        <f t="shared" si="400"/>
        <v>1</v>
      </c>
      <c r="F1740" s="26" t="str">
        <f>CONCATENATE(M1740,IF(V1740&lt;&gt;"",CONCATENATE(" (",V1740,")",),"")," &lt;",G1740,"&gt;")</f>
        <v>Reavers &lt;MN&gt;</v>
      </c>
      <c r="G1740" s="28" t="s">
        <v>1677</v>
      </c>
      <c r="H1740" s="28" t="s">
        <v>2582</v>
      </c>
      <c r="I1740" s="28"/>
      <c r="J1740" s="28"/>
      <c r="K1740" s="28"/>
      <c r="L1740" s="26" t="s">
        <v>1443</v>
      </c>
      <c r="M1740" s="26" t="s">
        <v>1443</v>
      </c>
      <c r="N1740" s="28"/>
      <c r="O1740" s="28"/>
      <c r="P1740" s="26" t="s">
        <v>769</v>
      </c>
      <c r="Q1740" s="28"/>
      <c r="R1740" s="28"/>
      <c r="S1740" s="54"/>
      <c r="T1740" s="26" t="s">
        <v>1443</v>
      </c>
      <c r="U1740" s="26" t="s">
        <v>769</v>
      </c>
      <c r="V1740" s="28"/>
      <c r="W1740" s="28" t="s">
        <v>2313</v>
      </c>
      <c r="X1740" s="29">
        <v>4</v>
      </c>
      <c r="Y1740" s="29">
        <v>15</v>
      </c>
      <c r="Z1740" s="29">
        <f t="shared" si="401"/>
        <v>60</v>
      </c>
      <c r="AA1740" s="30">
        <v>5</v>
      </c>
      <c r="AB1740" s="30">
        <v>7</v>
      </c>
      <c r="AC1740" s="30">
        <v>6</v>
      </c>
      <c r="AD1740" s="30">
        <v>3</v>
      </c>
      <c r="AE1740" s="30">
        <f>SUM(AA1740:AD1740)</f>
        <v>21</v>
      </c>
      <c r="AF1740" s="30">
        <v>21</v>
      </c>
      <c r="AG1740" s="31">
        <f>AVERAGE(AA1740:AD1740)</f>
        <v>5.25</v>
      </c>
      <c r="AH1740" s="32"/>
      <c r="AI1740" s="32">
        <v>1739</v>
      </c>
      <c r="AJ1740" s="27">
        <v>1739</v>
      </c>
    </row>
    <row r="1741" spans="1:36" ht="11.25" customHeight="1" x14ac:dyDescent="0.2">
      <c r="A1741" s="27">
        <v>1740</v>
      </c>
      <c r="C1741" s="33" t="str">
        <f t="shared" si="399"/>
        <v>Reavers - Bone Breaker - MN - U</v>
      </c>
      <c r="D1741" s="33" t="str">
        <f t="shared" ref="D1741:D1748" si="402">CONCATENATE(M1741," - ",P1741," - ",G1741," - ",IF(R1741="","",CONCATENATE(R1741," - ")),W1741)</f>
        <v>Reavers - Bone Breaker - MN - U</v>
      </c>
      <c r="E1741" s="33">
        <f t="shared" si="400"/>
        <v>1</v>
      </c>
      <c r="F1741" s="33" t="str">
        <f t="shared" ref="F1741:F1748" si="403">CONCATENATE(P1741," - ",G1741)</f>
        <v>Bone Breaker - MN</v>
      </c>
      <c r="G1741" s="34" t="s">
        <v>1677</v>
      </c>
      <c r="H1741" s="34" t="s">
        <v>2590</v>
      </c>
      <c r="L1741" s="33" t="s">
        <v>214</v>
      </c>
      <c r="M1741" s="33" t="s">
        <v>1443</v>
      </c>
      <c r="N1741" s="34" t="s">
        <v>4879</v>
      </c>
      <c r="O1741" s="34" t="s">
        <v>4879</v>
      </c>
      <c r="P1741" s="33" t="s">
        <v>214</v>
      </c>
      <c r="S1741" s="50" t="s">
        <v>3587</v>
      </c>
      <c r="T1741" s="33" t="s">
        <v>1443</v>
      </c>
      <c r="U1741" s="33" t="s">
        <v>214</v>
      </c>
      <c r="W1741" s="34" t="s">
        <v>2314</v>
      </c>
      <c r="X1741" s="34">
        <v>4</v>
      </c>
      <c r="Y1741" s="34">
        <v>10</v>
      </c>
      <c r="Z1741" s="34">
        <f t="shared" si="401"/>
        <v>40</v>
      </c>
      <c r="AI1741" s="25">
        <v>1740</v>
      </c>
      <c r="AJ1741" s="27">
        <v>1740</v>
      </c>
    </row>
    <row r="1742" spans="1:36" ht="11.25" customHeight="1" x14ac:dyDescent="0.2">
      <c r="A1742" s="27">
        <v>1741</v>
      </c>
      <c r="C1742" s="33" t="str">
        <f t="shared" si="399"/>
        <v>Reavers - Cybernetic Rebirth - XM - U</v>
      </c>
      <c r="D1742" s="33" t="str">
        <f t="shared" si="402"/>
        <v>Reavers - Cybernetic Rebirth - XM - U</v>
      </c>
      <c r="E1742" s="33">
        <f t="shared" si="400"/>
        <v>1</v>
      </c>
      <c r="F1742" s="33" t="str">
        <f t="shared" si="403"/>
        <v>Cybernetic Rebirth - XM</v>
      </c>
      <c r="G1742" s="34" t="s">
        <v>3387</v>
      </c>
      <c r="H1742" s="34" t="s">
        <v>2590</v>
      </c>
      <c r="L1742" s="33" t="s">
        <v>1444</v>
      </c>
      <c r="M1742" s="33" t="s">
        <v>1443</v>
      </c>
      <c r="N1742" s="34" t="s">
        <v>5044</v>
      </c>
      <c r="O1742" s="34" t="s">
        <v>5044</v>
      </c>
      <c r="P1742" s="33" t="s">
        <v>1444</v>
      </c>
      <c r="S1742" s="50" t="s">
        <v>4395</v>
      </c>
      <c r="T1742" s="33" t="s">
        <v>1443</v>
      </c>
      <c r="U1742" s="33" t="s">
        <v>1444</v>
      </c>
      <c r="W1742" s="34" t="s">
        <v>2314</v>
      </c>
      <c r="X1742" s="34">
        <v>5</v>
      </c>
      <c r="Y1742" s="34">
        <v>10</v>
      </c>
      <c r="Z1742" s="34">
        <f t="shared" si="401"/>
        <v>50</v>
      </c>
      <c r="AI1742" s="25">
        <v>1741</v>
      </c>
      <c r="AJ1742" s="27">
        <v>1741</v>
      </c>
    </row>
    <row r="1743" spans="1:36" ht="11.25" customHeight="1" x14ac:dyDescent="0.2">
      <c r="A1743" s="27">
        <v>1742</v>
      </c>
      <c r="C1743" s="33" t="str">
        <f t="shared" si="399"/>
        <v>Reavers - Cyborgs - MN - C</v>
      </c>
      <c r="D1743" s="33" t="str">
        <f t="shared" si="402"/>
        <v>Reavers - Cyborgs - MN - C</v>
      </c>
      <c r="E1743" s="33">
        <f t="shared" si="400"/>
        <v>1</v>
      </c>
      <c r="F1743" s="33" t="str">
        <f t="shared" si="403"/>
        <v>Cyborgs - MN</v>
      </c>
      <c r="G1743" s="34" t="s">
        <v>1677</v>
      </c>
      <c r="H1743" s="34" t="s">
        <v>2590</v>
      </c>
      <c r="L1743" s="33" t="s">
        <v>215</v>
      </c>
      <c r="M1743" s="33" t="s">
        <v>1443</v>
      </c>
      <c r="N1743" s="34" t="s">
        <v>4894</v>
      </c>
      <c r="O1743" s="34" t="s">
        <v>4894</v>
      </c>
      <c r="P1743" s="33" t="s">
        <v>215</v>
      </c>
      <c r="S1743" s="50" t="s">
        <v>778</v>
      </c>
      <c r="T1743" s="33" t="s">
        <v>1443</v>
      </c>
      <c r="U1743" s="33" t="s">
        <v>215</v>
      </c>
      <c r="W1743" s="34" t="s">
        <v>2103</v>
      </c>
      <c r="X1743" s="34">
        <v>4</v>
      </c>
      <c r="Y1743" s="34">
        <v>5</v>
      </c>
      <c r="Z1743" s="34">
        <f t="shared" si="401"/>
        <v>20</v>
      </c>
      <c r="AI1743" s="25">
        <v>1742</v>
      </c>
      <c r="AJ1743" s="27">
        <v>1742</v>
      </c>
    </row>
    <row r="1744" spans="1:36" ht="11.25" customHeight="1" x14ac:dyDescent="0.2">
      <c r="A1744" s="27">
        <v>1743</v>
      </c>
      <c r="C1744" s="33" t="str">
        <f t="shared" si="399"/>
        <v>Reavers - Deathstrike - MN - OPD - VR</v>
      </c>
      <c r="D1744" s="33" t="str">
        <f t="shared" si="402"/>
        <v>Reavers - Deathstrike - MN - OPD - VR</v>
      </c>
      <c r="E1744" s="33">
        <f t="shared" si="400"/>
        <v>1</v>
      </c>
      <c r="F1744" s="33" t="str">
        <f t="shared" si="403"/>
        <v>Deathstrike - MN</v>
      </c>
      <c r="G1744" s="34" t="s">
        <v>1677</v>
      </c>
      <c r="H1744" s="34" t="s">
        <v>2590</v>
      </c>
      <c r="L1744" s="33" t="s">
        <v>3247</v>
      </c>
      <c r="M1744" s="33" t="s">
        <v>1443</v>
      </c>
      <c r="N1744" s="34" t="s">
        <v>5015</v>
      </c>
      <c r="O1744" s="34" t="s">
        <v>5015</v>
      </c>
      <c r="P1744" s="33" t="s">
        <v>3247</v>
      </c>
      <c r="R1744" s="34" t="s">
        <v>2584</v>
      </c>
      <c r="S1744" s="50" t="s">
        <v>4350</v>
      </c>
      <c r="T1744" s="33" t="s">
        <v>1443</v>
      </c>
      <c r="U1744" s="33" t="s">
        <v>2328</v>
      </c>
      <c r="W1744" s="34" t="s">
        <v>2361</v>
      </c>
      <c r="X1744" s="34">
        <v>4</v>
      </c>
      <c r="Y1744" s="34">
        <v>20</v>
      </c>
      <c r="Z1744" s="34">
        <f t="shared" si="401"/>
        <v>80</v>
      </c>
      <c r="AI1744" s="25">
        <v>1743</v>
      </c>
      <c r="AJ1744" s="27">
        <v>1743</v>
      </c>
    </row>
    <row r="1745" spans="1:36" ht="11.25" customHeight="1" x14ac:dyDescent="0.2">
      <c r="A1745" s="27">
        <v>1744</v>
      </c>
      <c r="C1745" s="33" t="str">
        <f t="shared" si="399"/>
        <v>Reavers - Donald Pierce - MN - U</v>
      </c>
      <c r="D1745" s="33" t="s">
        <v>6211</v>
      </c>
      <c r="E1745" s="33">
        <f t="shared" si="400"/>
        <v>1</v>
      </c>
      <c r="F1745" s="33" t="str">
        <f t="shared" si="403"/>
        <v>Donald Pierce - MN</v>
      </c>
      <c r="G1745" s="34" t="s">
        <v>1677</v>
      </c>
      <c r="H1745" s="34" t="s">
        <v>2590</v>
      </c>
      <c r="L1745" s="33" t="s">
        <v>1301</v>
      </c>
      <c r="M1745" s="33" t="s">
        <v>1443</v>
      </c>
      <c r="N1745" s="34" t="s">
        <v>4934</v>
      </c>
      <c r="O1745" s="34" t="s">
        <v>4934</v>
      </c>
      <c r="P1745" s="33" t="s">
        <v>1301</v>
      </c>
      <c r="S1745" s="50" t="s">
        <v>4220</v>
      </c>
      <c r="T1745" s="33" t="s">
        <v>1443</v>
      </c>
      <c r="U1745" s="33" t="s">
        <v>1301</v>
      </c>
      <c r="W1745" s="34" t="s">
        <v>2314</v>
      </c>
      <c r="X1745" s="34">
        <v>4</v>
      </c>
      <c r="Y1745" s="34">
        <v>10</v>
      </c>
      <c r="Z1745" s="34">
        <f t="shared" si="401"/>
        <v>40</v>
      </c>
      <c r="AI1745" s="25">
        <v>1744</v>
      </c>
      <c r="AJ1745" s="27">
        <v>1744</v>
      </c>
    </row>
    <row r="1746" spans="1:36" ht="11.25" customHeight="1" x14ac:dyDescent="0.2">
      <c r="A1746" s="27">
        <v>1745</v>
      </c>
      <c r="C1746" s="33" t="str">
        <f t="shared" si="399"/>
        <v>Reavers - Gateway - CL - OPD - R</v>
      </c>
      <c r="D1746" s="33" t="str">
        <f t="shared" si="402"/>
        <v>Reavers - Gateway - CL - OPD - R</v>
      </c>
      <c r="E1746" s="33">
        <f t="shared" si="400"/>
        <v>1</v>
      </c>
      <c r="F1746" s="33" t="str">
        <f t="shared" si="403"/>
        <v>Gateway - CL</v>
      </c>
      <c r="G1746" s="34" t="s">
        <v>1676</v>
      </c>
      <c r="H1746" s="34" t="s">
        <v>2590</v>
      </c>
      <c r="L1746" s="33" t="s">
        <v>3248</v>
      </c>
      <c r="M1746" s="33" t="s">
        <v>1443</v>
      </c>
      <c r="N1746" s="34" t="s">
        <v>5037</v>
      </c>
      <c r="O1746" s="34" t="s">
        <v>5037</v>
      </c>
      <c r="P1746" s="33" t="s">
        <v>3248</v>
      </c>
      <c r="R1746" s="34" t="s">
        <v>2584</v>
      </c>
      <c r="S1746" s="50" t="s">
        <v>4396</v>
      </c>
      <c r="T1746" s="33" t="s">
        <v>1443</v>
      </c>
      <c r="U1746" s="33" t="s">
        <v>2329</v>
      </c>
      <c r="W1746" s="34" t="s">
        <v>2313</v>
      </c>
      <c r="X1746" s="34">
        <v>13</v>
      </c>
      <c r="Y1746" s="34">
        <v>15</v>
      </c>
      <c r="Z1746" s="34">
        <f t="shared" si="401"/>
        <v>195</v>
      </c>
      <c r="AI1746" s="25">
        <v>1745</v>
      </c>
      <c r="AJ1746" s="27">
        <v>1745</v>
      </c>
    </row>
    <row r="1747" spans="1:36" ht="11.25" customHeight="1" x14ac:dyDescent="0.2">
      <c r="A1747" s="27">
        <v>1746</v>
      </c>
      <c r="C1747" s="33" t="str">
        <f t="shared" si="399"/>
        <v>Reavers - Pretty Boy - MN - OPD - VR</v>
      </c>
      <c r="D1747" s="33" t="str">
        <f t="shared" si="402"/>
        <v>Reavers - Pretty Boy - MN - OPD - VR</v>
      </c>
      <c r="E1747" s="33">
        <f t="shared" si="400"/>
        <v>1</v>
      </c>
      <c r="F1747" s="33" t="str">
        <f t="shared" si="403"/>
        <v>Pretty Boy - MN</v>
      </c>
      <c r="G1747" s="34" t="s">
        <v>1677</v>
      </c>
      <c r="H1747" s="34" t="s">
        <v>2590</v>
      </c>
      <c r="L1747" s="33" t="s">
        <v>3249</v>
      </c>
      <c r="M1747" s="33" t="s">
        <v>1443</v>
      </c>
      <c r="N1747" s="34" t="s">
        <v>5028</v>
      </c>
      <c r="O1747" s="34" t="s">
        <v>5028</v>
      </c>
      <c r="P1747" s="33" t="s">
        <v>3249</v>
      </c>
      <c r="R1747" s="34" t="s">
        <v>2584</v>
      </c>
      <c r="S1747" s="50" t="s">
        <v>4397</v>
      </c>
      <c r="T1747" s="33" t="s">
        <v>1443</v>
      </c>
      <c r="U1747" s="33" t="s">
        <v>2330</v>
      </c>
      <c r="W1747" s="34" t="s">
        <v>2361</v>
      </c>
      <c r="X1747" s="34">
        <v>4</v>
      </c>
      <c r="Y1747" s="34">
        <v>20</v>
      </c>
      <c r="Z1747" s="34">
        <f t="shared" si="401"/>
        <v>80</v>
      </c>
      <c r="AI1747" s="25">
        <v>1746</v>
      </c>
      <c r="AJ1747" s="27">
        <v>1746</v>
      </c>
    </row>
    <row r="1748" spans="1:36" ht="11.25" customHeight="1" x14ac:dyDescent="0.2">
      <c r="A1748" s="27">
        <v>1747</v>
      </c>
      <c r="C1748" s="33" t="str">
        <f t="shared" si="399"/>
        <v>Reavers - Skull Buster - MN - OPD - VR</v>
      </c>
      <c r="D1748" s="33" t="str">
        <f t="shared" si="402"/>
        <v>Reavers - Skull Buster - MN - OPD - VR</v>
      </c>
      <c r="E1748" s="33">
        <f t="shared" si="400"/>
        <v>1</v>
      </c>
      <c r="F1748" s="33" t="str">
        <f t="shared" si="403"/>
        <v>Skull Buster - MN</v>
      </c>
      <c r="G1748" s="34" t="s">
        <v>1677</v>
      </c>
      <c r="H1748" s="34" t="s">
        <v>2590</v>
      </c>
      <c r="L1748" s="33" t="s">
        <v>3250</v>
      </c>
      <c r="M1748" s="33" t="s">
        <v>1443</v>
      </c>
      <c r="N1748" s="34" t="s">
        <v>4931</v>
      </c>
      <c r="O1748" s="34" t="s">
        <v>4931</v>
      </c>
      <c r="P1748" s="33" t="s">
        <v>3250</v>
      </c>
      <c r="R1748" s="34" t="s">
        <v>2584</v>
      </c>
      <c r="S1748" s="50" t="s">
        <v>3675</v>
      </c>
      <c r="T1748" s="33" t="s">
        <v>1443</v>
      </c>
      <c r="U1748" s="33" t="s">
        <v>2331</v>
      </c>
      <c r="W1748" s="34" t="s">
        <v>2361</v>
      </c>
      <c r="X1748" s="34">
        <v>4</v>
      </c>
      <c r="Y1748" s="34">
        <v>20</v>
      </c>
      <c r="Z1748" s="34">
        <f t="shared" si="401"/>
        <v>80</v>
      </c>
      <c r="AI1748" s="25">
        <v>1747</v>
      </c>
      <c r="AJ1748" s="27">
        <v>1747</v>
      </c>
    </row>
    <row r="1749" spans="1:36" ht="11.25" customHeight="1" x14ac:dyDescent="0.2">
      <c r="A1749" s="27">
        <v>1748</v>
      </c>
      <c r="B1749" s="28"/>
      <c r="C1749" s="26" t="str">
        <f t="shared" si="399"/>
        <v>Red Skull - 4-Grid Character Card - IQ - R</v>
      </c>
      <c r="D1749" s="26" t="str">
        <f>CONCATENATE(M1749," ",G1749," HERO - ",W1749)</f>
        <v>Red Skull IQ HERO - R</v>
      </c>
      <c r="E1749" s="26">
        <f t="shared" si="400"/>
        <v>1</v>
      </c>
      <c r="F1749" s="26" t="str">
        <f>CONCATENATE(M1749,IF(V1749&lt;&gt;"",CONCATENATE(" (",V1749,")",),"")," &lt;",G1749,"&gt;")</f>
        <v>Red Skull &lt;IQ&gt;</v>
      </c>
      <c r="G1749" s="28" t="s">
        <v>1044</v>
      </c>
      <c r="H1749" s="28" t="s">
        <v>2582</v>
      </c>
      <c r="I1749" s="28"/>
      <c r="J1749" s="28"/>
      <c r="K1749" s="28"/>
      <c r="L1749" s="26" t="s">
        <v>442</v>
      </c>
      <c r="M1749" s="26" t="s">
        <v>442</v>
      </c>
      <c r="N1749" s="28"/>
      <c r="O1749" s="28"/>
      <c r="P1749" s="26" t="s">
        <v>769</v>
      </c>
      <c r="Q1749" s="28"/>
      <c r="R1749" s="28"/>
      <c r="S1749" s="54"/>
      <c r="T1749" s="26" t="s">
        <v>442</v>
      </c>
      <c r="U1749" s="26" t="s">
        <v>769</v>
      </c>
      <c r="V1749" s="28"/>
      <c r="W1749" s="28" t="s">
        <v>2313</v>
      </c>
      <c r="X1749" s="29">
        <v>12</v>
      </c>
      <c r="Y1749" s="29">
        <v>15</v>
      </c>
      <c r="Z1749" s="29">
        <f t="shared" si="401"/>
        <v>180</v>
      </c>
      <c r="AA1749" s="30">
        <v>3</v>
      </c>
      <c r="AB1749" s="30">
        <v>5</v>
      </c>
      <c r="AC1749" s="30">
        <v>4</v>
      </c>
      <c r="AD1749" s="30">
        <v>7</v>
      </c>
      <c r="AE1749" s="30">
        <f>SUM(AA1749:AD1749)</f>
        <v>19</v>
      </c>
      <c r="AF1749" s="30">
        <v>19</v>
      </c>
      <c r="AG1749" s="31">
        <f>AVERAGE(AA1749:AD1749)</f>
        <v>4.75</v>
      </c>
      <c r="AH1749" s="32" t="s">
        <v>4831</v>
      </c>
      <c r="AI1749" s="32">
        <v>1748</v>
      </c>
      <c r="AJ1749" s="27">
        <v>1748</v>
      </c>
    </row>
    <row r="1750" spans="1:36" ht="11.25" customHeight="1" x14ac:dyDescent="0.2">
      <c r="A1750" s="27">
        <v>1749</v>
      </c>
      <c r="C1750" s="33" t="str">
        <f t="shared" si="399"/>
        <v>Red Skull - Cosmic Cube - IQ - OPD - VR</v>
      </c>
      <c r="D1750" s="33" t="str">
        <f t="shared" ref="D1750:D1756" si="404">CONCATENATE(M1750," - ",P1750," - ",G1750," - ",IF(R1750="","",CONCATENATE(R1750," - ")),W1750)</f>
        <v>Red Skull - Cosmic Cube - IQ - OPD - VR</v>
      </c>
      <c r="E1750" s="33">
        <f t="shared" si="400"/>
        <v>1</v>
      </c>
      <c r="F1750" s="33" t="str">
        <f t="shared" ref="F1750:F1756" si="405">CONCATENATE(P1750," - ",G1750)</f>
        <v>Cosmic Cube - IQ</v>
      </c>
      <c r="G1750" s="34" t="s">
        <v>1044</v>
      </c>
      <c r="H1750" s="34" t="s">
        <v>2590</v>
      </c>
      <c r="L1750" s="33" t="s">
        <v>442</v>
      </c>
      <c r="M1750" s="33" t="s">
        <v>442</v>
      </c>
      <c r="N1750" s="34" t="s">
        <v>4880</v>
      </c>
      <c r="O1750" s="34" t="s">
        <v>4880</v>
      </c>
      <c r="P1750" s="33" t="s">
        <v>3251</v>
      </c>
      <c r="R1750" s="34" t="s">
        <v>2584</v>
      </c>
      <c r="S1750" s="50" t="s">
        <v>4398</v>
      </c>
      <c r="T1750" s="33" t="s">
        <v>442</v>
      </c>
      <c r="U1750" s="33" t="s">
        <v>2332</v>
      </c>
      <c r="W1750" s="34" t="s">
        <v>2361</v>
      </c>
      <c r="X1750" s="34">
        <v>12</v>
      </c>
      <c r="Y1750" s="34">
        <v>20</v>
      </c>
      <c r="Z1750" s="34">
        <f t="shared" si="401"/>
        <v>240</v>
      </c>
      <c r="AI1750" s="25">
        <v>1749</v>
      </c>
      <c r="AJ1750" s="27">
        <v>1749</v>
      </c>
    </row>
    <row r="1751" spans="1:36" ht="11.25" customHeight="1" x14ac:dyDescent="0.2">
      <c r="A1751" s="27">
        <v>1750</v>
      </c>
      <c r="C1751" s="33" t="str">
        <f t="shared" si="399"/>
        <v>Red Skull - Crossbones - MN - U</v>
      </c>
      <c r="D1751" s="33" t="str">
        <f t="shared" si="404"/>
        <v>Red Skull - Crossbones - MN - U</v>
      </c>
      <c r="E1751" s="33">
        <f t="shared" si="400"/>
        <v>1</v>
      </c>
      <c r="F1751" s="33" t="str">
        <f t="shared" si="405"/>
        <v>Crossbones - MN</v>
      </c>
      <c r="G1751" s="34" t="s">
        <v>1677</v>
      </c>
      <c r="H1751" s="34" t="s">
        <v>2590</v>
      </c>
      <c r="L1751" s="33" t="s">
        <v>442</v>
      </c>
      <c r="M1751" s="33" t="s">
        <v>442</v>
      </c>
      <c r="N1751" s="34" t="s">
        <v>4910</v>
      </c>
      <c r="O1751" s="34" t="s">
        <v>4910</v>
      </c>
      <c r="P1751" s="33" t="s">
        <v>1302</v>
      </c>
      <c r="S1751" s="50" t="s">
        <v>4399</v>
      </c>
      <c r="T1751" s="33" t="s">
        <v>442</v>
      </c>
      <c r="U1751" s="33" t="s">
        <v>1302</v>
      </c>
      <c r="W1751" s="34" t="s">
        <v>2314</v>
      </c>
      <c r="X1751" s="34">
        <v>4</v>
      </c>
      <c r="Y1751" s="34">
        <v>10</v>
      </c>
      <c r="Z1751" s="34">
        <f t="shared" si="401"/>
        <v>40</v>
      </c>
      <c r="AI1751" s="25">
        <v>1750</v>
      </c>
      <c r="AJ1751" s="27">
        <v>1750</v>
      </c>
    </row>
    <row r="1752" spans="1:36" ht="11.25" customHeight="1" x14ac:dyDescent="0.2">
      <c r="A1752" s="27">
        <v>1751</v>
      </c>
      <c r="C1752" s="33" t="str">
        <f t="shared" si="399"/>
        <v>Red Skull - Depraved Evil - IQ - U</v>
      </c>
      <c r="D1752" s="33" t="str">
        <f t="shared" si="404"/>
        <v>Red Skull - Depraved Evil - IQ - U</v>
      </c>
      <c r="E1752" s="33">
        <f t="shared" si="400"/>
        <v>1</v>
      </c>
      <c r="F1752" s="33" t="str">
        <f t="shared" si="405"/>
        <v>Depraved Evil - IQ</v>
      </c>
      <c r="G1752" s="34" t="s">
        <v>1044</v>
      </c>
      <c r="H1752" s="34" t="s">
        <v>2590</v>
      </c>
      <c r="L1752" s="33" t="s">
        <v>442</v>
      </c>
      <c r="M1752" s="33" t="s">
        <v>442</v>
      </c>
      <c r="N1752" s="34" t="s">
        <v>5146</v>
      </c>
      <c r="O1752" s="34" t="s">
        <v>5146</v>
      </c>
      <c r="P1752" s="33" t="s">
        <v>353</v>
      </c>
      <c r="S1752" s="50" t="s">
        <v>4400</v>
      </c>
      <c r="T1752" s="33" t="s">
        <v>442</v>
      </c>
      <c r="U1752" s="33" t="s">
        <v>353</v>
      </c>
      <c r="W1752" s="34" t="s">
        <v>2314</v>
      </c>
      <c r="X1752" s="34">
        <v>12</v>
      </c>
      <c r="Y1752" s="34">
        <v>10</v>
      </c>
      <c r="Z1752" s="34">
        <f t="shared" si="401"/>
        <v>120</v>
      </c>
      <c r="AI1752" s="25">
        <v>1751</v>
      </c>
      <c r="AJ1752" s="27">
        <v>1751</v>
      </c>
    </row>
    <row r="1753" spans="1:36" ht="11.25" customHeight="1" x14ac:dyDescent="0.2">
      <c r="A1753" s="27">
        <v>1752</v>
      </c>
      <c r="C1753" s="33" t="str">
        <f t="shared" si="399"/>
        <v>Red Skull - Dust of Death - IQ - U</v>
      </c>
      <c r="D1753" s="33" t="str">
        <f t="shared" si="404"/>
        <v>Red Skull - Dust of Death - IQ - U</v>
      </c>
      <c r="E1753" s="33">
        <f t="shared" si="400"/>
        <v>1</v>
      </c>
      <c r="F1753" s="33" t="str">
        <f t="shared" si="405"/>
        <v>Dust of Death - IQ</v>
      </c>
      <c r="G1753" s="34" t="s">
        <v>1044</v>
      </c>
      <c r="H1753" s="34" t="s">
        <v>2590</v>
      </c>
      <c r="L1753" s="33" t="s">
        <v>442</v>
      </c>
      <c r="M1753" s="33" t="s">
        <v>442</v>
      </c>
      <c r="N1753" s="34" t="s">
        <v>5000</v>
      </c>
      <c r="O1753" s="34" t="s">
        <v>5000</v>
      </c>
      <c r="P1753" s="33" t="s">
        <v>1519</v>
      </c>
      <c r="S1753" s="50" t="s">
        <v>4401</v>
      </c>
      <c r="T1753" s="33" t="s">
        <v>442</v>
      </c>
      <c r="U1753" s="33" t="s">
        <v>1519</v>
      </c>
      <c r="W1753" s="34" t="s">
        <v>2314</v>
      </c>
      <c r="X1753" s="34">
        <v>12</v>
      </c>
      <c r="Y1753" s="34">
        <v>10</v>
      </c>
      <c r="Z1753" s="34">
        <f t="shared" si="401"/>
        <v>120</v>
      </c>
      <c r="AI1753" s="25">
        <v>1752</v>
      </c>
      <c r="AJ1753" s="27">
        <v>1752</v>
      </c>
    </row>
    <row r="1754" spans="1:36" ht="11.25" customHeight="1" x14ac:dyDescent="0.2">
      <c r="A1754" s="27">
        <v>1753</v>
      </c>
      <c r="C1754" s="33" t="str">
        <f t="shared" si="399"/>
        <v>Red Skull - Evil Super Soldier - IQ - OPD - VR</v>
      </c>
      <c r="D1754" s="33" t="str">
        <f t="shared" si="404"/>
        <v>Red Skull - Evil Super Soldier - IQ - OPD - VR</v>
      </c>
      <c r="E1754" s="33">
        <f t="shared" si="400"/>
        <v>1</v>
      </c>
      <c r="F1754" s="33" t="str">
        <f t="shared" si="405"/>
        <v>Evil Super Soldier - IQ</v>
      </c>
      <c r="G1754" s="34" t="s">
        <v>1044</v>
      </c>
      <c r="H1754" s="34" t="s">
        <v>2590</v>
      </c>
      <c r="L1754" s="33" t="s">
        <v>442</v>
      </c>
      <c r="M1754" s="33" t="s">
        <v>442</v>
      </c>
      <c r="N1754" s="34" t="s">
        <v>4931</v>
      </c>
      <c r="O1754" s="34" t="s">
        <v>4931</v>
      </c>
      <c r="P1754" s="33" t="s">
        <v>3252</v>
      </c>
      <c r="R1754" s="34" t="s">
        <v>2584</v>
      </c>
      <c r="S1754" s="50" t="s">
        <v>4402</v>
      </c>
      <c r="T1754" s="33" t="s">
        <v>442</v>
      </c>
      <c r="U1754" s="33" t="s">
        <v>2333</v>
      </c>
      <c r="W1754" s="34" t="s">
        <v>2361</v>
      </c>
      <c r="X1754" s="34">
        <v>12</v>
      </c>
      <c r="Y1754" s="34">
        <v>20</v>
      </c>
      <c r="Z1754" s="34">
        <f t="shared" si="401"/>
        <v>240</v>
      </c>
      <c r="AI1754" s="25">
        <v>1753</v>
      </c>
      <c r="AJ1754" s="27">
        <v>1753</v>
      </c>
    </row>
    <row r="1755" spans="1:36" ht="11.25" customHeight="1" x14ac:dyDescent="0.2">
      <c r="A1755" s="27">
        <v>1754</v>
      </c>
      <c r="C1755" s="33" t="str">
        <f t="shared" si="399"/>
        <v>Red Skull - Master Racist - IQ - U</v>
      </c>
      <c r="D1755" s="33" t="str">
        <f t="shared" si="404"/>
        <v>Red Skull - Master Racist - IQ - U</v>
      </c>
      <c r="E1755" s="33">
        <f t="shared" si="400"/>
        <v>1</v>
      </c>
      <c r="F1755" s="33" t="str">
        <f t="shared" si="405"/>
        <v>Master Racist - IQ</v>
      </c>
      <c r="G1755" s="34" t="s">
        <v>1044</v>
      </c>
      <c r="H1755" s="34" t="s">
        <v>2590</v>
      </c>
      <c r="L1755" s="33" t="s">
        <v>442</v>
      </c>
      <c r="M1755" s="33" t="s">
        <v>442</v>
      </c>
      <c r="N1755" s="34" t="s">
        <v>4881</v>
      </c>
      <c r="O1755" s="34" t="s">
        <v>4881</v>
      </c>
      <c r="P1755" s="33" t="s">
        <v>354</v>
      </c>
      <c r="S1755" s="50" t="s">
        <v>3610</v>
      </c>
      <c r="T1755" s="33" t="s">
        <v>442</v>
      </c>
      <c r="U1755" s="33" t="s">
        <v>354</v>
      </c>
      <c r="W1755" s="34" t="s">
        <v>2314</v>
      </c>
      <c r="X1755" s="34">
        <v>12</v>
      </c>
      <c r="Y1755" s="34">
        <v>10</v>
      </c>
      <c r="Z1755" s="34">
        <f t="shared" si="401"/>
        <v>120</v>
      </c>
      <c r="AI1755" s="25">
        <v>1754</v>
      </c>
      <c r="AJ1755" s="27">
        <v>1754</v>
      </c>
    </row>
    <row r="1756" spans="1:36" ht="11.25" customHeight="1" x14ac:dyDescent="0.2">
      <c r="A1756" s="27">
        <v>1755</v>
      </c>
      <c r="C1756" s="33" t="str">
        <f t="shared" si="399"/>
        <v>Red Skull - The Scourge - CL - OPD - C</v>
      </c>
      <c r="D1756" s="33" t="str">
        <f t="shared" si="404"/>
        <v>Red Skull - The Scourge - CL - OPD - C</v>
      </c>
      <c r="E1756" s="33">
        <f t="shared" si="400"/>
        <v>1</v>
      </c>
      <c r="F1756" s="33" t="str">
        <f t="shared" si="405"/>
        <v>The Scourge - CL</v>
      </c>
      <c r="G1756" s="34" t="s">
        <v>1676</v>
      </c>
      <c r="H1756" s="34" t="s">
        <v>2590</v>
      </c>
      <c r="L1756" s="33" t="s">
        <v>442</v>
      </c>
      <c r="M1756" s="33" t="s">
        <v>442</v>
      </c>
      <c r="N1756" s="34" t="s">
        <v>4882</v>
      </c>
      <c r="O1756" s="34" t="s">
        <v>4882</v>
      </c>
      <c r="P1756" s="33" t="s">
        <v>6206</v>
      </c>
      <c r="R1756" s="34" t="s">
        <v>2584</v>
      </c>
      <c r="S1756" s="50" t="s">
        <v>4403</v>
      </c>
      <c r="T1756" s="33" t="s">
        <v>442</v>
      </c>
      <c r="U1756" s="33" t="s">
        <v>2334</v>
      </c>
      <c r="W1756" s="34" t="s">
        <v>2103</v>
      </c>
      <c r="X1756" s="34">
        <v>13</v>
      </c>
      <c r="Y1756" s="34">
        <v>5</v>
      </c>
      <c r="Z1756" s="34">
        <f t="shared" si="401"/>
        <v>65</v>
      </c>
      <c r="AI1756" s="25">
        <v>1755</v>
      </c>
      <c r="AJ1756" s="27">
        <v>1755</v>
      </c>
    </row>
    <row r="1757" spans="1:36" ht="11.25" customHeight="1" x14ac:dyDescent="0.2">
      <c r="A1757" s="27">
        <v>1756</v>
      </c>
      <c r="B1757" s="28"/>
      <c r="C1757" s="26" t="str">
        <f t="shared" si="399"/>
        <v>Reyes - 4-Grid Character Card - CL - R</v>
      </c>
      <c r="D1757" s="26" t="str">
        <f>CONCATENATE(M1757," ",G1757," HERO - ",W1757)</f>
        <v>Reyes CL HERO - R</v>
      </c>
      <c r="E1757" s="26">
        <f t="shared" si="400"/>
        <v>1</v>
      </c>
      <c r="F1757" s="26" t="str">
        <f>CONCATENATE(M1757,IF(V1757&lt;&gt;"",CONCATENATE(" (",V1757,")",),"")," &lt;",G1757,"&gt;")</f>
        <v>Reyes &lt;CL&gt;</v>
      </c>
      <c r="G1757" s="28" t="s">
        <v>1676</v>
      </c>
      <c r="H1757" s="28" t="s">
        <v>2582</v>
      </c>
      <c r="I1757" s="28"/>
      <c r="J1757" s="28"/>
      <c r="K1757" s="28"/>
      <c r="L1757" s="26" t="s">
        <v>443</v>
      </c>
      <c r="M1757" s="26" t="s">
        <v>443</v>
      </c>
      <c r="N1757" s="28"/>
      <c r="O1757" s="28"/>
      <c r="P1757" s="26" t="s">
        <v>769</v>
      </c>
      <c r="Q1757" s="28"/>
      <c r="R1757" s="28"/>
      <c r="S1757" s="54"/>
      <c r="T1757" s="26" t="s">
        <v>443</v>
      </c>
      <c r="U1757" s="26" t="s">
        <v>769</v>
      </c>
      <c r="V1757" s="28"/>
      <c r="W1757" s="28" t="s">
        <v>2313</v>
      </c>
      <c r="X1757" s="29">
        <v>13</v>
      </c>
      <c r="Y1757" s="29">
        <v>15</v>
      </c>
      <c r="Z1757" s="29">
        <f t="shared" si="401"/>
        <v>195</v>
      </c>
      <c r="AA1757" s="30">
        <v>6</v>
      </c>
      <c r="AB1757" s="30">
        <v>2</v>
      </c>
      <c r="AC1757" s="30">
        <v>2</v>
      </c>
      <c r="AD1757" s="30">
        <v>6</v>
      </c>
      <c r="AE1757" s="30">
        <f>SUM(AA1757:AD1757)</f>
        <v>16</v>
      </c>
      <c r="AF1757" s="30">
        <v>16</v>
      </c>
      <c r="AG1757" s="31">
        <f>AVERAGE(AA1757:AD1757)</f>
        <v>4</v>
      </c>
      <c r="AH1757" s="32" t="s">
        <v>4832</v>
      </c>
      <c r="AI1757" s="32">
        <v>1756</v>
      </c>
      <c r="AJ1757" s="27">
        <v>1756</v>
      </c>
    </row>
    <row r="1758" spans="1:36" ht="11.25" customHeight="1" x14ac:dyDescent="0.2">
      <c r="A1758" s="27">
        <v>1757</v>
      </c>
      <c r="C1758" s="33" t="str">
        <f t="shared" si="399"/>
        <v>Reyes - Force Projection - CL - OPD - R</v>
      </c>
      <c r="D1758" s="33" t="str">
        <f>CONCATENATE(M1758," - ",P1758," - ",G1758," - ",IF(R1758="","",CONCATENATE(R1758," - ")),W1758)</f>
        <v>Reyes - Force Projection - CL - OPD - R</v>
      </c>
      <c r="E1758" s="33">
        <f t="shared" si="400"/>
        <v>1</v>
      </c>
      <c r="F1758" s="33" t="str">
        <f>CONCATENATE(P1758," - ",G1758)</f>
        <v>Force Projection - CL</v>
      </c>
      <c r="G1758" s="34" t="s">
        <v>1676</v>
      </c>
      <c r="H1758" s="34" t="s">
        <v>2590</v>
      </c>
      <c r="L1758" s="33" t="s">
        <v>443</v>
      </c>
      <c r="M1758" s="33" t="s">
        <v>443</v>
      </c>
      <c r="N1758" s="34" t="s">
        <v>5028</v>
      </c>
      <c r="O1758" s="34" t="s">
        <v>5028</v>
      </c>
      <c r="P1758" s="33" t="s">
        <v>3253</v>
      </c>
      <c r="R1758" s="34" t="s">
        <v>2584</v>
      </c>
      <c r="S1758" s="50" t="s">
        <v>4404</v>
      </c>
      <c r="T1758" s="33" t="s">
        <v>443</v>
      </c>
      <c r="U1758" s="33" t="s">
        <v>2335</v>
      </c>
      <c r="W1758" s="34" t="s">
        <v>2313</v>
      </c>
      <c r="X1758" s="34">
        <v>13</v>
      </c>
      <c r="Y1758" s="34">
        <v>15</v>
      </c>
      <c r="Z1758" s="34">
        <f t="shared" si="401"/>
        <v>195</v>
      </c>
      <c r="AI1758" s="25">
        <v>1757</v>
      </c>
      <c r="AJ1758" s="27">
        <v>1757</v>
      </c>
    </row>
    <row r="1759" spans="1:36" ht="11.25" customHeight="1" x14ac:dyDescent="0.2">
      <c r="A1759" s="27">
        <v>1758</v>
      </c>
      <c r="C1759" s="33" t="str">
        <f t="shared" si="399"/>
        <v>Reyes - Medical Background - CL - C</v>
      </c>
      <c r="D1759" s="33" t="str">
        <f>CONCATENATE(M1759," - ",P1759," - ",G1759," - ",IF(R1759="","",CONCATENATE(R1759," - ")),W1759)</f>
        <v>Reyes - Medical Background - CL - C</v>
      </c>
      <c r="E1759" s="33">
        <f t="shared" si="400"/>
        <v>1</v>
      </c>
      <c r="F1759" s="33" t="str">
        <f>CONCATENATE(P1759," - ",G1759)</f>
        <v>Medical Background - CL</v>
      </c>
      <c r="G1759" s="34" t="s">
        <v>1676</v>
      </c>
      <c r="H1759" s="34" t="s">
        <v>2590</v>
      </c>
      <c r="L1759" s="33" t="s">
        <v>443</v>
      </c>
      <c r="M1759" s="33" t="s">
        <v>443</v>
      </c>
      <c r="N1759" s="34" t="s">
        <v>5147</v>
      </c>
      <c r="O1759" s="34" t="s">
        <v>5147</v>
      </c>
      <c r="P1759" s="33" t="s">
        <v>1007</v>
      </c>
      <c r="S1759" s="50" t="s">
        <v>4405</v>
      </c>
      <c r="T1759" s="33" t="s">
        <v>443</v>
      </c>
      <c r="U1759" s="33" t="s">
        <v>1007</v>
      </c>
      <c r="W1759" s="34" t="s">
        <v>2103</v>
      </c>
      <c r="X1759" s="34">
        <v>13</v>
      </c>
      <c r="Y1759" s="34">
        <v>5</v>
      </c>
      <c r="Z1759" s="34">
        <f t="shared" si="401"/>
        <v>65</v>
      </c>
      <c r="AI1759" s="25">
        <v>1758</v>
      </c>
      <c r="AJ1759" s="27">
        <v>1758</v>
      </c>
    </row>
    <row r="1760" spans="1:36" ht="11.25" customHeight="1" x14ac:dyDescent="0.2">
      <c r="A1760" s="27">
        <v>1759</v>
      </c>
      <c r="C1760" s="33" t="str">
        <f t="shared" si="399"/>
        <v>Reyes - Reluctant Hero - CL - U</v>
      </c>
      <c r="D1760" s="33" t="s">
        <v>6207</v>
      </c>
      <c r="E1760" s="33">
        <f t="shared" si="400"/>
        <v>1</v>
      </c>
      <c r="F1760" s="33" t="str">
        <f>CONCATENATE(P1760," - ",G1760)</f>
        <v>Reluctant Hero - CL</v>
      </c>
      <c r="G1760" s="34" t="s">
        <v>1676</v>
      </c>
      <c r="H1760" s="34" t="s">
        <v>2590</v>
      </c>
      <c r="L1760" s="33" t="s">
        <v>443</v>
      </c>
      <c r="M1760" s="33" t="s">
        <v>443</v>
      </c>
      <c r="N1760" s="34" t="s">
        <v>4900</v>
      </c>
      <c r="O1760" s="34" t="s">
        <v>4937</v>
      </c>
      <c r="P1760" s="33" t="s">
        <v>1008</v>
      </c>
      <c r="S1760" s="50" t="s">
        <v>4406</v>
      </c>
      <c r="T1760" s="33" t="s">
        <v>443</v>
      </c>
      <c r="U1760" s="33" t="s">
        <v>1008</v>
      </c>
      <c r="W1760" s="34" t="s">
        <v>2314</v>
      </c>
      <c r="X1760" s="34">
        <v>13</v>
      </c>
      <c r="Y1760" s="34">
        <v>10</v>
      </c>
      <c r="Z1760" s="34">
        <f t="shared" si="401"/>
        <v>130</v>
      </c>
      <c r="AI1760" s="25">
        <v>1759</v>
      </c>
      <c r="AJ1760" s="27">
        <v>1759</v>
      </c>
    </row>
    <row r="1761" spans="1:36" ht="11.25" customHeight="1" x14ac:dyDescent="0.2">
      <c r="A1761" s="27">
        <v>1760</v>
      </c>
      <c r="C1761" s="33" t="str">
        <f t="shared" si="399"/>
        <v>Reyes - Triage - XM - C</v>
      </c>
      <c r="D1761" s="33" t="str">
        <f>CONCATENATE(M1761," - ",P1761," - ",G1761," - ",IF(R1761="","",CONCATENATE(R1761," - ")),W1761)</f>
        <v>Reyes - Triage - XM - C</v>
      </c>
      <c r="E1761" s="33">
        <f t="shared" si="400"/>
        <v>1</v>
      </c>
      <c r="F1761" s="33" t="str">
        <f>CONCATENATE(P1761," - ",G1761)</f>
        <v>Triage - XM</v>
      </c>
      <c r="G1761" s="34" t="s">
        <v>3387</v>
      </c>
      <c r="H1761" s="34" t="s">
        <v>2590</v>
      </c>
      <c r="L1761" s="33" t="s">
        <v>443</v>
      </c>
      <c r="M1761" s="33" t="s">
        <v>443</v>
      </c>
      <c r="N1761" s="34" t="s">
        <v>5148</v>
      </c>
      <c r="O1761" s="34" t="s">
        <v>5148</v>
      </c>
      <c r="P1761" s="33" t="s">
        <v>1445</v>
      </c>
      <c r="S1761" s="50" t="s">
        <v>4407</v>
      </c>
      <c r="T1761" s="33" t="s">
        <v>443</v>
      </c>
      <c r="U1761" s="33" t="s">
        <v>1445</v>
      </c>
      <c r="W1761" s="34" t="s">
        <v>2103</v>
      </c>
      <c r="X1761" s="34">
        <v>5</v>
      </c>
      <c r="Y1761" s="34">
        <v>5</v>
      </c>
      <c r="Z1761" s="34">
        <f t="shared" si="401"/>
        <v>25</v>
      </c>
      <c r="AI1761" s="25">
        <v>1760</v>
      </c>
      <c r="AJ1761" s="27">
        <v>1760</v>
      </c>
    </row>
    <row r="1762" spans="1:36" ht="11.25" customHeight="1" x14ac:dyDescent="0.2">
      <c r="A1762" s="27">
        <v>1761</v>
      </c>
      <c r="B1762" s="39"/>
      <c r="C1762" s="38" t="str">
        <f t="shared" si="399"/>
        <v>Rhino - 3-Grid Character Card - OP - C</v>
      </c>
      <c r="D1762" s="38" t="str">
        <f>CONCATENATE(M1762," ",G1762," HERO - ",W1762)</f>
        <v>Rhino OP HERO - C</v>
      </c>
      <c r="E1762" s="38">
        <f t="shared" si="400"/>
        <v>1</v>
      </c>
      <c r="F1762" s="38" t="str">
        <f>CONCATENATE(M1762,IF(V1762&lt;&gt;"",CONCATENATE(" (",V1762,")",),"")," &lt;",G1762,"&gt;")</f>
        <v>Rhino &lt;OP&gt;</v>
      </c>
      <c r="G1762" s="39" t="s">
        <v>123</v>
      </c>
      <c r="H1762" s="39" t="s">
        <v>2582</v>
      </c>
      <c r="I1762" s="39"/>
      <c r="J1762" s="39"/>
      <c r="K1762" s="39"/>
      <c r="L1762" s="38" t="s">
        <v>444</v>
      </c>
      <c r="M1762" s="38" t="s">
        <v>444</v>
      </c>
      <c r="N1762" s="39"/>
      <c r="O1762" s="39"/>
      <c r="P1762" s="38" t="s">
        <v>768</v>
      </c>
      <c r="Q1762" s="39"/>
      <c r="R1762" s="39"/>
      <c r="S1762" s="55"/>
      <c r="T1762" s="38" t="s">
        <v>444</v>
      </c>
      <c r="U1762" s="38" t="s">
        <v>768</v>
      </c>
      <c r="V1762" s="39"/>
      <c r="W1762" s="39" t="s">
        <v>2103</v>
      </c>
      <c r="X1762" s="40">
        <v>2</v>
      </c>
      <c r="Y1762" s="40">
        <v>5</v>
      </c>
      <c r="Z1762" s="40">
        <f t="shared" si="401"/>
        <v>10</v>
      </c>
      <c r="AA1762" s="41">
        <v>1</v>
      </c>
      <c r="AB1762" s="41">
        <v>4</v>
      </c>
      <c r="AC1762" s="41">
        <v>7</v>
      </c>
      <c r="AD1762" s="41"/>
      <c r="AE1762" s="41">
        <f>SUM(AA1762:AD1762)</f>
        <v>12</v>
      </c>
      <c r="AF1762" s="41">
        <v>12</v>
      </c>
      <c r="AG1762" s="42">
        <f>AVERAGE(AA1762:AD1762)</f>
        <v>4</v>
      </c>
      <c r="AH1762" s="43"/>
      <c r="AI1762" s="43">
        <v>1761</v>
      </c>
      <c r="AJ1762" s="27">
        <v>1761</v>
      </c>
    </row>
    <row r="1763" spans="1:36" ht="11.25" customHeight="1" x14ac:dyDescent="0.2">
      <c r="A1763" s="27">
        <v>1762</v>
      </c>
      <c r="B1763" s="28"/>
      <c r="C1763" s="26" t="str">
        <f t="shared" si="399"/>
        <v>Rhino - 4-Grid Character Card - IQ - R</v>
      </c>
      <c r="D1763" s="26" t="str">
        <f>CONCATENATE(M1763," ",G1763," HERO - ",W1763)</f>
        <v>Rhino IQ HERO - R</v>
      </c>
      <c r="E1763" s="26">
        <f t="shared" si="400"/>
        <v>1</v>
      </c>
      <c r="F1763" s="26" t="str">
        <f>CONCATENATE(M1763,IF(V1763&lt;&gt;"",CONCATENATE(" (",V1763,")",),"")," &lt;",G1763,"&gt;")</f>
        <v>Rhino &lt;IQ&gt;</v>
      </c>
      <c r="G1763" s="28" t="s">
        <v>1044</v>
      </c>
      <c r="H1763" s="28" t="s">
        <v>2582</v>
      </c>
      <c r="I1763" s="28"/>
      <c r="J1763" s="28"/>
      <c r="K1763" s="28"/>
      <c r="L1763" s="26" t="s">
        <v>444</v>
      </c>
      <c r="M1763" s="26" t="s">
        <v>444</v>
      </c>
      <c r="N1763" s="28"/>
      <c r="O1763" s="28"/>
      <c r="P1763" s="26" t="s">
        <v>769</v>
      </c>
      <c r="Q1763" s="28"/>
      <c r="R1763" s="28"/>
      <c r="S1763" s="54"/>
      <c r="T1763" s="26" t="s">
        <v>444</v>
      </c>
      <c r="U1763" s="26" t="s">
        <v>769</v>
      </c>
      <c r="V1763" s="28"/>
      <c r="W1763" s="28" t="s">
        <v>2313</v>
      </c>
      <c r="X1763" s="29">
        <v>12</v>
      </c>
      <c r="Y1763" s="29">
        <v>15</v>
      </c>
      <c r="Z1763" s="29">
        <f t="shared" si="401"/>
        <v>180</v>
      </c>
      <c r="AA1763" s="30">
        <v>2</v>
      </c>
      <c r="AB1763" s="30">
        <v>6</v>
      </c>
      <c r="AC1763" s="30">
        <v>7</v>
      </c>
      <c r="AD1763" s="30">
        <v>1</v>
      </c>
      <c r="AE1763" s="30">
        <f>SUM(AA1763:AD1763)</f>
        <v>16</v>
      </c>
      <c r="AF1763" s="30">
        <v>16</v>
      </c>
      <c r="AG1763" s="31">
        <f>AVERAGE(AA1763:AD1763)</f>
        <v>4</v>
      </c>
      <c r="AH1763" s="32"/>
      <c r="AI1763" s="32">
        <v>1762</v>
      </c>
      <c r="AJ1763" s="27">
        <v>1762</v>
      </c>
    </row>
    <row r="1764" spans="1:36" ht="11.25" customHeight="1" x14ac:dyDescent="0.2">
      <c r="A1764" s="27">
        <v>1763</v>
      </c>
      <c r="C1764" s="33" t="str">
        <f t="shared" si="399"/>
        <v>Rhino - Animal Stamina - IQ - C</v>
      </c>
      <c r="D1764" s="33" t="str">
        <f t="shared" ref="D1764:D1770" si="406">CONCATENATE(M1764," - ",P1764," - ",G1764," - ",IF(R1764="","",CONCATENATE(R1764," - ")),W1764)</f>
        <v>Rhino - Animal Stamina - IQ - C</v>
      </c>
      <c r="E1764" s="33">
        <f t="shared" si="400"/>
        <v>1</v>
      </c>
      <c r="F1764" s="33" t="str">
        <f t="shared" ref="F1764:F1771" si="407">CONCATENATE(P1764," - ",G1764)</f>
        <v>Animal Stamina - IQ</v>
      </c>
      <c r="G1764" s="34" t="s">
        <v>1044</v>
      </c>
      <c r="H1764" s="34" t="s">
        <v>2590</v>
      </c>
      <c r="L1764" s="33" t="s">
        <v>444</v>
      </c>
      <c r="M1764" s="33" t="s">
        <v>444</v>
      </c>
      <c r="N1764" s="34" t="s">
        <v>4942</v>
      </c>
      <c r="O1764" s="34" t="s">
        <v>4942</v>
      </c>
      <c r="P1764" s="33" t="s">
        <v>355</v>
      </c>
      <c r="S1764" s="50" t="s">
        <v>4408</v>
      </c>
      <c r="T1764" s="33" t="s">
        <v>444</v>
      </c>
      <c r="U1764" s="33" t="s">
        <v>355</v>
      </c>
      <c r="W1764" s="34" t="s">
        <v>2103</v>
      </c>
      <c r="X1764" s="34">
        <v>12</v>
      </c>
      <c r="Y1764" s="34">
        <v>5</v>
      </c>
      <c r="Z1764" s="34">
        <f t="shared" si="401"/>
        <v>60</v>
      </c>
      <c r="AI1764" s="25">
        <v>1763</v>
      </c>
      <c r="AJ1764" s="27">
        <v>1763</v>
      </c>
    </row>
    <row r="1765" spans="1:36" ht="11.25" customHeight="1" x14ac:dyDescent="0.2">
      <c r="A1765" s="27">
        <v>1764</v>
      </c>
      <c r="C1765" s="33" t="str">
        <f t="shared" si="399"/>
        <v>Rhino - Bowl Over - OP - C</v>
      </c>
      <c r="D1765" s="33" t="str">
        <f t="shared" si="406"/>
        <v>Rhino - Bowl Over - OP - C</v>
      </c>
      <c r="E1765" s="33">
        <f t="shared" si="400"/>
        <v>1</v>
      </c>
      <c r="F1765" s="33" t="str">
        <f t="shared" si="407"/>
        <v>Bowl Over - OP</v>
      </c>
      <c r="G1765" s="34" t="s">
        <v>123</v>
      </c>
      <c r="H1765" s="34" t="s">
        <v>2590</v>
      </c>
      <c r="L1765" s="33" t="s">
        <v>444</v>
      </c>
      <c r="M1765" s="33" t="s">
        <v>444</v>
      </c>
      <c r="N1765" s="34" t="s">
        <v>4937</v>
      </c>
      <c r="O1765" s="34" t="s">
        <v>4937</v>
      </c>
      <c r="P1765" s="33" t="s">
        <v>1303</v>
      </c>
      <c r="S1765" s="50" t="s">
        <v>4409</v>
      </c>
      <c r="T1765" s="33" t="s">
        <v>444</v>
      </c>
      <c r="U1765" s="33" t="s">
        <v>1303</v>
      </c>
      <c r="W1765" s="34" t="s">
        <v>2103</v>
      </c>
      <c r="X1765" s="34">
        <v>2</v>
      </c>
      <c r="Y1765" s="34">
        <v>5</v>
      </c>
      <c r="Z1765" s="34">
        <f t="shared" si="401"/>
        <v>10</v>
      </c>
      <c r="AI1765" s="25">
        <v>1764</v>
      </c>
      <c r="AJ1765" s="27">
        <v>1764</v>
      </c>
    </row>
    <row r="1766" spans="1:36" ht="11.25" customHeight="1" x14ac:dyDescent="0.2">
      <c r="A1766" s="27">
        <v>1765</v>
      </c>
      <c r="C1766" s="33" t="str">
        <f t="shared" si="399"/>
        <v>Rhino - Pinball Blow - OP - C</v>
      </c>
      <c r="D1766" s="33" t="str">
        <f t="shared" si="406"/>
        <v>Rhino - Pinball Blow - OP - C</v>
      </c>
      <c r="E1766" s="33">
        <f t="shared" si="400"/>
        <v>1</v>
      </c>
      <c r="F1766" s="33" t="str">
        <f t="shared" si="407"/>
        <v>Pinball Blow - OP</v>
      </c>
      <c r="G1766" s="34" t="s">
        <v>123</v>
      </c>
      <c r="H1766" s="34" t="s">
        <v>2590</v>
      </c>
      <c r="L1766" s="33" t="s">
        <v>444</v>
      </c>
      <c r="M1766" s="33" t="s">
        <v>444</v>
      </c>
      <c r="N1766" s="34" t="s">
        <v>4928</v>
      </c>
      <c r="O1766" s="34" t="s">
        <v>4928</v>
      </c>
      <c r="P1766" s="33" t="s">
        <v>1306</v>
      </c>
      <c r="S1766" s="50" t="s">
        <v>4410</v>
      </c>
      <c r="T1766" s="33" t="s">
        <v>444</v>
      </c>
      <c r="U1766" s="33" t="s">
        <v>1306</v>
      </c>
      <c r="W1766" s="34" t="s">
        <v>2103</v>
      </c>
      <c r="X1766" s="34">
        <v>2</v>
      </c>
      <c r="Y1766" s="34">
        <v>5</v>
      </c>
      <c r="Z1766" s="34">
        <f t="shared" si="401"/>
        <v>10</v>
      </c>
      <c r="AI1766" s="25">
        <v>1765</v>
      </c>
      <c r="AJ1766" s="27">
        <v>1765</v>
      </c>
    </row>
    <row r="1767" spans="1:36" ht="11.25" customHeight="1" x14ac:dyDescent="0.2">
      <c r="A1767" s="27">
        <v>1766</v>
      </c>
      <c r="C1767" s="33" t="str">
        <f t="shared" si="399"/>
        <v>Rhino - Rhino Charge - OP - C</v>
      </c>
      <c r="D1767" s="33" t="str">
        <f t="shared" si="406"/>
        <v>Rhino - Rhino Charge - OP - C</v>
      </c>
      <c r="E1767" s="33">
        <f t="shared" si="400"/>
        <v>1</v>
      </c>
      <c r="F1767" s="33" t="str">
        <f t="shared" si="407"/>
        <v>Rhino Charge - OP</v>
      </c>
      <c r="G1767" s="34" t="s">
        <v>123</v>
      </c>
      <c r="H1767" s="34" t="s">
        <v>2590</v>
      </c>
      <c r="L1767" s="33" t="s">
        <v>444</v>
      </c>
      <c r="M1767" s="33" t="s">
        <v>444</v>
      </c>
      <c r="N1767" s="34" t="s">
        <v>4974</v>
      </c>
      <c r="O1767" s="34" t="s">
        <v>4974</v>
      </c>
      <c r="P1767" s="33" t="s">
        <v>1305</v>
      </c>
      <c r="S1767" s="50" t="s">
        <v>4411</v>
      </c>
      <c r="T1767" s="33" t="s">
        <v>444</v>
      </c>
      <c r="U1767" s="33" t="s">
        <v>1305</v>
      </c>
      <c r="W1767" s="34" t="s">
        <v>2103</v>
      </c>
      <c r="X1767" s="34">
        <v>2</v>
      </c>
      <c r="Y1767" s="34">
        <v>5</v>
      </c>
      <c r="Z1767" s="34">
        <f t="shared" si="401"/>
        <v>10</v>
      </c>
      <c r="AI1767" s="25">
        <v>1766</v>
      </c>
      <c r="AJ1767" s="27">
        <v>1766</v>
      </c>
    </row>
    <row r="1768" spans="1:36" ht="11.25" customHeight="1" x14ac:dyDescent="0.2">
      <c r="A1768" s="27">
        <v>1767</v>
      </c>
      <c r="C1768" s="33" t="str">
        <f t="shared" si="399"/>
        <v>Rhino - Rhino Hide - OP - U</v>
      </c>
      <c r="D1768" s="33" t="str">
        <f t="shared" si="406"/>
        <v>Rhino - Rhino Hide - OP - U</v>
      </c>
      <c r="E1768" s="33">
        <f t="shared" si="400"/>
        <v>1</v>
      </c>
      <c r="F1768" s="33" t="str">
        <f t="shared" si="407"/>
        <v>Rhino Hide - OP</v>
      </c>
      <c r="G1768" s="34" t="s">
        <v>123</v>
      </c>
      <c r="H1768" s="34" t="s">
        <v>2590</v>
      </c>
      <c r="L1768" s="33" t="s">
        <v>444</v>
      </c>
      <c r="M1768" s="33" t="s">
        <v>444</v>
      </c>
      <c r="N1768" s="34" t="s">
        <v>4881</v>
      </c>
      <c r="O1768" s="34" t="s">
        <v>4881</v>
      </c>
      <c r="P1768" s="33" t="s">
        <v>1304</v>
      </c>
      <c r="S1768" s="50" t="s">
        <v>3722</v>
      </c>
      <c r="T1768" s="33" t="s">
        <v>444</v>
      </c>
      <c r="U1768" s="33" t="s">
        <v>1304</v>
      </c>
      <c r="W1768" s="34" t="s">
        <v>2314</v>
      </c>
      <c r="X1768" s="34">
        <v>2</v>
      </c>
      <c r="Y1768" s="34">
        <v>10</v>
      </c>
      <c r="Z1768" s="34">
        <f t="shared" si="401"/>
        <v>20</v>
      </c>
      <c r="AI1768" s="25">
        <v>1767</v>
      </c>
      <c r="AJ1768" s="27">
        <v>1767</v>
      </c>
    </row>
    <row r="1769" spans="1:36" ht="11.25" customHeight="1" x14ac:dyDescent="0.2">
      <c r="A1769" s="27">
        <v>1768</v>
      </c>
      <c r="C1769" s="33" t="str">
        <f t="shared" si="399"/>
        <v>Rhino - Romp N' Stomp - OP - C</v>
      </c>
      <c r="D1769" s="33" t="str">
        <f t="shared" si="406"/>
        <v>Rhino - Romp N' Stomp - OP - C</v>
      </c>
      <c r="E1769" s="33">
        <f t="shared" si="400"/>
        <v>1</v>
      </c>
      <c r="F1769" s="33" t="str">
        <f t="shared" si="407"/>
        <v>Romp N' Stomp - OP</v>
      </c>
      <c r="G1769" s="34" t="s">
        <v>123</v>
      </c>
      <c r="H1769" s="34" t="s">
        <v>2590</v>
      </c>
      <c r="L1769" s="33" t="s">
        <v>444</v>
      </c>
      <c r="M1769" s="33" t="s">
        <v>444</v>
      </c>
      <c r="N1769" s="34" t="s">
        <v>4872</v>
      </c>
      <c r="O1769" s="34" t="s">
        <v>4872</v>
      </c>
      <c r="P1769" s="33" t="s">
        <v>3374</v>
      </c>
      <c r="S1769" s="50" t="s">
        <v>4021</v>
      </c>
      <c r="T1769" s="33" t="s">
        <v>444</v>
      </c>
      <c r="U1769" s="33" t="s">
        <v>2521</v>
      </c>
      <c r="W1769" s="34" t="s">
        <v>2103</v>
      </c>
      <c r="X1769" s="34">
        <v>2</v>
      </c>
      <c r="Y1769" s="34">
        <v>5</v>
      </c>
      <c r="Z1769" s="34">
        <f t="shared" si="401"/>
        <v>10</v>
      </c>
      <c r="AI1769" s="25">
        <v>1768</v>
      </c>
      <c r="AJ1769" s="27">
        <v>1768</v>
      </c>
    </row>
    <row r="1770" spans="1:36" ht="11.25" customHeight="1" x14ac:dyDescent="0.2">
      <c r="A1770" s="27">
        <v>1769</v>
      </c>
      <c r="C1770" s="33" t="str">
        <f t="shared" si="399"/>
        <v>Rhino - Scare Tactics - PS - OPD - R</v>
      </c>
      <c r="D1770" s="33" t="str">
        <f t="shared" si="406"/>
        <v>Rhino - Scare Tactics - PS - OPD - R</v>
      </c>
      <c r="E1770" s="33">
        <f t="shared" si="400"/>
        <v>1</v>
      </c>
      <c r="F1770" s="33" t="str">
        <f t="shared" si="407"/>
        <v>Scare Tactics - PS</v>
      </c>
      <c r="G1770" s="34" t="s">
        <v>124</v>
      </c>
      <c r="H1770" s="34" t="s">
        <v>2590</v>
      </c>
      <c r="L1770" s="33" t="s">
        <v>444</v>
      </c>
      <c r="M1770" s="33" t="s">
        <v>444</v>
      </c>
      <c r="N1770" s="34" t="s">
        <v>4889</v>
      </c>
      <c r="O1770" s="34" t="s">
        <v>4889</v>
      </c>
      <c r="P1770" s="33" t="s">
        <v>3254</v>
      </c>
      <c r="R1770" s="34" t="s">
        <v>2584</v>
      </c>
      <c r="S1770" s="50" t="s">
        <v>4412</v>
      </c>
      <c r="T1770" s="33" t="s">
        <v>444</v>
      </c>
      <c r="U1770" s="33" t="s">
        <v>2336</v>
      </c>
      <c r="W1770" s="34" t="s">
        <v>2313</v>
      </c>
      <c r="X1770" s="34">
        <v>7</v>
      </c>
      <c r="Y1770" s="34">
        <v>15</v>
      </c>
      <c r="Z1770" s="34">
        <f t="shared" si="401"/>
        <v>105</v>
      </c>
      <c r="AI1770" s="25">
        <v>1769</v>
      </c>
      <c r="AJ1770" s="27">
        <v>1769</v>
      </c>
    </row>
    <row r="1771" spans="1:36" ht="11.25" customHeight="1" x14ac:dyDescent="0.2">
      <c r="A1771" s="27">
        <v>1770</v>
      </c>
      <c r="C1771" s="33" t="str">
        <f t="shared" si="399"/>
        <v>Rhino - Stampede - HF - X</v>
      </c>
      <c r="D1771" s="33" t="s">
        <v>6208</v>
      </c>
      <c r="E1771" s="33">
        <f t="shared" si="400"/>
        <v>1</v>
      </c>
      <c r="F1771" s="33" t="str">
        <f t="shared" si="407"/>
        <v>Stampede - HF</v>
      </c>
      <c r="G1771" s="34" t="s">
        <v>2543</v>
      </c>
      <c r="H1771" s="34" t="s">
        <v>2590</v>
      </c>
      <c r="L1771" s="33" t="s">
        <v>444</v>
      </c>
      <c r="M1771" s="33" t="s">
        <v>444</v>
      </c>
      <c r="N1771" s="34" t="s">
        <v>4978</v>
      </c>
      <c r="O1771" s="34" t="s">
        <v>4978</v>
      </c>
      <c r="P1771" s="33" t="s">
        <v>1483</v>
      </c>
      <c r="S1771" s="50" t="s">
        <v>4413</v>
      </c>
      <c r="T1771" s="33" t="s">
        <v>444</v>
      </c>
      <c r="U1771" s="33" t="s">
        <v>1483</v>
      </c>
      <c r="W1771" s="34" t="s">
        <v>1146</v>
      </c>
      <c r="X1771" s="34">
        <v>15</v>
      </c>
      <c r="Y1771" s="34">
        <v>25</v>
      </c>
      <c r="Z1771" s="34">
        <f t="shared" si="401"/>
        <v>375</v>
      </c>
      <c r="AI1771" s="25">
        <v>1770</v>
      </c>
      <c r="AJ1771" s="27">
        <v>1770</v>
      </c>
    </row>
    <row r="1772" spans="1:36" ht="11.25" customHeight="1" x14ac:dyDescent="0.2">
      <c r="A1772" s="27">
        <v>1771</v>
      </c>
      <c r="B1772" s="28"/>
      <c r="C1772" s="26" t="str">
        <f t="shared" si="399"/>
        <v>Riddler - 4-Grid Character Card - DC - R</v>
      </c>
      <c r="D1772" s="26" t="str">
        <f>CONCATENATE(M1772," ",G1772," HERO - ",W1772)</f>
        <v>Riddler DC HERO - R</v>
      </c>
      <c r="E1772" s="26">
        <f t="shared" si="400"/>
        <v>1</v>
      </c>
      <c r="F1772" s="26" t="str">
        <f>CONCATENATE(M1772,IF(V1772&lt;&gt;"",CONCATENATE(" (",V1772,")",),"")," &lt;",G1772,"&gt;")</f>
        <v>Riddler (V) &lt;DC&gt;</v>
      </c>
      <c r="G1772" s="28" t="s">
        <v>3385</v>
      </c>
      <c r="H1772" s="28" t="s">
        <v>2582</v>
      </c>
      <c r="I1772" s="28"/>
      <c r="J1772" s="28"/>
      <c r="K1772" s="28"/>
      <c r="L1772" s="26" t="s">
        <v>445</v>
      </c>
      <c r="M1772" s="26" t="s">
        <v>445</v>
      </c>
      <c r="N1772" s="28"/>
      <c r="O1772" s="28"/>
      <c r="P1772" s="26" t="s">
        <v>769</v>
      </c>
      <c r="Q1772" s="28"/>
      <c r="R1772" s="28"/>
      <c r="S1772" s="54"/>
      <c r="T1772" s="26" t="s">
        <v>445</v>
      </c>
      <c r="U1772" s="26" t="s">
        <v>769</v>
      </c>
      <c r="V1772" s="28" t="s">
        <v>1982</v>
      </c>
      <c r="W1772" s="28" t="s">
        <v>2313</v>
      </c>
      <c r="X1772" s="29">
        <v>3</v>
      </c>
      <c r="Y1772" s="29">
        <v>15</v>
      </c>
      <c r="Z1772" s="29">
        <f t="shared" si="401"/>
        <v>45</v>
      </c>
      <c r="AA1772" s="30">
        <v>3</v>
      </c>
      <c r="AB1772" s="30">
        <v>5</v>
      </c>
      <c r="AC1772" s="30">
        <v>3</v>
      </c>
      <c r="AD1772" s="30">
        <v>7</v>
      </c>
      <c r="AE1772" s="30">
        <f>SUM(AA1772:AD1772)</f>
        <v>18</v>
      </c>
      <c r="AF1772" s="30">
        <v>18</v>
      </c>
      <c r="AG1772" s="31">
        <f>AVERAGE(AA1772:AD1772)</f>
        <v>4.5</v>
      </c>
      <c r="AH1772" s="32"/>
      <c r="AI1772" s="32">
        <v>1771</v>
      </c>
      <c r="AJ1772" s="27">
        <v>1771</v>
      </c>
    </row>
    <row r="1773" spans="1:36" ht="11.25" customHeight="1" x14ac:dyDescent="0.2">
      <c r="A1773" s="27">
        <v>1772</v>
      </c>
      <c r="C1773" s="33" t="str">
        <f t="shared" si="399"/>
        <v>Riddler - Colt Revolver - DC - U</v>
      </c>
      <c r="D1773" s="33" t="str">
        <f t="shared" ref="D1773:D1778" si="408">CONCATENATE(M1773," - ",P1773," - ",G1773," - ",IF(R1773="","",CONCATENATE(R1773," - ")),W1773)</f>
        <v>Riddler - Colt Revolver - DC - U</v>
      </c>
      <c r="E1773" s="33">
        <f t="shared" si="400"/>
        <v>1</v>
      </c>
      <c r="F1773" s="33" t="str">
        <f t="shared" ref="F1773:F1778" si="409">CONCATENATE(P1773," - ",G1773)</f>
        <v>Colt Revolver - DC</v>
      </c>
      <c r="G1773" s="34" t="s">
        <v>3385</v>
      </c>
      <c r="H1773" s="34" t="s">
        <v>2590</v>
      </c>
      <c r="L1773" s="33" t="s">
        <v>445</v>
      </c>
      <c r="M1773" s="33" t="s">
        <v>445</v>
      </c>
      <c r="N1773" s="34" t="s">
        <v>4917</v>
      </c>
      <c r="O1773" s="34" t="s">
        <v>4917</v>
      </c>
      <c r="P1773" s="33" t="s">
        <v>1006</v>
      </c>
      <c r="S1773" s="50" t="s">
        <v>3862</v>
      </c>
      <c r="T1773" s="33" t="s">
        <v>445</v>
      </c>
      <c r="U1773" s="33" t="s">
        <v>1006</v>
      </c>
      <c r="W1773" s="34" t="s">
        <v>2314</v>
      </c>
      <c r="X1773" s="34">
        <v>3</v>
      </c>
      <c r="Y1773" s="34">
        <v>10</v>
      </c>
      <c r="Z1773" s="34">
        <f t="shared" si="401"/>
        <v>30</v>
      </c>
      <c r="AI1773" s="25">
        <v>1772</v>
      </c>
      <c r="AJ1773" s="27">
        <v>1772</v>
      </c>
    </row>
    <row r="1774" spans="1:36" ht="11.25" customHeight="1" x14ac:dyDescent="0.2">
      <c r="A1774" s="27">
        <v>1773</v>
      </c>
      <c r="C1774" s="33" t="str">
        <f t="shared" si="399"/>
        <v>Riddler - Death Trap - DC - OPD - R</v>
      </c>
      <c r="D1774" s="33" t="str">
        <f t="shared" si="408"/>
        <v>Riddler - Death Trap - DC - OPD - R</v>
      </c>
      <c r="E1774" s="33">
        <f t="shared" si="400"/>
        <v>1</v>
      </c>
      <c r="F1774" s="33" t="str">
        <f t="shared" si="409"/>
        <v>Death Trap - DC</v>
      </c>
      <c r="G1774" s="34" t="s">
        <v>3385</v>
      </c>
      <c r="H1774" s="34" t="s">
        <v>2590</v>
      </c>
      <c r="L1774" s="33" t="s">
        <v>445</v>
      </c>
      <c r="M1774" s="33" t="s">
        <v>445</v>
      </c>
      <c r="N1774" s="34" t="s">
        <v>4931</v>
      </c>
      <c r="O1774" s="34" t="s">
        <v>4931</v>
      </c>
      <c r="P1774" s="33" t="s">
        <v>3255</v>
      </c>
      <c r="R1774" s="34" t="s">
        <v>2584</v>
      </c>
      <c r="S1774" s="50" t="s">
        <v>4414</v>
      </c>
      <c r="T1774" s="33" t="s">
        <v>445</v>
      </c>
      <c r="U1774" s="33" t="s">
        <v>2337</v>
      </c>
      <c r="W1774" s="34" t="s">
        <v>2313</v>
      </c>
      <c r="X1774" s="34">
        <v>3</v>
      </c>
      <c r="Y1774" s="34">
        <v>15</v>
      </c>
      <c r="Z1774" s="34">
        <f t="shared" si="401"/>
        <v>45</v>
      </c>
      <c r="AI1774" s="25">
        <v>1773</v>
      </c>
      <c r="AJ1774" s="27">
        <v>1773</v>
      </c>
    </row>
    <row r="1775" spans="1:36" ht="11.25" customHeight="1" x14ac:dyDescent="0.2">
      <c r="A1775" s="27">
        <v>1774</v>
      </c>
      <c r="C1775" s="33" t="str">
        <f t="shared" si="399"/>
        <v>Riddler - Dirty Cheat - DC - U</v>
      </c>
      <c r="D1775" s="33" t="str">
        <f t="shared" si="408"/>
        <v>Riddler - Dirty Cheat - DC - U</v>
      </c>
      <c r="E1775" s="33">
        <f t="shared" si="400"/>
        <v>1</v>
      </c>
      <c r="F1775" s="33" t="str">
        <f t="shared" si="409"/>
        <v>Dirty Cheat - DC</v>
      </c>
      <c r="G1775" s="34" t="s">
        <v>3385</v>
      </c>
      <c r="H1775" s="34" t="s">
        <v>2590</v>
      </c>
      <c r="L1775" s="33" t="s">
        <v>445</v>
      </c>
      <c r="M1775" s="33" t="s">
        <v>445</v>
      </c>
      <c r="N1775" s="34" t="s">
        <v>5030</v>
      </c>
      <c r="O1775" s="34" t="s">
        <v>5030</v>
      </c>
      <c r="P1775" s="33" t="s">
        <v>1307</v>
      </c>
      <c r="S1775" s="50" t="s">
        <v>4415</v>
      </c>
      <c r="T1775" s="33" t="s">
        <v>445</v>
      </c>
      <c r="U1775" s="33" t="s">
        <v>1307</v>
      </c>
      <c r="W1775" s="34" t="s">
        <v>2314</v>
      </c>
      <c r="X1775" s="34">
        <v>3</v>
      </c>
      <c r="Y1775" s="34">
        <v>10</v>
      </c>
      <c r="Z1775" s="34">
        <f t="shared" si="401"/>
        <v>30</v>
      </c>
      <c r="AI1775" s="25">
        <v>1774</v>
      </c>
      <c r="AJ1775" s="27">
        <v>1774</v>
      </c>
    </row>
    <row r="1776" spans="1:36" ht="11.25" customHeight="1" x14ac:dyDescent="0.2">
      <c r="A1776" s="27">
        <v>1775</v>
      </c>
      <c r="C1776" s="33" t="str">
        <f t="shared" si="399"/>
        <v>Riddler - Master of Misdirection - DC - OPD - VR</v>
      </c>
      <c r="D1776" s="33" t="str">
        <f t="shared" si="408"/>
        <v>Riddler - Master of Misdirection - DC - OPD - VR</v>
      </c>
      <c r="E1776" s="33">
        <f t="shared" si="400"/>
        <v>1</v>
      </c>
      <c r="F1776" s="33" t="str">
        <f t="shared" si="409"/>
        <v>Master of Misdirection - DC</v>
      </c>
      <c r="G1776" s="34" t="s">
        <v>3385</v>
      </c>
      <c r="H1776" s="34" t="s">
        <v>2590</v>
      </c>
      <c r="L1776" s="33" t="s">
        <v>445</v>
      </c>
      <c r="M1776" s="33" t="s">
        <v>445</v>
      </c>
      <c r="N1776" s="34" t="s">
        <v>4997</v>
      </c>
      <c r="O1776" s="34" t="s">
        <v>4997</v>
      </c>
      <c r="P1776" s="33" t="s">
        <v>3256</v>
      </c>
      <c r="R1776" s="34" t="s">
        <v>2584</v>
      </c>
      <c r="S1776" s="50" t="s">
        <v>4416</v>
      </c>
      <c r="T1776" s="33" t="s">
        <v>445</v>
      </c>
      <c r="U1776" s="33" t="s">
        <v>2338</v>
      </c>
      <c r="W1776" s="34" t="s">
        <v>2361</v>
      </c>
      <c r="X1776" s="34">
        <v>3</v>
      </c>
      <c r="Y1776" s="34">
        <v>20</v>
      </c>
      <c r="Z1776" s="34">
        <f t="shared" si="401"/>
        <v>60</v>
      </c>
      <c r="AI1776" s="25">
        <v>1775</v>
      </c>
      <c r="AJ1776" s="27">
        <v>1775</v>
      </c>
    </row>
    <row r="1777" spans="1:36" ht="11.25" customHeight="1" x14ac:dyDescent="0.2">
      <c r="A1777" s="27">
        <v>1776</v>
      </c>
      <c r="C1777" s="33" t="str">
        <f t="shared" si="399"/>
        <v>Riddler - Prince of Puzzles - JLA - OPD - R</v>
      </c>
      <c r="D1777" s="33" t="str">
        <f t="shared" si="408"/>
        <v>Riddler - Prince of Puzzles - JLA - OPD - R</v>
      </c>
      <c r="E1777" s="33">
        <f t="shared" si="400"/>
        <v>1</v>
      </c>
      <c r="F1777" s="33" t="str">
        <f t="shared" si="409"/>
        <v>Prince of Puzzles - JLA</v>
      </c>
      <c r="G1777" s="34" t="s">
        <v>3386</v>
      </c>
      <c r="H1777" s="34" t="s">
        <v>2590</v>
      </c>
      <c r="L1777" s="33" t="s">
        <v>445</v>
      </c>
      <c r="M1777" s="33" t="s">
        <v>445</v>
      </c>
      <c r="N1777" s="34" t="s">
        <v>5117</v>
      </c>
      <c r="O1777" s="34" t="s">
        <v>5117</v>
      </c>
      <c r="P1777" s="33" t="s">
        <v>3257</v>
      </c>
      <c r="R1777" s="34" t="s">
        <v>2584</v>
      </c>
      <c r="S1777" s="50" t="s">
        <v>4417</v>
      </c>
      <c r="T1777" s="33" t="s">
        <v>445</v>
      </c>
      <c r="U1777" s="33" t="s">
        <v>2339</v>
      </c>
      <c r="W1777" s="34" t="s">
        <v>2313</v>
      </c>
      <c r="X1777" s="34">
        <v>6</v>
      </c>
      <c r="Y1777" s="34">
        <v>15</v>
      </c>
      <c r="Z1777" s="34">
        <f t="shared" si="401"/>
        <v>90</v>
      </c>
      <c r="AI1777" s="25">
        <v>1776</v>
      </c>
      <c r="AJ1777" s="27">
        <v>1776</v>
      </c>
    </row>
    <row r="1778" spans="1:36" ht="11.25" customHeight="1" x14ac:dyDescent="0.2">
      <c r="A1778" s="27">
        <v>1777</v>
      </c>
      <c r="C1778" s="33" t="str">
        <f t="shared" si="399"/>
        <v>Riddler - Query and Echo - DC - R</v>
      </c>
      <c r="D1778" s="33" t="str">
        <f t="shared" si="408"/>
        <v>Riddler - Query and Echo - DC - R</v>
      </c>
      <c r="E1778" s="33">
        <f t="shared" si="400"/>
        <v>1</v>
      </c>
      <c r="F1778" s="33" t="str">
        <f t="shared" si="409"/>
        <v>Query and Echo - DC</v>
      </c>
      <c r="G1778" s="34" t="s">
        <v>3385</v>
      </c>
      <c r="H1778" s="34" t="s">
        <v>2590</v>
      </c>
      <c r="L1778" s="33" t="s">
        <v>445</v>
      </c>
      <c r="M1778" s="33" t="s">
        <v>445</v>
      </c>
      <c r="N1778" s="34" t="s">
        <v>4955</v>
      </c>
      <c r="O1778" s="34" t="s">
        <v>4955</v>
      </c>
      <c r="P1778" s="33" t="s">
        <v>1002</v>
      </c>
      <c r="S1778" s="50" t="s">
        <v>4418</v>
      </c>
      <c r="T1778" s="33" t="s">
        <v>445</v>
      </c>
      <c r="U1778" s="33" t="s">
        <v>1002</v>
      </c>
      <c r="W1778" s="34" t="s">
        <v>2313</v>
      </c>
      <c r="X1778" s="34">
        <v>3</v>
      </c>
      <c r="Y1778" s="34">
        <v>15</v>
      </c>
      <c r="Z1778" s="34">
        <f t="shared" si="401"/>
        <v>45</v>
      </c>
      <c r="AI1778" s="25">
        <v>1777</v>
      </c>
      <c r="AJ1778" s="27">
        <v>1777</v>
      </c>
    </row>
    <row r="1779" spans="1:36" ht="11.25" customHeight="1" x14ac:dyDescent="0.2">
      <c r="A1779" s="27">
        <v>1778</v>
      </c>
      <c r="B1779" s="28"/>
      <c r="C1779" s="26" t="str">
        <f t="shared" si="399"/>
        <v>Ripclaw - 4-Grid Character Card - IM - R</v>
      </c>
      <c r="D1779" s="26" t="str">
        <f>CONCATENATE(M1779," ",G1779," HERO - ",W1779)</f>
        <v>Ripclaw IM HERO - R</v>
      </c>
      <c r="E1779" s="26">
        <f t="shared" si="400"/>
        <v>1</v>
      </c>
      <c r="F1779" s="26" t="str">
        <f>CONCATENATE(M1779,IF(V1779&lt;&gt;"",CONCATENATE(" (",V1779,")",),"")," &lt;",G1779,"&gt;")</f>
        <v>Ripclaw &lt;IM&gt;</v>
      </c>
      <c r="G1779" s="28" t="s">
        <v>511</v>
      </c>
      <c r="H1779" s="28" t="s">
        <v>2582</v>
      </c>
      <c r="I1779" s="28"/>
      <c r="J1779" s="28"/>
      <c r="K1779" s="28"/>
      <c r="L1779" s="26" t="s">
        <v>91</v>
      </c>
      <c r="M1779" s="26" t="s">
        <v>91</v>
      </c>
      <c r="N1779" s="28"/>
      <c r="O1779" s="28"/>
      <c r="P1779" s="26" t="s">
        <v>769</v>
      </c>
      <c r="Q1779" s="28"/>
      <c r="R1779" s="28"/>
      <c r="S1779" s="54"/>
      <c r="T1779" s="26" t="s">
        <v>91</v>
      </c>
      <c r="U1779" s="26" t="s">
        <v>769</v>
      </c>
      <c r="V1779" s="28"/>
      <c r="W1779" s="28" t="s">
        <v>2313</v>
      </c>
      <c r="X1779" s="29">
        <v>16</v>
      </c>
      <c r="Y1779" s="29">
        <v>15</v>
      </c>
      <c r="Z1779" s="29">
        <f t="shared" si="401"/>
        <v>240</v>
      </c>
      <c r="AA1779" s="30">
        <v>4</v>
      </c>
      <c r="AB1779" s="30">
        <v>7</v>
      </c>
      <c r="AC1779" s="30">
        <v>5</v>
      </c>
      <c r="AD1779" s="30">
        <v>4</v>
      </c>
      <c r="AE1779" s="30">
        <f>SUM(AA1779:AD1779)</f>
        <v>20</v>
      </c>
      <c r="AF1779" s="30">
        <v>20</v>
      </c>
      <c r="AG1779" s="31">
        <f>AVERAGE(AA1779:AD1779)</f>
        <v>5</v>
      </c>
      <c r="AH1779" s="32" t="s">
        <v>4833</v>
      </c>
      <c r="AI1779" s="32">
        <v>1778</v>
      </c>
      <c r="AJ1779" s="27">
        <v>1778</v>
      </c>
    </row>
    <row r="1780" spans="1:36" ht="11.25" customHeight="1" x14ac:dyDescent="0.2">
      <c r="A1780" s="27">
        <v>1779</v>
      </c>
      <c r="C1780" s="33" t="str">
        <f t="shared" si="399"/>
        <v>Ripclaw - Animal Rage - IM - C</v>
      </c>
      <c r="D1780" s="33" t="str">
        <f t="shared" ref="D1780:D1785" si="410">CONCATENATE(M1780," - ",P1780," - ",G1780," - ",IF(R1780="","",CONCATENATE(R1780," - ")),W1780)</f>
        <v>Ripclaw - Animal Rage - IM - C</v>
      </c>
      <c r="E1780" s="33">
        <f t="shared" si="400"/>
        <v>1</v>
      </c>
      <c r="F1780" s="33" t="str">
        <f>CONCATENATE(P1780," - ",G1780)</f>
        <v>Animal Rage - IM</v>
      </c>
      <c r="G1780" s="34" t="s">
        <v>511</v>
      </c>
      <c r="H1780" s="34" t="s">
        <v>2590</v>
      </c>
      <c r="L1780" s="33" t="s">
        <v>91</v>
      </c>
      <c r="M1780" s="33" t="s">
        <v>91</v>
      </c>
      <c r="N1780" s="34" t="s">
        <v>5044</v>
      </c>
      <c r="O1780" s="34" t="s">
        <v>5044</v>
      </c>
      <c r="P1780" s="33" t="s">
        <v>94</v>
      </c>
      <c r="S1780" s="50" t="s">
        <v>4419</v>
      </c>
      <c r="T1780" s="33" t="s">
        <v>91</v>
      </c>
      <c r="U1780" s="33" t="s">
        <v>94</v>
      </c>
      <c r="W1780" s="34" t="s">
        <v>2103</v>
      </c>
      <c r="X1780" s="34">
        <v>16</v>
      </c>
      <c r="Y1780" s="34">
        <v>5</v>
      </c>
      <c r="Z1780" s="34">
        <f t="shared" si="401"/>
        <v>80</v>
      </c>
      <c r="AI1780" s="25">
        <v>1779</v>
      </c>
      <c r="AJ1780" s="27">
        <v>1779</v>
      </c>
    </row>
    <row r="1781" spans="1:36" ht="11.25" customHeight="1" x14ac:dyDescent="0.2">
      <c r="A1781" s="27">
        <v>1780</v>
      </c>
      <c r="C1781" s="33" t="str">
        <f t="shared" si="399"/>
        <v>Ripclaw - Cyberforce - IM - C</v>
      </c>
      <c r="D1781" s="33" t="str">
        <f t="shared" si="410"/>
        <v>Ripclaw - Cyberforce - IM - C</v>
      </c>
      <c r="E1781" s="33">
        <f t="shared" si="400"/>
        <v>1</v>
      </c>
      <c r="F1781" s="33" t="str">
        <f>CONCATENATE(M1781," - ",P1781," - ",G1781)</f>
        <v>Ripclaw - Cyberforce - IM</v>
      </c>
      <c r="G1781" s="34" t="s">
        <v>511</v>
      </c>
      <c r="H1781" s="34" t="s">
        <v>2590</v>
      </c>
      <c r="L1781" s="33" t="s">
        <v>91</v>
      </c>
      <c r="M1781" s="33" t="s">
        <v>91</v>
      </c>
      <c r="N1781" s="34" t="s">
        <v>1991</v>
      </c>
      <c r="O1781" s="34" t="s">
        <v>1991</v>
      </c>
      <c r="P1781" s="33" t="s">
        <v>93</v>
      </c>
      <c r="S1781" s="50" t="s">
        <v>4420</v>
      </c>
      <c r="T1781" s="33" t="s">
        <v>91</v>
      </c>
      <c r="U1781" s="33" t="s">
        <v>93</v>
      </c>
      <c r="W1781" s="34" t="s">
        <v>2103</v>
      </c>
      <c r="X1781" s="34">
        <v>16</v>
      </c>
      <c r="Y1781" s="34">
        <v>5</v>
      </c>
      <c r="Z1781" s="34">
        <f t="shared" si="401"/>
        <v>80</v>
      </c>
      <c r="AI1781" s="25">
        <v>1780</v>
      </c>
      <c r="AJ1781" s="27">
        <v>1780</v>
      </c>
    </row>
    <row r="1782" spans="1:36" ht="11.25" customHeight="1" x14ac:dyDescent="0.2">
      <c r="A1782" s="27">
        <v>1781</v>
      </c>
      <c r="C1782" s="33" t="str">
        <f t="shared" si="399"/>
        <v>Ripclaw - Mechanical Mutant - IM - U</v>
      </c>
      <c r="D1782" s="33" t="str">
        <f t="shared" si="410"/>
        <v>Ripclaw - Mechanical Mutant - IM - U</v>
      </c>
      <c r="E1782" s="33">
        <f t="shared" si="400"/>
        <v>1</v>
      </c>
      <c r="F1782" s="33" t="str">
        <f>CONCATENATE(P1782," - ",G1782)</f>
        <v>Mechanical Mutant - IM</v>
      </c>
      <c r="G1782" s="34" t="s">
        <v>511</v>
      </c>
      <c r="H1782" s="34" t="s">
        <v>2590</v>
      </c>
      <c r="L1782" s="33" t="s">
        <v>91</v>
      </c>
      <c r="M1782" s="33" t="s">
        <v>91</v>
      </c>
      <c r="N1782" s="34" t="s">
        <v>5149</v>
      </c>
      <c r="O1782" s="34" t="s">
        <v>5149</v>
      </c>
      <c r="P1782" s="33" t="s">
        <v>2226</v>
      </c>
      <c r="S1782" s="50" t="s">
        <v>4421</v>
      </c>
      <c r="T1782" s="33" t="s">
        <v>91</v>
      </c>
      <c r="U1782" s="33" t="s">
        <v>2226</v>
      </c>
      <c r="W1782" s="34" t="s">
        <v>2314</v>
      </c>
      <c r="X1782" s="34">
        <v>16</v>
      </c>
      <c r="Y1782" s="34">
        <v>10</v>
      </c>
      <c r="Z1782" s="34">
        <f t="shared" si="401"/>
        <v>160</v>
      </c>
      <c r="AI1782" s="25">
        <v>1781</v>
      </c>
      <c r="AJ1782" s="27">
        <v>1781</v>
      </c>
    </row>
    <row r="1783" spans="1:36" ht="11.25" customHeight="1" x14ac:dyDescent="0.2">
      <c r="A1783" s="27">
        <v>1782</v>
      </c>
      <c r="C1783" s="33" t="str">
        <f t="shared" si="399"/>
        <v>Ripclaw - Native Magic - IM - OPD - R</v>
      </c>
      <c r="D1783" s="33" t="str">
        <f t="shared" si="410"/>
        <v>Ripclaw - Native Magic - IM - OPD - R</v>
      </c>
      <c r="E1783" s="33">
        <f t="shared" si="400"/>
        <v>1</v>
      </c>
      <c r="F1783" s="33" t="str">
        <f>CONCATENATE(P1783," - ",G1783)</f>
        <v>Native Magic - IM</v>
      </c>
      <c r="G1783" s="34" t="s">
        <v>511</v>
      </c>
      <c r="H1783" s="34" t="s">
        <v>2590</v>
      </c>
      <c r="L1783" s="33" t="s">
        <v>91</v>
      </c>
      <c r="M1783" s="33" t="s">
        <v>91</v>
      </c>
      <c r="N1783" s="34" t="s">
        <v>4967</v>
      </c>
      <c r="O1783" s="34" t="s">
        <v>4967</v>
      </c>
      <c r="P1783" s="33" t="s">
        <v>3258</v>
      </c>
      <c r="R1783" s="34" t="s">
        <v>2584</v>
      </c>
      <c r="S1783" s="50" t="s">
        <v>4422</v>
      </c>
      <c r="T1783" s="33" t="s">
        <v>91</v>
      </c>
      <c r="U1783" s="33" t="s">
        <v>2340</v>
      </c>
      <c r="W1783" s="34" t="s">
        <v>2313</v>
      </c>
      <c r="X1783" s="34">
        <v>16</v>
      </c>
      <c r="Y1783" s="34">
        <v>15</v>
      </c>
      <c r="Z1783" s="34">
        <f t="shared" si="401"/>
        <v>240</v>
      </c>
      <c r="AI1783" s="25">
        <v>1782</v>
      </c>
      <c r="AJ1783" s="27">
        <v>1782</v>
      </c>
    </row>
    <row r="1784" spans="1:36" ht="11.25" customHeight="1" x14ac:dyDescent="0.2">
      <c r="A1784" s="27">
        <v>1783</v>
      </c>
      <c r="C1784" s="33" t="str">
        <f t="shared" si="399"/>
        <v>Ripclaw - Pacifist Heart - IM - OPD - R</v>
      </c>
      <c r="D1784" s="33" t="str">
        <f t="shared" si="410"/>
        <v>Ripclaw - Pacifist Heart - IM - OPD - R</v>
      </c>
      <c r="E1784" s="33">
        <f t="shared" si="400"/>
        <v>1</v>
      </c>
      <c r="F1784" s="33" t="str">
        <f>CONCATENATE(P1784," - ",G1784)</f>
        <v>Pacifist Heart - IM</v>
      </c>
      <c r="G1784" s="34" t="s">
        <v>511</v>
      </c>
      <c r="H1784" s="34" t="s">
        <v>2590</v>
      </c>
      <c r="L1784" s="33" t="s">
        <v>91</v>
      </c>
      <c r="M1784" s="33" t="s">
        <v>91</v>
      </c>
      <c r="N1784" s="34" t="s">
        <v>5150</v>
      </c>
      <c r="O1784" s="34" t="s">
        <v>5150</v>
      </c>
      <c r="P1784" s="33" t="s">
        <v>3259</v>
      </c>
      <c r="R1784" s="34" t="s">
        <v>2584</v>
      </c>
      <c r="S1784" s="50" t="s">
        <v>4423</v>
      </c>
      <c r="T1784" s="33" t="s">
        <v>91</v>
      </c>
      <c r="U1784" s="33" t="s">
        <v>2341</v>
      </c>
      <c r="W1784" s="34" t="s">
        <v>2313</v>
      </c>
      <c r="X1784" s="34">
        <v>16</v>
      </c>
      <c r="Y1784" s="34">
        <v>15</v>
      </c>
      <c r="Z1784" s="34">
        <f t="shared" si="401"/>
        <v>240</v>
      </c>
      <c r="AI1784" s="25">
        <v>1783</v>
      </c>
      <c r="AJ1784" s="27">
        <v>1783</v>
      </c>
    </row>
    <row r="1785" spans="1:36" ht="11.25" customHeight="1" x14ac:dyDescent="0.2">
      <c r="A1785" s="27">
        <v>1784</v>
      </c>
      <c r="C1785" s="33" t="str">
        <f t="shared" si="399"/>
        <v>Ripclaw - Rip and Tear - IM - U</v>
      </c>
      <c r="D1785" s="33" t="str">
        <f t="shared" si="410"/>
        <v>Ripclaw - Rip and Tear - IM - U</v>
      </c>
      <c r="E1785" s="33">
        <f t="shared" si="400"/>
        <v>1</v>
      </c>
      <c r="F1785" s="33" t="str">
        <f>CONCATENATE(P1785," - ",G1785)</f>
        <v>Rip and Tear - IM</v>
      </c>
      <c r="G1785" s="34" t="s">
        <v>511</v>
      </c>
      <c r="H1785" s="34" t="s">
        <v>2590</v>
      </c>
      <c r="L1785" s="33" t="s">
        <v>91</v>
      </c>
      <c r="M1785" s="33" t="s">
        <v>91</v>
      </c>
      <c r="N1785" s="34" t="s">
        <v>4949</v>
      </c>
      <c r="O1785" s="34" t="s">
        <v>4949</v>
      </c>
      <c r="P1785" s="33" t="s">
        <v>92</v>
      </c>
      <c r="S1785" s="50" t="s">
        <v>4424</v>
      </c>
      <c r="T1785" s="33" t="s">
        <v>91</v>
      </c>
      <c r="U1785" s="33" t="s">
        <v>92</v>
      </c>
      <c r="W1785" s="34" t="s">
        <v>2314</v>
      </c>
      <c r="X1785" s="34">
        <v>16</v>
      </c>
      <c r="Y1785" s="34">
        <v>10</v>
      </c>
      <c r="Z1785" s="34">
        <f t="shared" si="401"/>
        <v>160</v>
      </c>
      <c r="AI1785" s="25">
        <v>1784</v>
      </c>
      <c r="AJ1785" s="27">
        <v>1784</v>
      </c>
    </row>
    <row r="1786" spans="1:36" ht="11.25" customHeight="1" x14ac:dyDescent="0.2">
      <c r="A1786" s="27">
        <v>1785</v>
      </c>
      <c r="B1786" s="28"/>
      <c r="C1786" s="26" t="str">
        <f t="shared" si="399"/>
        <v>Robin - 4-Grid Character Card - DC - U</v>
      </c>
      <c r="D1786" s="26" t="str">
        <f>CONCATENATE(M1786," ",G1786," HERO - ",W1786)</f>
        <v>Robin DC HERO - U</v>
      </c>
      <c r="E1786" s="26">
        <f t="shared" si="400"/>
        <v>1</v>
      </c>
      <c r="F1786" s="26" t="str">
        <f>CONCATENATE(M1786,IF(V1786&lt;&gt;"",CONCATENATE(" (",V1786,")",),"")," &lt;",G1786,"&gt;")</f>
        <v>Robin (H) &lt;DC&gt;</v>
      </c>
      <c r="G1786" s="28" t="s">
        <v>3385</v>
      </c>
      <c r="H1786" s="28" t="s">
        <v>2582</v>
      </c>
      <c r="I1786" s="28"/>
      <c r="J1786" s="28"/>
      <c r="K1786" s="28"/>
      <c r="L1786" s="26" t="s">
        <v>446</v>
      </c>
      <c r="M1786" s="26" t="s">
        <v>446</v>
      </c>
      <c r="N1786" s="28"/>
      <c r="O1786" s="28"/>
      <c r="P1786" s="26" t="s">
        <v>769</v>
      </c>
      <c r="Q1786" s="28"/>
      <c r="R1786" s="28"/>
      <c r="S1786" s="54"/>
      <c r="T1786" s="26" t="s">
        <v>446</v>
      </c>
      <c r="U1786" s="26" t="s">
        <v>769</v>
      </c>
      <c r="V1786" s="28" t="s">
        <v>1981</v>
      </c>
      <c r="W1786" s="28" t="s">
        <v>2314</v>
      </c>
      <c r="X1786" s="29">
        <v>3</v>
      </c>
      <c r="Y1786" s="29">
        <v>10</v>
      </c>
      <c r="Z1786" s="29">
        <f t="shared" si="401"/>
        <v>30</v>
      </c>
      <c r="AA1786" s="30">
        <v>3</v>
      </c>
      <c r="AB1786" s="30">
        <v>6</v>
      </c>
      <c r="AC1786" s="30">
        <v>2</v>
      </c>
      <c r="AD1786" s="30">
        <v>7</v>
      </c>
      <c r="AE1786" s="30">
        <f>SUM(AA1786:AD1786)</f>
        <v>18</v>
      </c>
      <c r="AF1786" s="30">
        <v>18</v>
      </c>
      <c r="AG1786" s="31">
        <f>AVERAGE(AA1786:AD1786)</f>
        <v>4.5</v>
      </c>
      <c r="AH1786" s="32"/>
      <c r="AI1786" s="32">
        <v>1785</v>
      </c>
      <c r="AJ1786" s="27">
        <v>1785</v>
      </c>
    </row>
    <row r="1787" spans="1:36" ht="11.25" customHeight="1" x14ac:dyDescent="0.2">
      <c r="A1787" s="27">
        <v>1786</v>
      </c>
      <c r="C1787" s="33" t="str">
        <f t="shared" si="399"/>
        <v>Robin - Bo Staff - DC - R</v>
      </c>
      <c r="D1787" s="33" t="str">
        <f t="shared" ref="D1787:D1791" si="411">CONCATENATE(M1787," - ",P1787," - ",G1787," - ",IF(R1787="","",CONCATENATE(R1787," - ")),W1787)</f>
        <v>Robin - Bo Staff - DC - R</v>
      </c>
      <c r="E1787" s="33">
        <f t="shared" si="400"/>
        <v>1</v>
      </c>
      <c r="F1787" s="33" t="str">
        <f t="shared" ref="F1787:F1792" si="412">CONCATENATE(P1787," - ",G1787)</f>
        <v>Bo Staff - DC</v>
      </c>
      <c r="G1787" s="34" t="s">
        <v>3385</v>
      </c>
      <c r="H1787" s="34" t="s">
        <v>2590</v>
      </c>
      <c r="L1787" s="33" t="s">
        <v>446</v>
      </c>
      <c r="M1787" s="33" t="s">
        <v>446</v>
      </c>
      <c r="N1787" s="34" t="s">
        <v>4872</v>
      </c>
      <c r="O1787" s="34" t="s">
        <v>4872</v>
      </c>
      <c r="P1787" s="33" t="s">
        <v>3561</v>
      </c>
      <c r="S1787" s="50" t="s">
        <v>4425</v>
      </c>
      <c r="T1787" s="33" t="s">
        <v>446</v>
      </c>
      <c r="U1787" s="33" t="s">
        <v>1841</v>
      </c>
      <c r="W1787" s="34" t="s">
        <v>2313</v>
      </c>
      <c r="X1787" s="34">
        <v>3</v>
      </c>
      <c r="Y1787" s="34">
        <v>15</v>
      </c>
      <c r="Z1787" s="34">
        <f t="shared" si="401"/>
        <v>45</v>
      </c>
      <c r="AI1787" s="25">
        <v>1786</v>
      </c>
      <c r="AJ1787" s="27">
        <v>1786</v>
      </c>
    </row>
    <row r="1788" spans="1:36" ht="11.25" customHeight="1" x14ac:dyDescent="0.2">
      <c r="A1788" s="27">
        <v>1787</v>
      </c>
      <c r="C1788" s="33" t="str">
        <f t="shared" si="399"/>
        <v>Robin - Expert Training - DC - C</v>
      </c>
      <c r="D1788" s="33" t="str">
        <f t="shared" si="411"/>
        <v>Robin - Expert Training - DC - C</v>
      </c>
      <c r="E1788" s="33">
        <f t="shared" si="400"/>
        <v>1</v>
      </c>
      <c r="F1788" s="33" t="str">
        <f t="shared" si="412"/>
        <v>Expert Training - DC</v>
      </c>
      <c r="G1788" s="34" t="s">
        <v>3385</v>
      </c>
      <c r="H1788" s="34" t="s">
        <v>2590</v>
      </c>
      <c r="L1788" s="33" t="s">
        <v>446</v>
      </c>
      <c r="M1788" s="33" t="s">
        <v>446</v>
      </c>
      <c r="N1788" s="34" t="s">
        <v>4904</v>
      </c>
      <c r="O1788" s="34" t="s">
        <v>4904</v>
      </c>
      <c r="P1788" s="33" t="s">
        <v>1003</v>
      </c>
      <c r="S1788" s="50" t="s">
        <v>4426</v>
      </c>
      <c r="T1788" s="33" t="s">
        <v>446</v>
      </c>
      <c r="U1788" s="33" t="s">
        <v>1003</v>
      </c>
      <c r="W1788" s="34" t="s">
        <v>2103</v>
      </c>
      <c r="X1788" s="34">
        <v>3</v>
      </c>
      <c r="Y1788" s="34">
        <v>5</v>
      </c>
      <c r="Z1788" s="34">
        <f t="shared" si="401"/>
        <v>15</v>
      </c>
      <c r="AI1788" s="25">
        <v>1787</v>
      </c>
      <c r="AJ1788" s="27">
        <v>1787</v>
      </c>
    </row>
    <row r="1789" spans="1:36" ht="11.25" customHeight="1" x14ac:dyDescent="0.2">
      <c r="A1789" s="27">
        <v>1788</v>
      </c>
      <c r="C1789" s="33" t="str">
        <f t="shared" si="399"/>
        <v>Robin - Insignia Dart - DC - R</v>
      </c>
      <c r="D1789" s="33" t="str">
        <f t="shared" si="411"/>
        <v>Robin - Insignia Dart - DC - R</v>
      </c>
      <c r="E1789" s="33">
        <f t="shared" si="400"/>
        <v>1</v>
      </c>
      <c r="F1789" s="33" t="str">
        <f t="shared" si="412"/>
        <v>Insignia Dart - DC</v>
      </c>
      <c r="G1789" s="34" t="s">
        <v>3385</v>
      </c>
      <c r="H1789" s="34" t="s">
        <v>2590</v>
      </c>
      <c r="L1789" s="33" t="s">
        <v>446</v>
      </c>
      <c r="M1789" s="33" t="s">
        <v>446</v>
      </c>
      <c r="N1789" s="34" t="s">
        <v>4931</v>
      </c>
      <c r="O1789" s="34" t="s">
        <v>4931</v>
      </c>
      <c r="P1789" s="33" t="s">
        <v>1004</v>
      </c>
      <c r="S1789" s="50" t="s">
        <v>4427</v>
      </c>
      <c r="T1789" s="33" t="s">
        <v>446</v>
      </c>
      <c r="U1789" s="33" t="s">
        <v>1004</v>
      </c>
      <c r="W1789" s="34" t="s">
        <v>2313</v>
      </c>
      <c r="X1789" s="34">
        <v>3</v>
      </c>
      <c r="Y1789" s="34">
        <v>15</v>
      </c>
      <c r="Z1789" s="34">
        <f t="shared" si="401"/>
        <v>45</v>
      </c>
      <c r="AI1789" s="25">
        <v>1788</v>
      </c>
      <c r="AJ1789" s="27">
        <v>1788</v>
      </c>
    </row>
    <row r="1790" spans="1:36" ht="11.25" customHeight="1" x14ac:dyDescent="0.2">
      <c r="A1790" s="27">
        <v>1789</v>
      </c>
      <c r="C1790" s="33" t="str">
        <f t="shared" si="399"/>
        <v>Robin - Loyal Partner - DC - U</v>
      </c>
      <c r="D1790" s="33" t="str">
        <f t="shared" si="411"/>
        <v>Robin - Loyal Partner - DC - U</v>
      </c>
      <c r="E1790" s="33">
        <f t="shared" si="400"/>
        <v>1</v>
      </c>
      <c r="F1790" s="33" t="str">
        <f t="shared" si="412"/>
        <v>Loyal Partner - DC</v>
      </c>
      <c r="G1790" s="34" t="s">
        <v>3385</v>
      </c>
      <c r="H1790" s="34" t="s">
        <v>2590</v>
      </c>
      <c r="L1790" s="33" t="s">
        <v>446</v>
      </c>
      <c r="M1790" s="33" t="s">
        <v>446</v>
      </c>
      <c r="N1790" s="34" t="s">
        <v>5151</v>
      </c>
      <c r="O1790" s="34" t="s">
        <v>5151</v>
      </c>
      <c r="P1790" s="33" t="s">
        <v>1005</v>
      </c>
      <c r="S1790" s="50" t="s">
        <v>4428</v>
      </c>
      <c r="T1790" s="33" t="s">
        <v>446</v>
      </c>
      <c r="U1790" s="33" t="s">
        <v>1005</v>
      </c>
      <c r="W1790" s="34" t="s">
        <v>2314</v>
      </c>
      <c r="X1790" s="34">
        <v>3</v>
      </c>
      <c r="Y1790" s="34">
        <v>10</v>
      </c>
      <c r="Z1790" s="34">
        <f t="shared" si="401"/>
        <v>30</v>
      </c>
      <c r="AI1790" s="25">
        <v>1789</v>
      </c>
      <c r="AJ1790" s="27">
        <v>1789</v>
      </c>
    </row>
    <row r="1791" spans="1:36" ht="11.25" customHeight="1" x14ac:dyDescent="0.2">
      <c r="A1791" s="27">
        <v>1790</v>
      </c>
      <c r="C1791" s="33" t="str">
        <f t="shared" si="399"/>
        <v>Robin - Quick Thinking - DC - OPD - VR</v>
      </c>
      <c r="D1791" s="33" t="str">
        <f t="shared" si="411"/>
        <v>Robin - Quick Thinking - DC - OPD - VR</v>
      </c>
      <c r="E1791" s="33">
        <f t="shared" si="400"/>
        <v>1</v>
      </c>
      <c r="F1791" s="33" t="str">
        <f t="shared" si="412"/>
        <v>Quick Thinking - DC</v>
      </c>
      <c r="G1791" s="34" t="s">
        <v>3385</v>
      </c>
      <c r="H1791" s="34" t="s">
        <v>2590</v>
      </c>
      <c r="L1791" s="33" t="s">
        <v>446</v>
      </c>
      <c r="M1791" s="33" t="s">
        <v>446</v>
      </c>
      <c r="N1791" s="34" t="s">
        <v>4966</v>
      </c>
      <c r="O1791" s="34" t="s">
        <v>4966</v>
      </c>
      <c r="P1791" s="33" t="s">
        <v>3260</v>
      </c>
      <c r="R1791" s="34" t="s">
        <v>2584</v>
      </c>
      <c r="S1791" s="50" t="s">
        <v>3852</v>
      </c>
      <c r="T1791" s="33" t="s">
        <v>446</v>
      </c>
      <c r="U1791" s="33" t="s">
        <v>2342</v>
      </c>
      <c r="W1791" s="34" t="s">
        <v>2361</v>
      </c>
      <c r="X1791" s="34">
        <v>3</v>
      </c>
      <c r="Y1791" s="34">
        <v>20</v>
      </c>
      <c r="Z1791" s="34">
        <f t="shared" si="401"/>
        <v>60</v>
      </c>
      <c r="AI1791" s="25">
        <v>1790</v>
      </c>
      <c r="AJ1791" s="27">
        <v>1790</v>
      </c>
    </row>
    <row r="1792" spans="1:36" ht="11.25" customHeight="1" x14ac:dyDescent="0.2">
      <c r="A1792" s="27">
        <v>1791</v>
      </c>
      <c r="C1792" s="33" t="str">
        <f t="shared" ref="C1792:C1855" si="413">CONCATENATE(M1792," - ",P1792," - ",G1792," - ",IF(R1792="","",CONCATENATE(R1792," - ")),W1792)</f>
        <v>Robin - Surfing the Net - JLA - OPD - R</v>
      </c>
      <c r="D1792" s="33" t="s">
        <v>6209</v>
      </c>
      <c r="E1792" s="33">
        <f t="shared" si="400"/>
        <v>1</v>
      </c>
      <c r="F1792" s="33" t="str">
        <f t="shared" si="412"/>
        <v>Surfing the Net - JLA</v>
      </c>
      <c r="G1792" s="34" t="s">
        <v>3386</v>
      </c>
      <c r="H1792" s="34" t="s">
        <v>2590</v>
      </c>
      <c r="L1792" s="33" t="s">
        <v>446</v>
      </c>
      <c r="M1792" s="33" t="s">
        <v>446</v>
      </c>
      <c r="N1792" s="34" t="s">
        <v>5024</v>
      </c>
      <c r="O1792" s="34" t="s">
        <v>5024</v>
      </c>
      <c r="P1792" s="33" t="s">
        <v>3261</v>
      </c>
      <c r="R1792" s="34" t="s">
        <v>2584</v>
      </c>
      <c r="S1792" s="50" t="s">
        <v>4429</v>
      </c>
      <c r="T1792" s="33" t="s">
        <v>446</v>
      </c>
      <c r="U1792" s="33" t="s">
        <v>2343</v>
      </c>
      <c r="W1792" s="34" t="s">
        <v>2313</v>
      </c>
      <c r="X1792" s="34">
        <v>6</v>
      </c>
      <c r="Y1792" s="34">
        <v>15</v>
      </c>
      <c r="Z1792" s="34">
        <f t="shared" si="401"/>
        <v>90</v>
      </c>
      <c r="AI1792" s="25">
        <v>1791</v>
      </c>
      <c r="AJ1792" s="27">
        <v>1791</v>
      </c>
    </row>
    <row r="1793" spans="1:36" ht="11.25" customHeight="1" x14ac:dyDescent="0.2">
      <c r="A1793" s="27">
        <v>1792</v>
      </c>
      <c r="B1793" s="39"/>
      <c r="C1793" s="38" t="str">
        <f t="shared" si="413"/>
        <v>Rogue - 3-Grid Character Card - OP - C</v>
      </c>
      <c r="D1793" s="38" t="str">
        <f>CONCATENATE(M1793," ",G1793," HERO - ",W1793)</f>
        <v>Rogue OP HERO - C</v>
      </c>
      <c r="E1793" s="38">
        <f t="shared" si="400"/>
        <v>1</v>
      </c>
      <c r="F1793" s="38" t="str">
        <f>CONCATENATE(M1793,IF(V1793&lt;&gt;"",CONCATENATE(" (",V1793,")",),"")," &lt;",G1793,"&gt;")</f>
        <v>Rogue &lt;OP&gt;</v>
      </c>
      <c r="G1793" s="39" t="s">
        <v>123</v>
      </c>
      <c r="H1793" s="39" t="s">
        <v>2582</v>
      </c>
      <c r="I1793" s="39"/>
      <c r="J1793" s="39"/>
      <c r="K1793" s="39"/>
      <c r="L1793" s="38" t="s">
        <v>447</v>
      </c>
      <c r="M1793" s="38" t="s">
        <v>447</v>
      </c>
      <c r="N1793" s="39"/>
      <c r="O1793" s="39"/>
      <c r="P1793" s="38" t="s">
        <v>768</v>
      </c>
      <c r="Q1793" s="39"/>
      <c r="R1793" s="39"/>
      <c r="S1793" s="55"/>
      <c r="T1793" s="38" t="s">
        <v>447</v>
      </c>
      <c r="U1793" s="38" t="s">
        <v>768</v>
      </c>
      <c r="V1793" s="39"/>
      <c r="W1793" s="39" t="s">
        <v>2103</v>
      </c>
      <c r="X1793" s="40">
        <v>2</v>
      </c>
      <c r="Y1793" s="40">
        <v>5</v>
      </c>
      <c r="Z1793" s="40">
        <f t="shared" si="401"/>
        <v>10</v>
      </c>
      <c r="AA1793" s="41">
        <v>5</v>
      </c>
      <c r="AB1793" s="41">
        <v>3</v>
      </c>
      <c r="AC1793" s="41">
        <v>7</v>
      </c>
      <c r="AD1793" s="41"/>
      <c r="AE1793" s="41">
        <f>SUM(AA1793:AD1793)</f>
        <v>15</v>
      </c>
      <c r="AF1793" s="41">
        <v>15</v>
      </c>
      <c r="AG1793" s="42">
        <f>AVERAGE(AA1793:AD1793)</f>
        <v>5</v>
      </c>
      <c r="AH1793" s="43"/>
      <c r="AI1793" s="43">
        <v>1792</v>
      </c>
      <c r="AJ1793" s="27">
        <v>1792</v>
      </c>
    </row>
    <row r="1794" spans="1:36" ht="11.25" customHeight="1" x14ac:dyDescent="0.2">
      <c r="A1794" s="27">
        <v>1793</v>
      </c>
      <c r="B1794" s="28"/>
      <c r="C1794" s="26" t="str">
        <f t="shared" si="413"/>
        <v>Rogue - 4-Grid Character Card - IQ - R</v>
      </c>
      <c r="D1794" s="26" t="str">
        <f>CONCATENATE(M1794," ",G1794," HERO - ",W1794)</f>
        <v>Rogue IQ HERO - R</v>
      </c>
      <c r="E1794" s="26">
        <f t="shared" ref="E1794:E1857" si="414">COUNTIF(F:F,F1794)</f>
        <v>1</v>
      </c>
      <c r="F1794" s="26" t="str">
        <f>CONCATENATE(M1794,IF(V1794&lt;&gt;"",CONCATENATE(" (",V1794,")",),"")," &lt;",G1794,"&gt;")</f>
        <v>Rogue &lt;IQ&gt;</v>
      </c>
      <c r="G1794" s="28" t="s">
        <v>1044</v>
      </c>
      <c r="H1794" s="28" t="s">
        <v>2582</v>
      </c>
      <c r="I1794" s="28"/>
      <c r="J1794" s="28"/>
      <c r="K1794" s="28"/>
      <c r="L1794" s="26" t="s">
        <v>447</v>
      </c>
      <c r="M1794" s="26" t="s">
        <v>447</v>
      </c>
      <c r="N1794" s="28"/>
      <c r="O1794" s="28"/>
      <c r="P1794" s="26" t="s">
        <v>769</v>
      </c>
      <c r="Q1794" s="28"/>
      <c r="R1794" s="28"/>
      <c r="S1794" s="54"/>
      <c r="T1794" s="26" t="s">
        <v>447</v>
      </c>
      <c r="U1794" s="26" t="s">
        <v>769</v>
      </c>
      <c r="V1794" s="28"/>
      <c r="W1794" s="28" t="s">
        <v>2313</v>
      </c>
      <c r="X1794" s="29">
        <v>12</v>
      </c>
      <c r="Y1794" s="29">
        <v>15</v>
      </c>
      <c r="Z1794" s="29">
        <f t="shared" ref="Z1794:Z1857" si="415">SUMPRODUCT(X1794,Y1794)</f>
        <v>180</v>
      </c>
      <c r="AA1794" s="30">
        <v>4</v>
      </c>
      <c r="AB1794" s="30">
        <v>4</v>
      </c>
      <c r="AC1794" s="30">
        <v>7</v>
      </c>
      <c r="AD1794" s="30">
        <v>2</v>
      </c>
      <c r="AE1794" s="30">
        <f>SUM(AA1794:AD1794)</f>
        <v>17</v>
      </c>
      <c r="AF1794" s="30">
        <v>17</v>
      </c>
      <c r="AG1794" s="31">
        <f>AVERAGE(AA1794:AD1794)</f>
        <v>4.25</v>
      </c>
      <c r="AH1794" s="32" t="s">
        <v>4776</v>
      </c>
      <c r="AI1794" s="32">
        <v>1793</v>
      </c>
      <c r="AJ1794" s="27">
        <v>1793</v>
      </c>
    </row>
    <row r="1795" spans="1:36" ht="11.25" customHeight="1" x14ac:dyDescent="0.2">
      <c r="A1795" s="27">
        <v>1794</v>
      </c>
      <c r="C1795" s="33" t="str">
        <f t="shared" si="413"/>
        <v>Rogue - Combination Punch - IQ - C</v>
      </c>
      <c r="D1795" s="33" t="str">
        <f t="shared" ref="D1795:D1803" si="416">CONCATENATE(M1795," - ",P1795," - ",G1795," - ",IF(R1795="","",CONCATENATE(R1795," - ")),W1795)</f>
        <v>Rogue - Combination Punch - IQ - C</v>
      </c>
      <c r="E1795" s="33">
        <f t="shared" si="414"/>
        <v>1</v>
      </c>
      <c r="F1795" s="33" t="str">
        <f t="shared" ref="F1795:F1803" si="417">CONCATENATE(P1795," - ",G1795)</f>
        <v>Combination Punch - IQ</v>
      </c>
      <c r="G1795" s="34" t="s">
        <v>1044</v>
      </c>
      <c r="H1795" s="34" t="s">
        <v>2590</v>
      </c>
      <c r="L1795" s="33" t="s">
        <v>447</v>
      </c>
      <c r="M1795" s="33" t="s">
        <v>447</v>
      </c>
      <c r="N1795" s="34" t="s">
        <v>4872</v>
      </c>
      <c r="O1795" s="34" t="s">
        <v>4872</v>
      </c>
      <c r="P1795" s="33" t="s">
        <v>357</v>
      </c>
      <c r="S1795" s="50" t="s">
        <v>4067</v>
      </c>
      <c r="T1795" s="33" t="s">
        <v>447</v>
      </c>
      <c r="U1795" s="33" t="s">
        <v>357</v>
      </c>
      <c r="W1795" s="34" t="s">
        <v>2103</v>
      </c>
      <c r="X1795" s="34">
        <v>12</v>
      </c>
      <c r="Y1795" s="34">
        <v>5</v>
      </c>
      <c r="Z1795" s="34">
        <f t="shared" si="415"/>
        <v>60</v>
      </c>
      <c r="AI1795" s="25">
        <v>1794</v>
      </c>
      <c r="AJ1795" s="27">
        <v>1794</v>
      </c>
    </row>
    <row r="1796" spans="1:36" ht="11.25" customHeight="1" x14ac:dyDescent="0.2">
      <c r="A1796" s="27">
        <v>1795</v>
      </c>
      <c r="C1796" s="33" t="str">
        <f t="shared" si="413"/>
        <v>Rogue - Intercept Attack - OP - C</v>
      </c>
      <c r="D1796" s="33" t="str">
        <f t="shared" si="416"/>
        <v>Rogue - Intercept Attack - OP - C</v>
      </c>
      <c r="E1796" s="33">
        <f t="shared" si="414"/>
        <v>1</v>
      </c>
      <c r="F1796" s="33" t="str">
        <f t="shared" si="417"/>
        <v>Intercept Attack - OP</v>
      </c>
      <c r="G1796" s="34" t="s">
        <v>123</v>
      </c>
      <c r="H1796" s="34" t="s">
        <v>2590</v>
      </c>
      <c r="L1796" s="33" t="s">
        <v>447</v>
      </c>
      <c r="M1796" s="33" t="s">
        <v>447</v>
      </c>
      <c r="N1796" s="34" t="s">
        <v>4897</v>
      </c>
      <c r="O1796" s="34" t="s">
        <v>4897</v>
      </c>
      <c r="P1796" s="33" t="s">
        <v>1309</v>
      </c>
      <c r="S1796" s="50" t="s">
        <v>4430</v>
      </c>
      <c r="T1796" s="33" t="s">
        <v>447</v>
      </c>
      <c r="U1796" s="33" t="s">
        <v>1309</v>
      </c>
      <c r="W1796" s="34" t="s">
        <v>2103</v>
      </c>
      <c r="X1796" s="34">
        <v>2</v>
      </c>
      <c r="Y1796" s="34">
        <v>5</v>
      </c>
      <c r="Z1796" s="34">
        <f t="shared" si="415"/>
        <v>10</v>
      </c>
      <c r="AI1796" s="25">
        <v>1795</v>
      </c>
      <c r="AJ1796" s="27">
        <v>1795</v>
      </c>
    </row>
    <row r="1797" spans="1:36" ht="11.25" customHeight="1" x14ac:dyDescent="0.2">
      <c r="A1797" s="27">
        <v>1796</v>
      </c>
      <c r="C1797" s="33" t="str">
        <f t="shared" si="413"/>
        <v>Rogue - Mutagenic Drain - OP - OPD - R</v>
      </c>
      <c r="D1797" s="33" t="str">
        <f t="shared" si="416"/>
        <v>Rogue - Mutagenic Drain - OP - OPD - R</v>
      </c>
      <c r="E1797" s="33">
        <f t="shared" si="414"/>
        <v>1</v>
      </c>
      <c r="F1797" s="33" t="str">
        <f t="shared" si="417"/>
        <v>Mutagenic Drain - OP</v>
      </c>
      <c r="G1797" s="34" t="s">
        <v>123</v>
      </c>
      <c r="H1797" s="34" t="s">
        <v>2590</v>
      </c>
      <c r="L1797" s="33" t="s">
        <v>447</v>
      </c>
      <c r="M1797" s="33" t="s">
        <v>447</v>
      </c>
      <c r="N1797" s="34" t="s">
        <v>4906</v>
      </c>
      <c r="O1797" s="34" t="s">
        <v>4906</v>
      </c>
      <c r="P1797" s="33" t="s">
        <v>3262</v>
      </c>
      <c r="R1797" s="34" t="s">
        <v>2584</v>
      </c>
      <c r="S1797" s="50" t="s">
        <v>4431</v>
      </c>
      <c r="T1797" s="33" t="s">
        <v>447</v>
      </c>
      <c r="U1797" s="33" t="s">
        <v>2344</v>
      </c>
      <c r="W1797" s="34" t="s">
        <v>2313</v>
      </c>
      <c r="X1797" s="34">
        <v>2</v>
      </c>
      <c r="Y1797" s="34">
        <v>15</v>
      </c>
      <c r="Z1797" s="34">
        <f t="shared" si="415"/>
        <v>30</v>
      </c>
      <c r="AI1797" s="25">
        <v>1796</v>
      </c>
      <c r="AJ1797" s="27">
        <v>1796</v>
      </c>
    </row>
    <row r="1798" spans="1:36" ht="11.25" customHeight="1" x14ac:dyDescent="0.2">
      <c r="A1798" s="27">
        <v>1797</v>
      </c>
      <c r="C1798" s="33" t="str">
        <f t="shared" si="413"/>
        <v>Rogue - Mutant Missile - PS - OPD - R</v>
      </c>
      <c r="D1798" s="33" t="str">
        <f t="shared" si="416"/>
        <v>Rogue - Mutant Missile - PS - OPD - R</v>
      </c>
      <c r="E1798" s="33">
        <f t="shared" si="414"/>
        <v>1</v>
      </c>
      <c r="F1798" s="33" t="str">
        <f t="shared" si="417"/>
        <v>Mutant Missile - PS</v>
      </c>
      <c r="G1798" s="34" t="s">
        <v>124</v>
      </c>
      <c r="H1798" s="34" t="s">
        <v>2590</v>
      </c>
      <c r="L1798" s="33" t="s">
        <v>447</v>
      </c>
      <c r="M1798" s="33" t="s">
        <v>447</v>
      </c>
      <c r="N1798" s="34" t="s">
        <v>4907</v>
      </c>
      <c r="O1798" s="34" t="s">
        <v>4907</v>
      </c>
      <c r="P1798" s="33" t="s">
        <v>3263</v>
      </c>
      <c r="R1798" s="34" t="s">
        <v>2584</v>
      </c>
      <c r="S1798" s="50" t="s">
        <v>4024</v>
      </c>
      <c r="T1798" s="33" t="s">
        <v>447</v>
      </c>
      <c r="U1798" s="33" t="s">
        <v>2345</v>
      </c>
      <c r="W1798" s="34" t="s">
        <v>2313</v>
      </c>
      <c r="X1798" s="34">
        <v>7</v>
      </c>
      <c r="Y1798" s="34">
        <v>15</v>
      </c>
      <c r="Z1798" s="34">
        <f t="shared" si="415"/>
        <v>105</v>
      </c>
      <c r="AI1798" s="25">
        <v>1797</v>
      </c>
      <c r="AJ1798" s="27">
        <v>1797</v>
      </c>
    </row>
    <row r="1799" spans="1:36" ht="11.25" customHeight="1" x14ac:dyDescent="0.2">
      <c r="A1799" s="27">
        <v>1798</v>
      </c>
      <c r="C1799" s="33" t="str">
        <f t="shared" si="413"/>
        <v>Rogue - Nigh Invulnerable - MP - OPD - X</v>
      </c>
      <c r="D1799" s="33" t="s">
        <v>6210</v>
      </c>
      <c r="E1799" s="33">
        <f t="shared" si="414"/>
        <v>1</v>
      </c>
      <c r="F1799" s="33" t="str">
        <f t="shared" si="417"/>
        <v>Nigh Invulnerable - MP</v>
      </c>
      <c r="G1799" s="34" t="s">
        <v>120</v>
      </c>
      <c r="H1799" s="34" t="s">
        <v>2590</v>
      </c>
      <c r="L1799" s="33" t="s">
        <v>447</v>
      </c>
      <c r="M1799" s="33" t="s">
        <v>447</v>
      </c>
      <c r="N1799" s="34" t="s">
        <v>4972</v>
      </c>
      <c r="O1799" s="34" t="s">
        <v>4972</v>
      </c>
      <c r="P1799" s="33" t="s">
        <v>3264</v>
      </c>
      <c r="R1799" s="34" t="s">
        <v>2584</v>
      </c>
      <c r="S1799" s="50" t="s">
        <v>4432</v>
      </c>
      <c r="T1799" s="33" t="s">
        <v>447</v>
      </c>
      <c r="U1799" s="33" t="s">
        <v>1587</v>
      </c>
      <c r="W1799" s="34" t="s">
        <v>1146</v>
      </c>
      <c r="X1799" s="34">
        <v>9</v>
      </c>
      <c r="Y1799" s="34">
        <v>25</v>
      </c>
      <c r="Z1799" s="34">
        <f t="shared" si="415"/>
        <v>225</v>
      </c>
      <c r="AI1799" s="25">
        <v>1798</v>
      </c>
      <c r="AJ1799" s="27">
        <v>1798</v>
      </c>
    </row>
    <row r="1800" spans="1:36" ht="11.25" customHeight="1" x14ac:dyDescent="0.2">
      <c r="A1800" s="27">
        <v>1799</v>
      </c>
      <c r="C1800" s="33" t="str">
        <f t="shared" si="413"/>
        <v>Rogue - Power Transfer - OP - C</v>
      </c>
      <c r="D1800" s="33" t="str">
        <f t="shared" si="416"/>
        <v>Rogue - Power Transfer - OP - C</v>
      </c>
      <c r="E1800" s="33">
        <f t="shared" si="414"/>
        <v>1</v>
      </c>
      <c r="F1800" s="33" t="str">
        <f t="shared" si="417"/>
        <v>Power Transfer - OP</v>
      </c>
      <c r="G1800" s="34" t="s">
        <v>123</v>
      </c>
      <c r="H1800" s="34" t="s">
        <v>2590</v>
      </c>
      <c r="L1800" s="33" t="s">
        <v>447</v>
      </c>
      <c r="M1800" s="33" t="s">
        <v>447</v>
      </c>
      <c r="N1800" s="34" t="s">
        <v>4879</v>
      </c>
      <c r="O1800" s="34" t="s">
        <v>4879</v>
      </c>
      <c r="P1800" s="33" t="s">
        <v>1001</v>
      </c>
      <c r="S1800" s="50" t="s">
        <v>4433</v>
      </c>
      <c r="T1800" s="33" t="s">
        <v>447</v>
      </c>
      <c r="U1800" s="33" t="s">
        <v>1001</v>
      </c>
      <c r="W1800" s="34" t="s">
        <v>2103</v>
      </c>
      <c r="X1800" s="34">
        <v>2</v>
      </c>
      <c r="Y1800" s="34">
        <v>5</v>
      </c>
      <c r="Z1800" s="34">
        <f t="shared" si="415"/>
        <v>10</v>
      </c>
      <c r="AI1800" s="25">
        <v>1799</v>
      </c>
      <c r="AJ1800" s="27">
        <v>1799</v>
      </c>
    </row>
    <row r="1801" spans="1:36" ht="11.25" customHeight="1" x14ac:dyDescent="0.2">
      <c r="A1801" s="27">
        <v>1800</v>
      </c>
      <c r="C1801" s="33" t="str">
        <f t="shared" si="413"/>
        <v>Rogue - Sky Soar - OP - C</v>
      </c>
      <c r="D1801" s="33" t="str">
        <f t="shared" si="416"/>
        <v>Rogue - Sky Soar - OP - C</v>
      </c>
      <c r="E1801" s="33">
        <f t="shared" si="414"/>
        <v>1</v>
      </c>
      <c r="F1801" s="33" t="str">
        <f t="shared" si="417"/>
        <v>Sky Soar - OP</v>
      </c>
      <c r="G1801" s="34" t="s">
        <v>123</v>
      </c>
      <c r="H1801" s="34" t="s">
        <v>2590</v>
      </c>
      <c r="L1801" s="33" t="s">
        <v>447</v>
      </c>
      <c r="M1801" s="33" t="s">
        <v>447</v>
      </c>
      <c r="N1801" s="34" t="s">
        <v>4881</v>
      </c>
      <c r="O1801" s="34" t="s">
        <v>4881</v>
      </c>
      <c r="P1801" s="33" t="s">
        <v>3375</v>
      </c>
      <c r="S1801" s="50" t="s">
        <v>3722</v>
      </c>
      <c r="T1801" s="33" t="s">
        <v>447</v>
      </c>
      <c r="U1801" s="33" t="s">
        <v>1842</v>
      </c>
      <c r="W1801" s="34" t="s">
        <v>2103</v>
      </c>
      <c r="X1801" s="34">
        <v>2</v>
      </c>
      <c r="Y1801" s="34">
        <v>5</v>
      </c>
      <c r="Z1801" s="34">
        <f t="shared" si="415"/>
        <v>10</v>
      </c>
      <c r="AI1801" s="25">
        <v>1800</v>
      </c>
      <c r="AJ1801" s="27">
        <v>1800</v>
      </c>
    </row>
    <row r="1802" spans="1:36" ht="11.25" customHeight="1" x14ac:dyDescent="0.2">
      <c r="A1802" s="27">
        <v>1801</v>
      </c>
      <c r="C1802" s="33" t="str">
        <f t="shared" si="413"/>
        <v>Rogue - Southern Belle - IQ - C</v>
      </c>
      <c r="D1802" s="33" t="s">
        <v>6212</v>
      </c>
      <c r="E1802" s="33">
        <f t="shared" si="414"/>
        <v>1</v>
      </c>
      <c r="F1802" s="33" t="str">
        <f t="shared" si="417"/>
        <v>Southern Belle - IQ</v>
      </c>
      <c r="G1802" s="34" t="s">
        <v>1044</v>
      </c>
      <c r="H1802" s="34" t="s">
        <v>2590</v>
      </c>
      <c r="L1802" s="33" t="s">
        <v>447</v>
      </c>
      <c r="M1802" s="33" t="s">
        <v>447</v>
      </c>
      <c r="N1802" s="34" t="s">
        <v>5108</v>
      </c>
      <c r="O1802" s="34" t="s">
        <v>5108</v>
      </c>
      <c r="P1802" s="33" t="s">
        <v>3562</v>
      </c>
      <c r="S1802" s="50" t="s">
        <v>4434</v>
      </c>
      <c r="T1802" s="33" t="s">
        <v>447</v>
      </c>
      <c r="U1802" s="33" t="s">
        <v>356</v>
      </c>
      <c r="W1802" s="34" t="s">
        <v>2103</v>
      </c>
      <c r="X1802" s="34">
        <v>12</v>
      </c>
      <c r="Y1802" s="34">
        <v>5</v>
      </c>
      <c r="Z1802" s="34">
        <f t="shared" si="415"/>
        <v>60</v>
      </c>
      <c r="AI1802" s="25">
        <v>1801</v>
      </c>
      <c r="AJ1802" s="27">
        <v>1801</v>
      </c>
    </row>
    <row r="1803" spans="1:36" ht="11.25" customHeight="1" x14ac:dyDescent="0.2">
      <c r="A1803" s="27">
        <v>1802</v>
      </c>
      <c r="C1803" s="33" t="str">
        <f t="shared" si="413"/>
        <v>Rogue - Super Strength - OP - U</v>
      </c>
      <c r="D1803" s="33" t="str">
        <f t="shared" si="416"/>
        <v>Rogue - Super Strength - OP - U</v>
      </c>
      <c r="E1803" s="33">
        <f t="shared" si="414"/>
        <v>1</v>
      </c>
      <c r="F1803" s="33" t="str">
        <f t="shared" si="417"/>
        <v>Super Strength - OP</v>
      </c>
      <c r="G1803" s="34" t="s">
        <v>123</v>
      </c>
      <c r="H1803" s="34" t="s">
        <v>2590</v>
      </c>
      <c r="L1803" s="33" t="s">
        <v>447</v>
      </c>
      <c r="M1803" s="33" t="s">
        <v>447</v>
      </c>
      <c r="N1803" s="34" t="s">
        <v>4937</v>
      </c>
      <c r="O1803" s="34" t="s">
        <v>4937</v>
      </c>
      <c r="P1803" s="33" t="s">
        <v>1308</v>
      </c>
      <c r="S1803" s="50" t="s">
        <v>4435</v>
      </c>
      <c r="T1803" s="33" t="s">
        <v>447</v>
      </c>
      <c r="U1803" s="33" t="s">
        <v>1308</v>
      </c>
      <c r="W1803" s="34" t="s">
        <v>2314</v>
      </c>
      <c r="X1803" s="34">
        <v>2</v>
      </c>
      <c r="Y1803" s="34">
        <v>10</v>
      </c>
      <c r="Z1803" s="34">
        <f t="shared" si="415"/>
        <v>20</v>
      </c>
      <c r="AI1803" s="25">
        <v>1802</v>
      </c>
      <c r="AJ1803" s="27">
        <v>1802</v>
      </c>
    </row>
    <row r="1804" spans="1:36" ht="11.25" customHeight="1" x14ac:dyDescent="0.2">
      <c r="A1804" s="27">
        <v>1803</v>
      </c>
      <c r="B1804" s="28"/>
      <c r="C1804" s="26" t="str">
        <f t="shared" si="413"/>
        <v>Rogue: Brotherhood Of Evil Mutants - 4-Grid Character Card - XM - C</v>
      </c>
      <c r="D1804" s="26" t="str">
        <f>CONCATENATE(M1804," ",G1804," HERO - ",W1804)</f>
        <v>Rogue: Brotherhood Of Evil Mutants XM HERO - C</v>
      </c>
      <c r="E1804" s="26">
        <f t="shared" si="414"/>
        <v>1</v>
      </c>
      <c r="F1804" s="26" t="str">
        <f>CONCATENATE(M1804,IF(V1804&lt;&gt;"",CONCATENATE(" (",V1804,")",),"")," &lt;",G1804,"&gt;")</f>
        <v>Rogue: Brotherhood Of Evil Mutants &lt;XM&gt;</v>
      </c>
      <c r="G1804" s="28" t="s">
        <v>3387</v>
      </c>
      <c r="H1804" s="28" t="s">
        <v>2582</v>
      </c>
      <c r="I1804" s="28"/>
      <c r="J1804" s="28"/>
      <c r="K1804" s="28"/>
      <c r="L1804" s="26" t="s">
        <v>3410</v>
      </c>
      <c r="M1804" s="26" t="s">
        <v>3410</v>
      </c>
      <c r="N1804" s="28"/>
      <c r="O1804" s="28"/>
      <c r="P1804" s="26" t="s">
        <v>769</v>
      </c>
      <c r="Q1804" s="28"/>
      <c r="R1804" s="28"/>
      <c r="S1804" s="54"/>
      <c r="T1804" s="26" t="s">
        <v>3410</v>
      </c>
      <c r="U1804" s="26" t="s">
        <v>769</v>
      </c>
      <c r="V1804" s="28"/>
      <c r="W1804" s="28" t="s">
        <v>2103</v>
      </c>
      <c r="X1804" s="29">
        <v>5</v>
      </c>
      <c r="Y1804" s="29">
        <v>5</v>
      </c>
      <c r="Z1804" s="29">
        <f t="shared" si="415"/>
        <v>25</v>
      </c>
      <c r="AA1804" s="30">
        <v>6</v>
      </c>
      <c r="AB1804" s="30">
        <v>5</v>
      </c>
      <c r="AC1804" s="30">
        <v>3</v>
      </c>
      <c r="AD1804" s="30">
        <v>2</v>
      </c>
      <c r="AE1804" s="30">
        <f>SUM(AA1804:AD1804)</f>
        <v>16</v>
      </c>
      <c r="AF1804" s="30">
        <v>16</v>
      </c>
      <c r="AG1804" s="31">
        <f>AVERAGE(AA1804:AD1804)</f>
        <v>4</v>
      </c>
      <c r="AH1804" s="32" t="s">
        <v>4777</v>
      </c>
      <c r="AI1804" s="32">
        <v>1803</v>
      </c>
      <c r="AJ1804" s="27">
        <v>1803</v>
      </c>
    </row>
    <row r="1805" spans="1:36" ht="11.25" customHeight="1" x14ac:dyDescent="0.2">
      <c r="A1805" s="27">
        <v>1804</v>
      </c>
      <c r="B1805" s="28"/>
      <c r="C1805" s="26" t="str">
        <f t="shared" si="413"/>
        <v>Sabra - 4-Grid Character Card - XM - U</v>
      </c>
      <c r="D1805" s="26" t="str">
        <f>CONCATENATE(M1805," ",G1805," HERO - ",W1805)</f>
        <v>Sabra XM HERO - U</v>
      </c>
      <c r="E1805" s="26">
        <f t="shared" si="414"/>
        <v>1</v>
      </c>
      <c r="F1805" s="26" t="str">
        <f>CONCATENATE(M1805,IF(V1805&lt;&gt;"",CONCATENATE(" (",V1805,")",),"")," &lt;",G1805,"&gt;")</f>
        <v>Sabra &lt;XM&gt;</v>
      </c>
      <c r="G1805" s="28" t="s">
        <v>3387</v>
      </c>
      <c r="H1805" s="28" t="s">
        <v>2582</v>
      </c>
      <c r="I1805" s="28"/>
      <c r="J1805" s="28"/>
      <c r="K1805" s="28"/>
      <c r="L1805" s="26" t="s">
        <v>1446</v>
      </c>
      <c r="M1805" s="26" t="s">
        <v>1446</v>
      </c>
      <c r="N1805" s="28"/>
      <c r="O1805" s="28"/>
      <c r="P1805" s="26" t="s">
        <v>769</v>
      </c>
      <c r="Q1805" s="28"/>
      <c r="R1805" s="28"/>
      <c r="S1805" s="54"/>
      <c r="T1805" s="26" t="s">
        <v>1446</v>
      </c>
      <c r="U1805" s="26" t="s">
        <v>769</v>
      </c>
      <c r="V1805" s="28"/>
      <c r="W1805" s="28" t="s">
        <v>2314</v>
      </c>
      <c r="X1805" s="29">
        <v>5</v>
      </c>
      <c r="Y1805" s="29">
        <v>10</v>
      </c>
      <c r="Z1805" s="29">
        <f t="shared" si="415"/>
        <v>50</v>
      </c>
      <c r="AA1805" s="30">
        <v>3</v>
      </c>
      <c r="AB1805" s="30">
        <v>7</v>
      </c>
      <c r="AC1805" s="30">
        <v>6</v>
      </c>
      <c r="AD1805" s="30">
        <v>3</v>
      </c>
      <c r="AE1805" s="30">
        <f>SUM(AA1805:AD1805)</f>
        <v>19</v>
      </c>
      <c r="AF1805" s="30">
        <v>19</v>
      </c>
      <c r="AG1805" s="31">
        <f>AVERAGE(AA1805:AD1805)</f>
        <v>4.75</v>
      </c>
      <c r="AH1805" s="32"/>
      <c r="AI1805" s="32">
        <v>1804</v>
      </c>
      <c r="AJ1805" s="27">
        <v>1804</v>
      </c>
    </row>
    <row r="1806" spans="1:36" ht="11.25" customHeight="1" x14ac:dyDescent="0.2">
      <c r="A1806" s="27">
        <v>1805</v>
      </c>
      <c r="C1806" s="33" t="str">
        <f t="shared" si="413"/>
        <v>Sabra - Bladefire - XM - OPD - R</v>
      </c>
      <c r="D1806" s="33" t="str">
        <f>CONCATENATE(M1806," - ",P1806," - ",G1806," - ",IF(R1806="","",CONCATENATE(R1806," - ")),W1806)</f>
        <v>Sabra - Bladefire - XM - OPD - R</v>
      </c>
      <c r="E1806" s="33">
        <f t="shared" si="414"/>
        <v>1</v>
      </c>
      <c r="F1806" s="33" t="str">
        <f>CONCATENATE(P1806," - ",G1806)</f>
        <v>Bladefire - XM</v>
      </c>
      <c r="G1806" s="34" t="s">
        <v>3387</v>
      </c>
      <c r="H1806" s="34" t="s">
        <v>2590</v>
      </c>
      <c r="L1806" s="33" t="s">
        <v>1446</v>
      </c>
      <c r="M1806" s="33" t="s">
        <v>1446</v>
      </c>
      <c r="N1806" s="34" t="s">
        <v>4884</v>
      </c>
      <c r="O1806" s="34" t="s">
        <v>4884</v>
      </c>
      <c r="P1806" s="33" t="s">
        <v>3265</v>
      </c>
      <c r="R1806" s="34" t="s">
        <v>2584</v>
      </c>
      <c r="S1806" s="50" t="s">
        <v>3733</v>
      </c>
      <c r="T1806" s="33" t="s">
        <v>1446</v>
      </c>
      <c r="U1806" s="33" t="s">
        <v>2346</v>
      </c>
      <c r="W1806" s="34" t="s">
        <v>2313</v>
      </c>
      <c r="X1806" s="34">
        <v>5</v>
      </c>
      <c r="Y1806" s="34">
        <v>15</v>
      </c>
      <c r="Z1806" s="34">
        <f t="shared" si="415"/>
        <v>75</v>
      </c>
      <c r="AI1806" s="25">
        <v>1805</v>
      </c>
      <c r="AJ1806" s="27">
        <v>1805</v>
      </c>
    </row>
    <row r="1807" spans="1:36" ht="11.25" customHeight="1" x14ac:dyDescent="0.2">
      <c r="A1807" s="27">
        <v>1806</v>
      </c>
      <c r="C1807" s="33" t="str">
        <f t="shared" si="413"/>
        <v>Sabra - High Durability - XM - OPD - R</v>
      </c>
      <c r="D1807" s="33" t="str">
        <f>CONCATENATE(M1807," - ",P1807," - ",G1807," - ",IF(R1807="","",CONCATENATE(R1807," - ")),W1807)</f>
        <v>Sabra - High Durability - XM - OPD - R</v>
      </c>
      <c r="E1807" s="33">
        <f t="shared" si="414"/>
        <v>1</v>
      </c>
      <c r="F1807" s="33" t="str">
        <f>CONCATENATE(P1807," - ",G1807)</f>
        <v>High Durability - XM</v>
      </c>
      <c r="G1807" s="34" t="s">
        <v>3387</v>
      </c>
      <c r="H1807" s="34" t="s">
        <v>2590</v>
      </c>
      <c r="L1807" s="33" t="s">
        <v>1446</v>
      </c>
      <c r="M1807" s="33" t="s">
        <v>1446</v>
      </c>
      <c r="N1807" s="34" t="s">
        <v>5099</v>
      </c>
      <c r="O1807" s="34" t="s">
        <v>5099</v>
      </c>
      <c r="P1807" s="33" t="s">
        <v>3266</v>
      </c>
      <c r="R1807" s="34" t="s">
        <v>2584</v>
      </c>
      <c r="S1807" s="50" t="s">
        <v>4436</v>
      </c>
      <c r="T1807" s="33" t="s">
        <v>1446</v>
      </c>
      <c r="U1807" s="33" t="s">
        <v>2347</v>
      </c>
      <c r="W1807" s="34" t="s">
        <v>2313</v>
      </c>
      <c r="X1807" s="34">
        <v>5</v>
      </c>
      <c r="Y1807" s="34">
        <v>15</v>
      </c>
      <c r="Z1807" s="34">
        <f t="shared" si="415"/>
        <v>75</v>
      </c>
      <c r="AI1807" s="25">
        <v>1806</v>
      </c>
      <c r="AJ1807" s="27">
        <v>1806</v>
      </c>
    </row>
    <row r="1808" spans="1:36" ht="11.25" customHeight="1" x14ac:dyDescent="0.2">
      <c r="A1808" s="27">
        <v>1807</v>
      </c>
      <c r="C1808" s="33" t="str">
        <f t="shared" si="413"/>
        <v>Sabra - Lethal Agent - XM - OPD - R</v>
      </c>
      <c r="D1808" s="33" t="str">
        <f>CONCATENATE(M1808," - ",P1808," - ",G1808," - ",IF(R1808="","",CONCATENATE(R1808," - ")),W1808)</f>
        <v>Sabra - Lethal Agent - XM - OPD - R</v>
      </c>
      <c r="E1808" s="33">
        <f t="shared" si="414"/>
        <v>1</v>
      </c>
      <c r="F1808" s="33" t="str">
        <f>CONCATENATE(P1808," - ",G1808)</f>
        <v>Lethal Agent - XM</v>
      </c>
      <c r="G1808" s="34" t="s">
        <v>3387</v>
      </c>
      <c r="H1808" s="34" t="s">
        <v>2590</v>
      </c>
      <c r="L1808" s="33" t="s">
        <v>1446</v>
      </c>
      <c r="M1808" s="33" t="s">
        <v>1446</v>
      </c>
      <c r="N1808" s="34" t="s">
        <v>5145</v>
      </c>
      <c r="O1808" s="34" t="s">
        <v>5145</v>
      </c>
      <c r="P1808" s="33" t="s">
        <v>3267</v>
      </c>
      <c r="R1808" s="34" t="s">
        <v>2584</v>
      </c>
      <c r="S1808" s="50" t="s">
        <v>4437</v>
      </c>
      <c r="T1808" s="33" t="s">
        <v>1446</v>
      </c>
      <c r="U1808" s="33" t="s">
        <v>2348</v>
      </c>
      <c r="W1808" s="34" t="s">
        <v>2313</v>
      </c>
      <c r="X1808" s="34">
        <v>5</v>
      </c>
      <c r="Y1808" s="34">
        <v>15</v>
      </c>
      <c r="Z1808" s="34">
        <f t="shared" si="415"/>
        <v>75</v>
      </c>
      <c r="AI1808" s="25">
        <v>1807</v>
      </c>
      <c r="AJ1808" s="27">
        <v>1807</v>
      </c>
    </row>
    <row r="1809" spans="1:36" ht="11.25" customHeight="1" x14ac:dyDescent="0.2">
      <c r="A1809" s="27">
        <v>1808</v>
      </c>
      <c r="C1809" s="33" t="str">
        <f t="shared" si="413"/>
        <v>Sabra - Mossad - XM - U</v>
      </c>
      <c r="D1809" s="33" t="str">
        <f>CONCATENATE(M1809," - ",P1809," - ",G1809," - ",IF(R1809="","",CONCATENATE(R1809," - ")),W1809)</f>
        <v>Sabra - Mossad - XM - U</v>
      </c>
      <c r="E1809" s="33">
        <f t="shared" si="414"/>
        <v>1</v>
      </c>
      <c r="F1809" s="33" t="str">
        <f>CONCATENATE(P1809," - ",G1809)</f>
        <v>Mossad - XM</v>
      </c>
      <c r="G1809" s="34" t="s">
        <v>3387</v>
      </c>
      <c r="H1809" s="34" t="s">
        <v>2590</v>
      </c>
      <c r="L1809" s="33" t="s">
        <v>1446</v>
      </c>
      <c r="M1809" s="33" t="s">
        <v>1446</v>
      </c>
      <c r="N1809" s="34" t="s">
        <v>5070</v>
      </c>
      <c r="O1809" s="34" t="s">
        <v>5070</v>
      </c>
      <c r="P1809" s="33" t="s">
        <v>1447</v>
      </c>
      <c r="S1809" s="50" t="s">
        <v>4438</v>
      </c>
      <c r="T1809" s="33" t="s">
        <v>1446</v>
      </c>
      <c r="U1809" s="33" t="s">
        <v>1447</v>
      </c>
      <c r="W1809" s="34" t="s">
        <v>2314</v>
      </c>
      <c r="X1809" s="34">
        <v>5</v>
      </c>
      <c r="Y1809" s="34">
        <v>10</v>
      </c>
      <c r="Z1809" s="34">
        <f t="shared" si="415"/>
        <v>50</v>
      </c>
      <c r="AI1809" s="25">
        <v>1808</v>
      </c>
      <c r="AJ1809" s="27">
        <v>1808</v>
      </c>
    </row>
    <row r="1810" spans="1:36" ht="11.25" customHeight="1" x14ac:dyDescent="0.2">
      <c r="A1810" s="27">
        <v>1809</v>
      </c>
      <c r="C1810" s="33" t="str">
        <f t="shared" si="413"/>
        <v>Sabra - Mutant Musculature - XM - C</v>
      </c>
      <c r="D1810" s="33" t="str">
        <f>CONCATENATE(M1810," - ",P1810," - ",G1810," - ",IF(R1810="","",CONCATENATE(R1810," - ")),W1810)</f>
        <v>Sabra - Mutant Musculature - XM - C</v>
      </c>
      <c r="E1810" s="33">
        <f t="shared" si="414"/>
        <v>1</v>
      </c>
      <c r="F1810" s="33" t="str">
        <f>CONCATENATE(P1810," - ",G1810)</f>
        <v>Mutant Musculature - XM</v>
      </c>
      <c r="G1810" s="34" t="s">
        <v>3387</v>
      </c>
      <c r="H1810" s="34" t="s">
        <v>2590</v>
      </c>
      <c r="L1810" s="33" t="s">
        <v>1446</v>
      </c>
      <c r="M1810" s="33" t="s">
        <v>1446</v>
      </c>
      <c r="N1810" s="34" t="s">
        <v>4928</v>
      </c>
      <c r="O1810" s="34" t="s">
        <v>4928</v>
      </c>
      <c r="P1810" s="33" t="s">
        <v>1448</v>
      </c>
      <c r="S1810" s="50" t="s">
        <v>4439</v>
      </c>
      <c r="T1810" s="33" t="s">
        <v>1446</v>
      </c>
      <c r="U1810" s="33" t="s">
        <v>1448</v>
      </c>
      <c r="W1810" s="34" t="s">
        <v>2103</v>
      </c>
      <c r="X1810" s="34">
        <v>5</v>
      </c>
      <c r="Y1810" s="34">
        <v>5</v>
      </c>
      <c r="Z1810" s="34">
        <f t="shared" si="415"/>
        <v>25</v>
      </c>
      <c r="AI1810" s="25">
        <v>1809</v>
      </c>
      <c r="AJ1810" s="27">
        <v>1809</v>
      </c>
    </row>
    <row r="1811" spans="1:36" ht="11.25" customHeight="1" x14ac:dyDescent="0.2">
      <c r="A1811" s="27">
        <v>1810</v>
      </c>
      <c r="B1811" s="39"/>
      <c r="C1811" s="38" t="str">
        <f t="shared" si="413"/>
        <v>Sabretooth - 3-Grid Character Card - OP - C</v>
      </c>
      <c r="D1811" s="38" t="str">
        <f>CONCATENATE(M1811," ",G1811," HERO - ",W1811)</f>
        <v>Sabretooth OP HERO - C</v>
      </c>
      <c r="E1811" s="38">
        <f t="shared" si="414"/>
        <v>1</v>
      </c>
      <c r="F1811" s="38" t="str">
        <f>CONCATENATE(M1811,IF(V1811&lt;&gt;"",CONCATENATE(" (",V1811,")",),"")," &lt;",G1811,"&gt;")</f>
        <v>Sabretooth &lt;OP&gt;</v>
      </c>
      <c r="G1811" s="39" t="s">
        <v>123</v>
      </c>
      <c r="H1811" s="39" t="s">
        <v>2582</v>
      </c>
      <c r="I1811" s="39"/>
      <c r="J1811" s="39"/>
      <c r="K1811" s="39"/>
      <c r="L1811" s="38" t="s">
        <v>448</v>
      </c>
      <c r="M1811" s="38" t="s">
        <v>448</v>
      </c>
      <c r="N1811" s="39"/>
      <c r="O1811" s="39"/>
      <c r="P1811" s="38" t="s">
        <v>768</v>
      </c>
      <c r="Q1811" s="39"/>
      <c r="R1811" s="39"/>
      <c r="S1811" s="55"/>
      <c r="T1811" s="38" t="s">
        <v>448</v>
      </c>
      <c r="U1811" s="38" t="s">
        <v>768</v>
      </c>
      <c r="V1811" s="39"/>
      <c r="W1811" s="39" t="s">
        <v>2103</v>
      </c>
      <c r="X1811" s="40">
        <v>2</v>
      </c>
      <c r="Y1811" s="40">
        <v>5</v>
      </c>
      <c r="Z1811" s="40">
        <f t="shared" si="415"/>
        <v>10</v>
      </c>
      <c r="AA1811" s="41">
        <v>1</v>
      </c>
      <c r="AB1811" s="41">
        <v>8</v>
      </c>
      <c r="AC1811" s="41">
        <v>5</v>
      </c>
      <c r="AD1811" s="41"/>
      <c r="AE1811" s="41">
        <f>SUM(AA1811:AD1811)</f>
        <v>14</v>
      </c>
      <c r="AF1811" s="41">
        <v>14</v>
      </c>
      <c r="AG1811" s="42">
        <f>AVERAGE(AA1811:AD1811)</f>
        <v>4.666666666666667</v>
      </c>
      <c r="AH1811" s="43"/>
      <c r="AI1811" s="43">
        <v>1810</v>
      </c>
      <c r="AJ1811" s="27">
        <v>1810</v>
      </c>
    </row>
    <row r="1812" spans="1:36" ht="11.25" customHeight="1" x14ac:dyDescent="0.2">
      <c r="A1812" s="27">
        <v>1811</v>
      </c>
      <c r="B1812" s="28"/>
      <c r="C1812" s="26" t="str">
        <f t="shared" si="413"/>
        <v>Sabretooth - 4-Grid Character Card - IQ - R</v>
      </c>
      <c r="D1812" s="26" t="str">
        <f>CONCATENATE(M1812," ",G1812," HERO - ",W1812)</f>
        <v>Sabretooth IQ HERO - R</v>
      </c>
      <c r="E1812" s="26">
        <f t="shared" si="414"/>
        <v>1</v>
      </c>
      <c r="F1812" s="26" t="str">
        <f>CONCATENATE(M1812,IF(V1812&lt;&gt;"",CONCATENATE(" (",V1812,")",),"")," &lt;",G1812,"&gt;")</f>
        <v>Sabretooth &lt;IQ&gt;</v>
      </c>
      <c r="G1812" s="28" t="s">
        <v>1044</v>
      </c>
      <c r="H1812" s="28" t="s">
        <v>2582</v>
      </c>
      <c r="I1812" s="28"/>
      <c r="J1812" s="28"/>
      <c r="K1812" s="28"/>
      <c r="L1812" s="26" t="s">
        <v>448</v>
      </c>
      <c r="M1812" s="26" t="s">
        <v>448</v>
      </c>
      <c r="N1812" s="28"/>
      <c r="O1812" s="28"/>
      <c r="P1812" s="26" t="s">
        <v>769</v>
      </c>
      <c r="Q1812" s="28"/>
      <c r="R1812" s="28"/>
      <c r="S1812" s="54"/>
      <c r="T1812" s="26" t="s">
        <v>448</v>
      </c>
      <c r="U1812" s="26" t="s">
        <v>769</v>
      </c>
      <c r="V1812" s="28"/>
      <c r="W1812" s="28" t="s">
        <v>2313</v>
      </c>
      <c r="X1812" s="29">
        <v>12</v>
      </c>
      <c r="Y1812" s="29">
        <v>15</v>
      </c>
      <c r="Z1812" s="29">
        <f t="shared" si="415"/>
        <v>180</v>
      </c>
      <c r="AA1812" s="30">
        <v>2</v>
      </c>
      <c r="AB1812" s="30">
        <v>8</v>
      </c>
      <c r="AC1812" s="30">
        <v>6</v>
      </c>
      <c r="AD1812" s="30">
        <v>3</v>
      </c>
      <c r="AE1812" s="30">
        <f>SUM(AA1812:AD1812)</f>
        <v>19</v>
      </c>
      <c r="AF1812" s="30">
        <v>19</v>
      </c>
      <c r="AG1812" s="31">
        <f>AVERAGE(AA1812:AD1812)</f>
        <v>4.75</v>
      </c>
      <c r="AH1812" s="32"/>
      <c r="AI1812" s="32">
        <v>1811</v>
      </c>
      <c r="AJ1812" s="27">
        <v>1811</v>
      </c>
    </row>
    <row r="1813" spans="1:36" ht="11.25" customHeight="1" x14ac:dyDescent="0.2">
      <c r="A1813" s="27">
        <v>1812</v>
      </c>
      <c r="C1813" s="33" t="str">
        <f t="shared" si="413"/>
        <v>Sabretooth - Blood Hunt - OP - OPD - R</v>
      </c>
      <c r="D1813" s="33" t="str">
        <f t="shared" ref="D1813:D1820" si="418">CONCATENATE(M1813," - ",P1813," - ",G1813," - ",IF(R1813="","",CONCATENATE(R1813," - ")),W1813)</f>
        <v>Sabretooth - Blood Hunt - OP - OPD - R</v>
      </c>
      <c r="E1813" s="33">
        <f t="shared" si="414"/>
        <v>1</v>
      </c>
      <c r="F1813" s="33" t="str">
        <f t="shared" ref="F1813:F1820" si="419">CONCATENATE(P1813," - ",G1813)</f>
        <v>Blood Hunt - OP</v>
      </c>
      <c r="G1813" s="34" t="s">
        <v>123</v>
      </c>
      <c r="H1813" s="34" t="s">
        <v>2590</v>
      </c>
      <c r="L1813" s="33" t="s">
        <v>448</v>
      </c>
      <c r="M1813" s="33" t="s">
        <v>448</v>
      </c>
      <c r="N1813" s="34" t="s">
        <v>4898</v>
      </c>
      <c r="O1813" s="34" t="s">
        <v>4898</v>
      </c>
      <c r="P1813" s="33" t="s">
        <v>3268</v>
      </c>
      <c r="R1813" s="34" t="s">
        <v>2584</v>
      </c>
      <c r="S1813" s="50" t="s">
        <v>4440</v>
      </c>
      <c r="T1813" s="33" t="s">
        <v>448</v>
      </c>
      <c r="U1813" s="33" t="s">
        <v>2349</v>
      </c>
      <c r="W1813" s="34" t="s">
        <v>2313</v>
      </c>
      <c r="X1813" s="34">
        <v>2</v>
      </c>
      <c r="Y1813" s="34">
        <v>15</v>
      </c>
      <c r="Z1813" s="34">
        <f t="shared" si="415"/>
        <v>30</v>
      </c>
      <c r="AI1813" s="25">
        <v>1812</v>
      </c>
      <c r="AJ1813" s="27">
        <v>1812</v>
      </c>
    </row>
    <row r="1814" spans="1:36" ht="11.25" customHeight="1" x14ac:dyDescent="0.2">
      <c r="A1814" s="27">
        <v>1813</v>
      </c>
      <c r="C1814" s="33" t="str">
        <f t="shared" si="413"/>
        <v>Sabretooth - Bloodlust - OP - C</v>
      </c>
      <c r="D1814" s="33" t="str">
        <f t="shared" si="418"/>
        <v>Sabretooth - Bloodlust - OP - C</v>
      </c>
      <c r="E1814" s="33">
        <f t="shared" si="414"/>
        <v>1</v>
      </c>
      <c r="F1814" s="33" t="str">
        <f t="shared" si="419"/>
        <v>Bloodlust - OP</v>
      </c>
      <c r="G1814" s="34" t="s">
        <v>123</v>
      </c>
      <c r="H1814" s="34" t="s">
        <v>2590</v>
      </c>
      <c r="L1814" s="33" t="s">
        <v>448</v>
      </c>
      <c r="M1814" s="33" t="s">
        <v>448</v>
      </c>
      <c r="N1814" s="34" t="s">
        <v>4894</v>
      </c>
      <c r="O1814" s="34" t="s">
        <v>4894</v>
      </c>
      <c r="P1814" s="33" t="s">
        <v>3376</v>
      </c>
      <c r="S1814" s="50" t="s">
        <v>3724</v>
      </c>
      <c r="T1814" s="33" t="s">
        <v>448</v>
      </c>
      <c r="U1814" s="33" t="s">
        <v>1843</v>
      </c>
      <c r="W1814" s="34" t="s">
        <v>2103</v>
      </c>
      <c r="X1814" s="34">
        <v>2</v>
      </c>
      <c r="Y1814" s="34">
        <v>5</v>
      </c>
      <c r="Z1814" s="34">
        <f t="shared" si="415"/>
        <v>10</v>
      </c>
      <c r="AI1814" s="25">
        <v>1813</v>
      </c>
      <c r="AJ1814" s="27">
        <v>1813</v>
      </c>
    </row>
    <row r="1815" spans="1:36" ht="11.25" customHeight="1" x14ac:dyDescent="0.2">
      <c r="A1815" s="27">
        <v>1814</v>
      </c>
      <c r="C1815" s="33" t="str">
        <f t="shared" si="413"/>
        <v>Sabretooth - Danger Scent - OP - C</v>
      </c>
      <c r="D1815" s="33" t="str">
        <f t="shared" si="418"/>
        <v>Sabretooth - Danger Scent - OP - C</v>
      </c>
      <c r="E1815" s="33">
        <f t="shared" si="414"/>
        <v>1</v>
      </c>
      <c r="F1815" s="33" t="str">
        <f t="shared" si="419"/>
        <v>Danger Scent - OP</v>
      </c>
      <c r="G1815" s="34" t="s">
        <v>123</v>
      </c>
      <c r="H1815" s="34" t="s">
        <v>2590</v>
      </c>
      <c r="L1815" s="33" t="s">
        <v>448</v>
      </c>
      <c r="M1815" s="33" t="s">
        <v>448</v>
      </c>
      <c r="N1815" s="34" t="s">
        <v>4876</v>
      </c>
      <c r="O1815" s="34" t="s">
        <v>4876</v>
      </c>
      <c r="P1815" s="33" t="s">
        <v>1311</v>
      </c>
      <c r="S1815" s="50" t="s">
        <v>3648</v>
      </c>
      <c r="T1815" s="33" t="s">
        <v>448</v>
      </c>
      <c r="U1815" s="33" t="s">
        <v>1311</v>
      </c>
      <c r="W1815" s="34" t="s">
        <v>2103</v>
      </c>
      <c r="X1815" s="34">
        <v>2</v>
      </c>
      <c r="Y1815" s="34">
        <v>5</v>
      </c>
      <c r="Z1815" s="34">
        <f t="shared" si="415"/>
        <v>10</v>
      </c>
      <c r="AI1815" s="25">
        <v>1814</v>
      </c>
      <c r="AJ1815" s="27">
        <v>1814</v>
      </c>
    </row>
    <row r="1816" spans="1:36" ht="11.25" customHeight="1" x14ac:dyDescent="0.2">
      <c r="A1816" s="27">
        <v>1815</v>
      </c>
      <c r="C1816" s="33" t="str">
        <f t="shared" si="413"/>
        <v>Sabretooth - Dangerous Mind - IQ - C</v>
      </c>
      <c r="D1816" s="33" t="str">
        <f t="shared" si="418"/>
        <v>Sabretooth - Dangerous Mind - IQ - C</v>
      </c>
      <c r="E1816" s="33">
        <f t="shared" si="414"/>
        <v>1</v>
      </c>
      <c r="F1816" s="33" t="str">
        <f t="shared" si="419"/>
        <v>Dangerous Mind - IQ</v>
      </c>
      <c r="G1816" s="34" t="s">
        <v>1044</v>
      </c>
      <c r="H1816" s="34" t="s">
        <v>2590</v>
      </c>
      <c r="L1816" s="33" t="s">
        <v>448</v>
      </c>
      <c r="M1816" s="33" t="s">
        <v>448</v>
      </c>
      <c r="N1816" s="34" t="s">
        <v>4883</v>
      </c>
      <c r="O1816" s="34" t="s">
        <v>4883</v>
      </c>
      <c r="P1816" s="33" t="s">
        <v>1520</v>
      </c>
      <c r="S1816" s="50" t="s">
        <v>4441</v>
      </c>
      <c r="T1816" s="33" t="s">
        <v>448</v>
      </c>
      <c r="U1816" s="33" t="s">
        <v>1520</v>
      </c>
      <c r="W1816" s="34" t="s">
        <v>2103</v>
      </c>
      <c r="X1816" s="34">
        <v>12</v>
      </c>
      <c r="Y1816" s="34">
        <v>5</v>
      </c>
      <c r="Z1816" s="34">
        <f t="shared" si="415"/>
        <v>60</v>
      </c>
      <c r="AI1816" s="25">
        <v>1815</v>
      </c>
      <c r="AJ1816" s="27">
        <v>1815</v>
      </c>
    </row>
    <row r="1817" spans="1:36" ht="11.25" customHeight="1" x14ac:dyDescent="0.2">
      <c r="A1817" s="27">
        <v>1816</v>
      </c>
      <c r="C1817" s="33" t="str">
        <f t="shared" si="413"/>
        <v>Sabretooth - Government Operative - IQ - U</v>
      </c>
      <c r="D1817" s="33" t="str">
        <f t="shared" si="418"/>
        <v>Sabretooth - Government Operative - IQ - U</v>
      </c>
      <c r="E1817" s="33">
        <f t="shared" si="414"/>
        <v>1</v>
      </c>
      <c r="F1817" s="33" t="str">
        <f t="shared" si="419"/>
        <v>Government Operative - IQ</v>
      </c>
      <c r="G1817" s="34" t="s">
        <v>1044</v>
      </c>
      <c r="H1817" s="34" t="s">
        <v>2590</v>
      </c>
      <c r="L1817" s="33" t="s">
        <v>448</v>
      </c>
      <c r="M1817" s="33" t="s">
        <v>448</v>
      </c>
      <c r="N1817" s="34" t="s">
        <v>4876</v>
      </c>
      <c r="O1817" s="34" t="s">
        <v>4876</v>
      </c>
      <c r="P1817" s="33" t="s">
        <v>1521</v>
      </c>
      <c r="S1817" s="50" t="s">
        <v>4442</v>
      </c>
      <c r="T1817" s="33" t="s">
        <v>448</v>
      </c>
      <c r="U1817" s="33" t="s">
        <v>1521</v>
      </c>
      <c r="W1817" s="34" t="s">
        <v>2314</v>
      </c>
      <c r="X1817" s="34">
        <v>12</v>
      </c>
      <c r="Y1817" s="34">
        <v>10</v>
      </c>
      <c r="Z1817" s="34">
        <f t="shared" si="415"/>
        <v>120</v>
      </c>
      <c r="AI1817" s="25">
        <v>1816</v>
      </c>
      <c r="AJ1817" s="27">
        <v>1816</v>
      </c>
    </row>
    <row r="1818" spans="1:36" ht="11.25" customHeight="1" x14ac:dyDescent="0.2">
      <c r="A1818" s="27">
        <v>1817</v>
      </c>
      <c r="C1818" s="33" t="str">
        <f t="shared" si="413"/>
        <v>Sabretooth - Healing Factor - OP - C</v>
      </c>
      <c r="D1818" s="33" t="str">
        <f t="shared" si="418"/>
        <v>Sabretooth - Healing Factor - OP - C</v>
      </c>
      <c r="E1818" s="33">
        <f t="shared" si="414"/>
        <v>1</v>
      </c>
      <c r="F1818" s="33" t="str">
        <f t="shared" si="419"/>
        <v>Healing Factor - OP</v>
      </c>
      <c r="G1818" s="34" t="s">
        <v>123</v>
      </c>
      <c r="H1818" s="34" t="s">
        <v>2590</v>
      </c>
      <c r="L1818" s="33" t="s">
        <v>448</v>
      </c>
      <c r="M1818" s="33" t="s">
        <v>448</v>
      </c>
      <c r="N1818" s="34" t="s">
        <v>4900</v>
      </c>
      <c r="O1818" s="34" t="s">
        <v>4900</v>
      </c>
      <c r="P1818" s="33" t="s">
        <v>1312</v>
      </c>
      <c r="S1818" s="50" t="s">
        <v>4443</v>
      </c>
      <c r="T1818" s="33" t="s">
        <v>448</v>
      </c>
      <c r="U1818" s="33" t="s">
        <v>1312</v>
      </c>
      <c r="W1818" s="34" t="s">
        <v>2103</v>
      </c>
      <c r="X1818" s="34">
        <v>2</v>
      </c>
      <c r="Y1818" s="34">
        <v>5</v>
      </c>
      <c r="Z1818" s="34">
        <f t="shared" si="415"/>
        <v>10</v>
      </c>
      <c r="AI1818" s="25">
        <v>1817</v>
      </c>
      <c r="AJ1818" s="27">
        <v>1817</v>
      </c>
    </row>
    <row r="1819" spans="1:36" ht="11.25" customHeight="1" x14ac:dyDescent="0.2">
      <c r="A1819" s="27">
        <v>1818</v>
      </c>
      <c r="C1819" s="33" t="str">
        <f t="shared" si="413"/>
        <v>Sabretooth - Rabid Beast - PS - U</v>
      </c>
      <c r="D1819" s="33" t="str">
        <f t="shared" si="418"/>
        <v>Sabretooth - Rabid Beast - PS - U</v>
      </c>
      <c r="E1819" s="33">
        <f t="shared" si="414"/>
        <v>1</v>
      </c>
      <c r="F1819" s="33" t="str">
        <f t="shared" si="419"/>
        <v>Rabid Beast - PS</v>
      </c>
      <c r="G1819" s="34" t="s">
        <v>124</v>
      </c>
      <c r="H1819" s="34" t="s">
        <v>2590</v>
      </c>
      <c r="L1819" s="33" t="s">
        <v>448</v>
      </c>
      <c r="M1819" s="33" t="s">
        <v>448</v>
      </c>
      <c r="N1819" s="34" t="s">
        <v>5016</v>
      </c>
      <c r="O1819" s="34" t="s">
        <v>5016</v>
      </c>
      <c r="P1819" s="33" t="s">
        <v>1310</v>
      </c>
      <c r="S1819" s="50" t="s">
        <v>4444</v>
      </c>
      <c r="T1819" s="33" t="s">
        <v>448</v>
      </c>
      <c r="U1819" s="33" t="s">
        <v>1310</v>
      </c>
      <c r="W1819" s="34" t="s">
        <v>2314</v>
      </c>
      <c r="X1819" s="34">
        <v>7</v>
      </c>
      <c r="Y1819" s="34">
        <v>10</v>
      </c>
      <c r="Z1819" s="34">
        <f t="shared" si="415"/>
        <v>70</v>
      </c>
      <c r="AI1819" s="25">
        <v>1818</v>
      </c>
      <c r="AJ1819" s="27">
        <v>1818</v>
      </c>
    </row>
    <row r="1820" spans="1:36" ht="11.25" customHeight="1" x14ac:dyDescent="0.2">
      <c r="A1820" s="27">
        <v>1819</v>
      </c>
      <c r="C1820" s="33" t="str">
        <f t="shared" si="413"/>
        <v>Sabretooth - Wildcat Attack - OP - C</v>
      </c>
      <c r="D1820" s="33" t="str">
        <f t="shared" si="418"/>
        <v>Sabretooth - Wildcat Attack - OP - C</v>
      </c>
      <c r="E1820" s="33">
        <f t="shared" si="414"/>
        <v>1</v>
      </c>
      <c r="F1820" s="33" t="str">
        <f t="shared" si="419"/>
        <v>Wildcat Attack - OP</v>
      </c>
      <c r="G1820" s="34" t="s">
        <v>123</v>
      </c>
      <c r="H1820" s="34" t="s">
        <v>2590</v>
      </c>
      <c r="L1820" s="33" t="s">
        <v>448</v>
      </c>
      <c r="M1820" s="33" t="s">
        <v>448</v>
      </c>
      <c r="N1820" s="34" t="s">
        <v>4879</v>
      </c>
      <c r="O1820" s="34" t="s">
        <v>4879</v>
      </c>
      <c r="P1820" s="33" t="s">
        <v>1313</v>
      </c>
      <c r="S1820" s="50" t="s">
        <v>4445</v>
      </c>
      <c r="T1820" s="33" t="s">
        <v>448</v>
      </c>
      <c r="U1820" s="33" t="s">
        <v>1313</v>
      </c>
      <c r="W1820" s="34" t="s">
        <v>2103</v>
      </c>
      <c r="X1820" s="34">
        <v>2</v>
      </c>
      <c r="Y1820" s="34">
        <v>5</v>
      </c>
      <c r="Z1820" s="34">
        <f t="shared" si="415"/>
        <v>10</v>
      </c>
      <c r="AI1820" s="25">
        <v>1819</v>
      </c>
      <c r="AJ1820" s="27">
        <v>1819</v>
      </c>
    </row>
    <row r="1821" spans="1:36" ht="11.25" customHeight="1" x14ac:dyDescent="0.2">
      <c r="A1821" s="27">
        <v>1820</v>
      </c>
      <c r="B1821" s="28"/>
      <c r="C1821" s="26" t="str">
        <f t="shared" si="413"/>
        <v>Savage Dragon - 4-Grid Character Card - IM - R</v>
      </c>
      <c r="D1821" s="26" t="str">
        <f>CONCATENATE(M1821," ",G1821," HERO - ",W1821)</f>
        <v>Savage Dragon IM HERO - R</v>
      </c>
      <c r="E1821" s="26">
        <f t="shared" si="414"/>
        <v>1</v>
      </c>
      <c r="F1821" s="26" t="str">
        <f>CONCATENATE(M1821,IF(V1821&lt;&gt;"",CONCATENATE(" (",V1821,")",),"")," &lt;",G1821,"&gt;")</f>
        <v>Savage Dragon &lt;IM&gt;</v>
      </c>
      <c r="G1821" s="28" t="s">
        <v>511</v>
      </c>
      <c r="H1821" s="28" t="s">
        <v>2582</v>
      </c>
      <c r="I1821" s="28"/>
      <c r="J1821" s="28"/>
      <c r="K1821" s="28"/>
      <c r="L1821" s="26" t="s">
        <v>2227</v>
      </c>
      <c r="M1821" s="26" t="s">
        <v>2227</v>
      </c>
      <c r="N1821" s="28"/>
      <c r="O1821" s="28"/>
      <c r="P1821" s="26" t="s">
        <v>769</v>
      </c>
      <c r="Q1821" s="28"/>
      <c r="R1821" s="28"/>
      <c r="S1821" s="54"/>
      <c r="T1821" s="26" t="s">
        <v>2227</v>
      </c>
      <c r="U1821" s="26" t="s">
        <v>769</v>
      </c>
      <c r="V1821" s="28"/>
      <c r="W1821" s="28" t="s">
        <v>2313</v>
      </c>
      <c r="X1821" s="29">
        <v>16</v>
      </c>
      <c r="Y1821" s="29">
        <v>15</v>
      </c>
      <c r="Z1821" s="29">
        <f t="shared" si="415"/>
        <v>240</v>
      </c>
      <c r="AA1821" s="30">
        <v>2</v>
      </c>
      <c r="AB1821" s="30">
        <v>5</v>
      </c>
      <c r="AC1821" s="30">
        <v>8</v>
      </c>
      <c r="AD1821" s="30">
        <v>4</v>
      </c>
      <c r="AE1821" s="30">
        <f>SUM(AA1821:AD1821)</f>
        <v>19</v>
      </c>
      <c r="AF1821" s="30">
        <v>19</v>
      </c>
      <c r="AG1821" s="31">
        <f>AVERAGE(AA1821:AD1821)</f>
        <v>4.75</v>
      </c>
      <c r="AH1821" s="32"/>
      <c r="AI1821" s="32">
        <v>1820</v>
      </c>
      <c r="AJ1821" s="27">
        <v>1820</v>
      </c>
    </row>
    <row r="1822" spans="1:36" ht="11.25" customHeight="1" x14ac:dyDescent="0.2">
      <c r="A1822" s="27">
        <v>1821</v>
      </c>
      <c r="C1822" s="33" t="str">
        <f t="shared" si="413"/>
        <v>Savage Dragon - Amazing Recovery - IM - U</v>
      </c>
      <c r="D1822" s="33" t="s">
        <v>6213</v>
      </c>
      <c r="E1822" s="33">
        <f t="shared" si="414"/>
        <v>1</v>
      </c>
      <c r="F1822" s="33" t="str">
        <f t="shared" ref="F1822:F1827" si="420">CONCATENATE(P1822," - ",G1822)</f>
        <v>Amazing Recovery - IM</v>
      </c>
      <c r="G1822" s="34" t="s">
        <v>511</v>
      </c>
      <c r="H1822" s="34" t="s">
        <v>2590</v>
      </c>
      <c r="L1822" s="33" t="s">
        <v>2227</v>
      </c>
      <c r="M1822" s="33" t="s">
        <v>2227</v>
      </c>
      <c r="N1822" s="34" t="s">
        <v>5132</v>
      </c>
      <c r="O1822" s="34" t="s">
        <v>5132</v>
      </c>
      <c r="P1822" s="33" t="s">
        <v>2229</v>
      </c>
      <c r="S1822" s="50" t="s">
        <v>4446</v>
      </c>
      <c r="T1822" s="33" t="s">
        <v>2227</v>
      </c>
      <c r="U1822" s="33" t="s">
        <v>2229</v>
      </c>
      <c r="W1822" s="34" t="s">
        <v>2314</v>
      </c>
      <c r="X1822" s="34">
        <v>16</v>
      </c>
      <c r="Y1822" s="34">
        <v>10</v>
      </c>
      <c r="Z1822" s="34">
        <f t="shared" si="415"/>
        <v>160</v>
      </c>
      <c r="AI1822" s="25">
        <v>1821</v>
      </c>
      <c r="AJ1822" s="27">
        <v>1821</v>
      </c>
    </row>
    <row r="1823" spans="1:36" ht="11.25" customHeight="1" x14ac:dyDescent="0.2">
      <c r="A1823" s="27">
        <v>1822</v>
      </c>
      <c r="C1823" s="33" t="str">
        <f t="shared" si="413"/>
        <v>Savage Dragon - Bulletproof - IM - C</v>
      </c>
      <c r="D1823" s="33" t="str">
        <f t="shared" ref="D1823:D1827" si="421">CONCATENATE(M1823," - ",P1823," - ",G1823," - ",IF(R1823="","",CONCATENATE(R1823," - ")),W1823)</f>
        <v>Savage Dragon - Bulletproof - IM - C</v>
      </c>
      <c r="E1823" s="33">
        <f t="shared" si="414"/>
        <v>1</v>
      </c>
      <c r="F1823" s="33" t="str">
        <f t="shared" si="420"/>
        <v>Bulletproof - IM</v>
      </c>
      <c r="G1823" s="34" t="s">
        <v>511</v>
      </c>
      <c r="H1823" s="34" t="s">
        <v>2590</v>
      </c>
      <c r="L1823" s="33" t="s">
        <v>2227</v>
      </c>
      <c r="M1823" s="33" t="s">
        <v>2227</v>
      </c>
      <c r="N1823" s="34" t="s">
        <v>5152</v>
      </c>
      <c r="O1823" s="34" t="s">
        <v>5152</v>
      </c>
      <c r="P1823" s="33" t="s">
        <v>3563</v>
      </c>
      <c r="S1823" s="50" t="s">
        <v>4447</v>
      </c>
      <c r="T1823" s="33" t="s">
        <v>2227</v>
      </c>
      <c r="U1823" s="33" t="s">
        <v>939</v>
      </c>
      <c r="W1823" s="34" t="s">
        <v>2103</v>
      </c>
      <c r="X1823" s="34">
        <v>16</v>
      </c>
      <c r="Y1823" s="34">
        <v>5</v>
      </c>
      <c r="Z1823" s="34">
        <f t="shared" si="415"/>
        <v>80</v>
      </c>
      <c r="AI1823" s="25">
        <v>1822</v>
      </c>
      <c r="AJ1823" s="27">
        <v>1822</v>
      </c>
    </row>
    <row r="1824" spans="1:36" ht="11.25" customHeight="1" x14ac:dyDescent="0.2">
      <c r="A1824" s="27">
        <v>1823</v>
      </c>
      <c r="C1824" s="33" t="str">
        <f t="shared" si="413"/>
        <v>Savage Dragon - Chicago PD - IM - C</v>
      </c>
      <c r="D1824" s="33" t="str">
        <f t="shared" si="421"/>
        <v>Savage Dragon - Chicago PD - IM - C</v>
      </c>
      <c r="E1824" s="33">
        <f t="shared" si="414"/>
        <v>1</v>
      </c>
      <c r="F1824" s="33" t="str">
        <f t="shared" si="420"/>
        <v>Chicago PD - IM</v>
      </c>
      <c r="G1824" s="34" t="s">
        <v>511</v>
      </c>
      <c r="H1824" s="34" t="s">
        <v>2590</v>
      </c>
      <c r="L1824" s="33" t="s">
        <v>2227</v>
      </c>
      <c r="M1824" s="33" t="s">
        <v>2227</v>
      </c>
      <c r="N1824" s="34" t="s">
        <v>5153</v>
      </c>
      <c r="O1824" s="34" t="s">
        <v>5153</v>
      </c>
      <c r="P1824" s="33" t="s">
        <v>2230</v>
      </c>
      <c r="S1824" s="50" t="s">
        <v>4448</v>
      </c>
      <c r="T1824" s="33" t="s">
        <v>2227</v>
      </c>
      <c r="U1824" s="33" t="s">
        <v>2230</v>
      </c>
      <c r="W1824" s="34" t="s">
        <v>2103</v>
      </c>
      <c r="X1824" s="34">
        <v>16</v>
      </c>
      <c r="Y1824" s="34">
        <v>5</v>
      </c>
      <c r="Z1824" s="34">
        <f t="shared" si="415"/>
        <v>80</v>
      </c>
      <c r="AI1824" s="25">
        <v>1823</v>
      </c>
      <c r="AJ1824" s="27">
        <v>1823</v>
      </c>
    </row>
    <row r="1825" spans="1:36" ht="11.25" customHeight="1" x14ac:dyDescent="0.2">
      <c r="A1825" s="27">
        <v>1824</v>
      </c>
      <c r="C1825" s="33" t="str">
        <f t="shared" si="413"/>
        <v>Savage Dragon - Dragon Brawl - IM - U</v>
      </c>
      <c r="D1825" s="33" t="str">
        <f t="shared" si="421"/>
        <v>Savage Dragon - Dragon Brawl - IM - U</v>
      </c>
      <c r="E1825" s="33">
        <f t="shared" si="414"/>
        <v>1</v>
      </c>
      <c r="F1825" s="33" t="str">
        <f t="shared" si="420"/>
        <v>Dragon Brawl - IM</v>
      </c>
      <c r="G1825" s="34" t="s">
        <v>511</v>
      </c>
      <c r="H1825" s="34" t="s">
        <v>2590</v>
      </c>
      <c r="L1825" s="33" t="s">
        <v>2227</v>
      </c>
      <c r="M1825" s="33" t="s">
        <v>2227</v>
      </c>
      <c r="N1825" s="34" t="s">
        <v>4927</v>
      </c>
      <c r="O1825" s="34" t="s">
        <v>4927</v>
      </c>
      <c r="P1825" s="33" t="s">
        <v>938</v>
      </c>
      <c r="S1825" s="50" t="s">
        <v>4449</v>
      </c>
      <c r="T1825" s="33" t="s">
        <v>2227</v>
      </c>
      <c r="U1825" s="33" t="s">
        <v>938</v>
      </c>
      <c r="W1825" s="34" t="s">
        <v>2314</v>
      </c>
      <c r="X1825" s="34">
        <v>16</v>
      </c>
      <c r="Y1825" s="34">
        <v>10</v>
      </c>
      <c r="Z1825" s="34">
        <f t="shared" si="415"/>
        <v>160</v>
      </c>
      <c r="AI1825" s="25">
        <v>1824</v>
      </c>
      <c r="AJ1825" s="27">
        <v>1824</v>
      </c>
    </row>
    <row r="1826" spans="1:36" ht="11.25" customHeight="1" x14ac:dyDescent="0.2">
      <c r="A1826" s="27">
        <v>1825</v>
      </c>
      <c r="C1826" s="33" t="str">
        <f t="shared" si="413"/>
        <v>Savage Dragon - Freak Force - IM - C</v>
      </c>
      <c r="D1826" s="33" t="str">
        <f t="shared" si="421"/>
        <v>Savage Dragon - Freak Force - IM - C</v>
      </c>
      <c r="E1826" s="33">
        <f t="shared" si="414"/>
        <v>1</v>
      </c>
      <c r="F1826" s="33" t="str">
        <f t="shared" si="420"/>
        <v>Freak Force - IM</v>
      </c>
      <c r="G1826" s="34" t="s">
        <v>511</v>
      </c>
      <c r="H1826" s="34" t="s">
        <v>2590</v>
      </c>
      <c r="L1826" s="33" t="s">
        <v>2227</v>
      </c>
      <c r="M1826" s="33" t="s">
        <v>2227</v>
      </c>
      <c r="N1826" s="34" t="s">
        <v>4878</v>
      </c>
      <c r="O1826" s="34" t="s">
        <v>4878</v>
      </c>
      <c r="P1826" s="33" t="s">
        <v>2228</v>
      </c>
      <c r="S1826" s="50" t="s">
        <v>4450</v>
      </c>
      <c r="T1826" s="33" t="s">
        <v>2227</v>
      </c>
      <c r="U1826" s="33" t="s">
        <v>2228</v>
      </c>
      <c r="W1826" s="34" t="s">
        <v>2103</v>
      </c>
      <c r="X1826" s="34">
        <v>16</v>
      </c>
      <c r="Y1826" s="34">
        <v>5</v>
      </c>
      <c r="Z1826" s="34">
        <f t="shared" si="415"/>
        <v>80</v>
      </c>
      <c r="AI1826" s="25">
        <v>1825</v>
      </c>
      <c r="AJ1826" s="27">
        <v>1825</v>
      </c>
    </row>
    <row r="1827" spans="1:36" ht="11.25" customHeight="1" x14ac:dyDescent="0.2">
      <c r="A1827" s="27">
        <v>1826</v>
      </c>
      <c r="C1827" s="33" t="str">
        <f t="shared" si="413"/>
        <v>Savage Dragon - Savage Strength - IM - OPD - R</v>
      </c>
      <c r="D1827" s="33" t="str">
        <f t="shared" si="421"/>
        <v>Savage Dragon - Savage Strength - IM - OPD - R</v>
      </c>
      <c r="E1827" s="33">
        <f t="shared" si="414"/>
        <v>1</v>
      </c>
      <c r="F1827" s="33" t="str">
        <f t="shared" si="420"/>
        <v>Savage Strength - IM</v>
      </c>
      <c r="G1827" s="34" t="s">
        <v>511</v>
      </c>
      <c r="H1827" s="34" t="s">
        <v>2590</v>
      </c>
      <c r="L1827" s="33" t="s">
        <v>2227</v>
      </c>
      <c r="M1827" s="33" t="s">
        <v>2227</v>
      </c>
      <c r="N1827" s="34" t="s">
        <v>4958</v>
      </c>
      <c r="O1827" s="34" t="s">
        <v>4958</v>
      </c>
      <c r="P1827" s="33" t="s">
        <v>3269</v>
      </c>
      <c r="R1827" s="34" t="s">
        <v>2584</v>
      </c>
      <c r="S1827" s="50" t="s">
        <v>4451</v>
      </c>
      <c r="T1827" s="33" t="s">
        <v>2227</v>
      </c>
      <c r="U1827" s="33" t="s">
        <v>1187</v>
      </c>
      <c r="W1827" s="34" t="s">
        <v>2313</v>
      </c>
      <c r="X1827" s="34">
        <v>16</v>
      </c>
      <c r="Y1827" s="34">
        <v>15</v>
      </c>
      <c r="Z1827" s="34">
        <f t="shared" si="415"/>
        <v>240</v>
      </c>
      <c r="AI1827" s="25">
        <v>1826</v>
      </c>
      <c r="AJ1827" s="27">
        <v>1826</v>
      </c>
    </row>
    <row r="1828" spans="1:36" ht="11.25" customHeight="1" x14ac:dyDescent="0.2">
      <c r="A1828" s="27">
        <v>1827</v>
      </c>
      <c r="B1828" s="39"/>
      <c r="C1828" s="38" t="str">
        <f t="shared" si="413"/>
        <v>Scarlet Spider - 3-Grid Character Card - PS - VR</v>
      </c>
      <c r="D1828" s="38" t="str">
        <f>CONCATENATE(M1828," ",G1828," HERO - ",W1828)</f>
        <v>Scarlet Spider PS HERO - VR</v>
      </c>
      <c r="E1828" s="38">
        <f t="shared" si="414"/>
        <v>1</v>
      </c>
      <c r="F1828" s="38" t="str">
        <f>CONCATENATE(M1828,IF(V1828&lt;&gt;"",CONCATENATE(" (",V1828,")",),"")," &lt;",G1828,"&gt;")</f>
        <v>Scarlet Spider &lt;PS&gt;</v>
      </c>
      <c r="G1828" s="39" t="s">
        <v>124</v>
      </c>
      <c r="H1828" s="39" t="s">
        <v>2582</v>
      </c>
      <c r="I1828" s="39"/>
      <c r="J1828" s="39"/>
      <c r="K1828" s="39"/>
      <c r="L1828" s="38" t="s">
        <v>449</v>
      </c>
      <c r="M1828" s="38" t="s">
        <v>449</v>
      </c>
      <c r="N1828" s="39"/>
      <c r="O1828" s="39"/>
      <c r="P1828" s="38" t="s">
        <v>768</v>
      </c>
      <c r="Q1828" s="39"/>
      <c r="R1828" s="39"/>
      <c r="S1828" s="55"/>
      <c r="T1828" s="38" t="s">
        <v>449</v>
      </c>
      <c r="U1828" s="38" t="s">
        <v>768</v>
      </c>
      <c r="V1828" s="39"/>
      <c r="W1828" s="39" t="s">
        <v>2361</v>
      </c>
      <c r="X1828" s="40">
        <v>7</v>
      </c>
      <c r="Y1828" s="40">
        <v>20</v>
      </c>
      <c r="Z1828" s="40">
        <f t="shared" si="415"/>
        <v>140</v>
      </c>
      <c r="AA1828" s="41">
        <v>5</v>
      </c>
      <c r="AB1828" s="41">
        <v>7</v>
      </c>
      <c r="AC1828" s="41">
        <v>6</v>
      </c>
      <c r="AD1828" s="41"/>
      <c r="AE1828" s="41">
        <f>SUM(AA1828:AD1828)</f>
        <v>18</v>
      </c>
      <c r="AF1828" s="41">
        <v>18</v>
      </c>
      <c r="AG1828" s="42">
        <f>AVERAGE(AA1828:AD1828)</f>
        <v>6</v>
      </c>
      <c r="AH1828" s="43"/>
      <c r="AI1828" s="43">
        <v>1827</v>
      </c>
      <c r="AJ1828" s="27">
        <v>1827</v>
      </c>
    </row>
    <row r="1829" spans="1:36" ht="11.25" customHeight="1" x14ac:dyDescent="0.2">
      <c r="A1829" s="27">
        <v>1828</v>
      </c>
      <c r="B1829" s="28"/>
      <c r="C1829" s="26" t="str">
        <f t="shared" si="413"/>
        <v>Scarlet Spider - 4-Grid Character Card - IQ - R</v>
      </c>
      <c r="D1829" s="26" t="str">
        <f>CONCATENATE(M1829," ",G1829," HERO - ",W1829)</f>
        <v>Scarlet Spider IQ HERO - R</v>
      </c>
      <c r="E1829" s="26">
        <f t="shared" si="414"/>
        <v>1</v>
      </c>
      <c r="F1829" s="26" t="str">
        <f>CONCATENATE(M1829,IF(V1829&lt;&gt;"",CONCATENATE(" (",V1829,")",),"")," &lt;",G1829,"&gt;")</f>
        <v>Scarlet Spider &lt;IQ&gt;</v>
      </c>
      <c r="G1829" s="28" t="s">
        <v>1044</v>
      </c>
      <c r="H1829" s="28" t="s">
        <v>2582</v>
      </c>
      <c r="I1829" s="28"/>
      <c r="J1829" s="28"/>
      <c r="K1829" s="28"/>
      <c r="L1829" s="26" t="s">
        <v>449</v>
      </c>
      <c r="M1829" s="26" t="s">
        <v>449</v>
      </c>
      <c r="N1829" s="28"/>
      <c r="O1829" s="28"/>
      <c r="P1829" s="26" t="s">
        <v>769</v>
      </c>
      <c r="Q1829" s="28"/>
      <c r="R1829" s="28"/>
      <c r="S1829" s="54"/>
      <c r="T1829" s="26" t="s">
        <v>449</v>
      </c>
      <c r="U1829" s="26" t="s">
        <v>769</v>
      </c>
      <c r="V1829" s="28"/>
      <c r="W1829" s="28" t="s">
        <v>2313</v>
      </c>
      <c r="X1829" s="29">
        <v>12</v>
      </c>
      <c r="Y1829" s="29">
        <v>15</v>
      </c>
      <c r="Z1829" s="29">
        <f t="shared" si="415"/>
        <v>180</v>
      </c>
      <c r="AA1829" s="30">
        <v>3</v>
      </c>
      <c r="AB1829" s="30">
        <v>7</v>
      </c>
      <c r="AC1829" s="30">
        <v>6</v>
      </c>
      <c r="AD1829" s="30">
        <v>5</v>
      </c>
      <c r="AE1829" s="30">
        <f>SUM(AA1829:AD1829)</f>
        <v>21</v>
      </c>
      <c r="AF1829" s="30">
        <v>21</v>
      </c>
      <c r="AG1829" s="31">
        <f>AVERAGE(AA1829:AD1829)</f>
        <v>5.25</v>
      </c>
      <c r="AH1829" s="32"/>
      <c r="AI1829" s="32">
        <v>1828</v>
      </c>
      <c r="AJ1829" s="27">
        <v>1828</v>
      </c>
    </row>
    <row r="1830" spans="1:36" ht="11.25" customHeight="1" x14ac:dyDescent="0.2">
      <c r="A1830" s="27">
        <v>1829</v>
      </c>
      <c r="C1830" s="33" t="str">
        <f t="shared" si="413"/>
        <v>Scarlet Spider - Arachnid Gizmos - PS - OPD - R</v>
      </c>
      <c r="D1830" s="33" t="str">
        <f t="shared" ref="D1830:D1837" si="422">CONCATENATE(M1830," - ",P1830," - ",G1830," - ",IF(R1830="","",CONCATENATE(R1830," - ")),W1830)</f>
        <v>Scarlet Spider - Arachnid Gizmos - PS - OPD - R</v>
      </c>
      <c r="E1830" s="33">
        <f t="shared" si="414"/>
        <v>1</v>
      </c>
      <c r="F1830" s="33" t="str">
        <f>CONCATENATE(P1830," - ",G1830)</f>
        <v>Arachnid Gizmos - PS</v>
      </c>
      <c r="G1830" s="34" t="s">
        <v>124</v>
      </c>
      <c r="H1830" s="34" t="s">
        <v>2590</v>
      </c>
      <c r="L1830" s="33" t="s">
        <v>449</v>
      </c>
      <c r="M1830" s="33" t="s">
        <v>449</v>
      </c>
      <c r="N1830" s="34" t="s">
        <v>4899</v>
      </c>
      <c r="O1830" s="34" t="s">
        <v>4899</v>
      </c>
      <c r="P1830" s="33" t="s">
        <v>3270</v>
      </c>
      <c r="R1830" s="34" t="s">
        <v>2584</v>
      </c>
      <c r="S1830" s="50" t="s">
        <v>4452</v>
      </c>
      <c r="T1830" s="33" t="s">
        <v>449</v>
      </c>
      <c r="U1830" s="33" t="s">
        <v>2350</v>
      </c>
      <c r="W1830" s="34" t="s">
        <v>2313</v>
      </c>
      <c r="X1830" s="34">
        <v>7</v>
      </c>
      <c r="Y1830" s="34">
        <v>15</v>
      </c>
      <c r="Z1830" s="34">
        <f t="shared" si="415"/>
        <v>105</v>
      </c>
      <c r="AI1830" s="25">
        <v>1829</v>
      </c>
      <c r="AJ1830" s="27">
        <v>1829</v>
      </c>
    </row>
    <row r="1831" spans="1:36" ht="11.25" customHeight="1" x14ac:dyDescent="0.2">
      <c r="A1831" s="27">
        <v>1830</v>
      </c>
      <c r="C1831" s="33" t="str">
        <f t="shared" si="413"/>
        <v>Scarlet Spider - Clonal Confusion - IQ - C</v>
      </c>
      <c r="D1831" s="33" t="str">
        <f t="shared" si="422"/>
        <v>Scarlet Spider - Clonal Confusion - IQ - C</v>
      </c>
      <c r="E1831" s="33">
        <f t="shared" si="414"/>
        <v>1</v>
      </c>
      <c r="F1831" s="33" t="str">
        <f>CONCATENATE(M1831," - ",P1831," - ",G1831)</f>
        <v>Scarlet Spider - Clonal Confusion - IQ</v>
      </c>
      <c r="G1831" s="34" t="s">
        <v>1044</v>
      </c>
      <c r="H1831" s="34" t="s">
        <v>2590</v>
      </c>
      <c r="L1831" s="33" t="s">
        <v>449</v>
      </c>
      <c r="M1831" s="33" t="s">
        <v>449</v>
      </c>
      <c r="N1831" s="34" t="s">
        <v>4983</v>
      </c>
      <c r="O1831" s="34" t="s">
        <v>4983</v>
      </c>
      <c r="P1831" s="33" t="s">
        <v>405</v>
      </c>
      <c r="S1831" s="50" t="s">
        <v>4453</v>
      </c>
      <c r="T1831" s="33" t="s">
        <v>449</v>
      </c>
      <c r="U1831" s="33" t="s">
        <v>405</v>
      </c>
      <c r="W1831" s="34" t="s">
        <v>2103</v>
      </c>
      <c r="X1831" s="34">
        <v>12</v>
      </c>
      <c r="Y1831" s="34">
        <v>5</v>
      </c>
      <c r="Z1831" s="34">
        <f t="shared" si="415"/>
        <v>60</v>
      </c>
      <c r="AI1831" s="25">
        <v>1830</v>
      </c>
      <c r="AJ1831" s="27">
        <v>1830</v>
      </c>
    </row>
    <row r="1832" spans="1:36" ht="11.25" customHeight="1" x14ac:dyDescent="0.2">
      <c r="A1832" s="27">
        <v>1831</v>
      </c>
      <c r="C1832" s="33" t="str">
        <f t="shared" si="413"/>
        <v>Scarlet Spider - Hidden Pouches - PS - VR</v>
      </c>
      <c r="D1832" s="33" t="str">
        <f t="shared" si="422"/>
        <v>Scarlet Spider - Hidden Pouches - PS - VR</v>
      </c>
      <c r="E1832" s="33">
        <f t="shared" si="414"/>
        <v>1</v>
      </c>
      <c r="F1832" s="33" t="str">
        <f t="shared" ref="F1832:F1837" si="423">CONCATENATE(P1832," - ",G1832)</f>
        <v>Hidden Pouches - PS</v>
      </c>
      <c r="G1832" s="34" t="s">
        <v>124</v>
      </c>
      <c r="H1832" s="34" t="s">
        <v>2590</v>
      </c>
      <c r="L1832" s="33" t="s">
        <v>449</v>
      </c>
      <c r="M1832" s="33" t="s">
        <v>449</v>
      </c>
      <c r="N1832" s="34" t="s">
        <v>4921</v>
      </c>
      <c r="O1832" s="34" t="s">
        <v>4921</v>
      </c>
      <c r="P1832" s="33" t="s">
        <v>1000</v>
      </c>
      <c r="S1832" s="50" t="s">
        <v>4454</v>
      </c>
      <c r="T1832" s="33" t="s">
        <v>449</v>
      </c>
      <c r="U1832" s="33" t="s">
        <v>1000</v>
      </c>
      <c r="W1832" s="34" t="s">
        <v>2361</v>
      </c>
      <c r="X1832" s="34">
        <v>7</v>
      </c>
      <c r="Y1832" s="34">
        <v>20</v>
      </c>
      <c r="Z1832" s="34">
        <f t="shared" si="415"/>
        <v>140</v>
      </c>
      <c r="AI1832" s="25">
        <v>1831</v>
      </c>
      <c r="AJ1832" s="27">
        <v>1831</v>
      </c>
    </row>
    <row r="1833" spans="1:36" ht="11.25" customHeight="1" x14ac:dyDescent="0.2">
      <c r="A1833" s="27">
        <v>1832</v>
      </c>
      <c r="C1833" s="33" t="str">
        <f t="shared" si="413"/>
        <v>Scarlet Spider - Impact Webbing - PS - OPD - VR</v>
      </c>
      <c r="D1833" s="33" t="str">
        <f t="shared" si="422"/>
        <v>Scarlet Spider - Impact Webbing - PS - OPD - VR</v>
      </c>
      <c r="E1833" s="33">
        <f t="shared" si="414"/>
        <v>1</v>
      </c>
      <c r="F1833" s="33" t="str">
        <f t="shared" si="423"/>
        <v>Impact Webbing - PS</v>
      </c>
      <c r="G1833" s="34" t="s">
        <v>124</v>
      </c>
      <c r="H1833" s="34" t="s">
        <v>2590</v>
      </c>
      <c r="L1833" s="33" t="s">
        <v>449</v>
      </c>
      <c r="M1833" s="33" t="s">
        <v>449</v>
      </c>
      <c r="N1833" s="34" t="s">
        <v>5014</v>
      </c>
      <c r="O1833" s="34" t="s">
        <v>5014</v>
      </c>
      <c r="P1833" s="33" t="s">
        <v>3271</v>
      </c>
      <c r="R1833" s="34" t="s">
        <v>2584</v>
      </c>
      <c r="S1833" s="50" t="s">
        <v>4455</v>
      </c>
      <c r="T1833" s="33" t="s">
        <v>449</v>
      </c>
      <c r="U1833" s="33" t="s">
        <v>2351</v>
      </c>
      <c r="W1833" s="34" t="s">
        <v>2361</v>
      </c>
      <c r="X1833" s="34">
        <v>7</v>
      </c>
      <c r="Y1833" s="34">
        <v>20</v>
      </c>
      <c r="Z1833" s="34">
        <f t="shared" si="415"/>
        <v>140</v>
      </c>
      <c r="AI1833" s="25">
        <v>1832</v>
      </c>
      <c r="AJ1833" s="27">
        <v>1832</v>
      </c>
    </row>
    <row r="1834" spans="1:36" ht="11.25" customHeight="1" x14ac:dyDescent="0.2">
      <c r="A1834" s="27">
        <v>1833</v>
      </c>
      <c r="C1834" s="33" t="str">
        <f t="shared" si="413"/>
        <v>Scarlet Spider - New Warrior - PS - U</v>
      </c>
      <c r="D1834" s="33" t="str">
        <f t="shared" si="422"/>
        <v>Scarlet Spider - New Warrior - PS - U</v>
      </c>
      <c r="E1834" s="33">
        <f t="shared" si="414"/>
        <v>1</v>
      </c>
      <c r="F1834" s="33" t="str">
        <f t="shared" si="423"/>
        <v>New Warrior - PS</v>
      </c>
      <c r="G1834" s="34" t="s">
        <v>124</v>
      </c>
      <c r="H1834" s="34" t="s">
        <v>2590</v>
      </c>
      <c r="L1834" s="33" t="s">
        <v>449</v>
      </c>
      <c r="M1834" s="33" t="s">
        <v>449</v>
      </c>
      <c r="N1834" s="34" t="s">
        <v>4928</v>
      </c>
      <c r="O1834" s="34" t="s">
        <v>4928</v>
      </c>
      <c r="P1834" s="33" t="s">
        <v>1844</v>
      </c>
      <c r="S1834" s="50" t="s">
        <v>3805</v>
      </c>
      <c r="T1834" s="33" t="s">
        <v>449</v>
      </c>
      <c r="U1834" s="33" t="s">
        <v>1844</v>
      </c>
      <c r="W1834" s="34" t="s">
        <v>2314</v>
      </c>
      <c r="X1834" s="34">
        <v>7</v>
      </c>
      <c r="Y1834" s="34">
        <v>10</v>
      </c>
      <c r="Z1834" s="34">
        <f t="shared" si="415"/>
        <v>70</v>
      </c>
      <c r="AI1834" s="25">
        <v>1833</v>
      </c>
      <c r="AJ1834" s="27">
        <v>1833</v>
      </c>
    </row>
    <row r="1835" spans="1:36" ht="11.25" customHeight="1" x14ac:dyDescent="0.2">
      <c r="A1835" s="27">
        <v>1834</v>
      </c>
      <c r="C1835" s="33" t="str">
        <f t="shared" si="413"/>
        <v>Scarlet Spider - Scarlet Savior - HF - X</v>
      </c>
      <c r="D1835" s="33" t="s">
        <v>6214</v>
      </c>
      <c r="E1835" s="33">
        <f t="shared" si="414"/>
        <v>1</v>
      </c>
      <c r="F1835" s="33" t="str">
        <f t="shared" si="423"/>
        <v>Scarlet Savior - HF</v>
      </c>
      <c r="G1835" s="34" t="s">
        <v>2543</v>
      </c>
      <c r="H1835" s="34" t="s">
        <v>2590</v>
      </c>
      <c r="L1835" s="33" t="s">
        <v>449</v>
      </c>
      <c r="M1835" s="33" t="s">
        <v>449</v>
      </c>
      <c r="N1835" s="34" t="s">
        <v>4876</v>
      </c>
      <c r="O1835" s="34" t="s">
        <v>4876</v>
      </c>
      <c r="P1835" s="33" t="s">
        <v>358</v>
      </c>
      <c r="S1835" s="50" t="s">
        <v>3591</v>
      </c>
      <c r="T1835" s="33" t="s">
        <v>449</v>
      </c>
      <c r="U1835" s="33" t="s">
        <v>358</v>
      </c>
      <c r="W1835" s="34" t="s">
        <v>1146</v>
      </c>
      <c r="X1835" s="34">
        <v>15</v>
      </c>
      <c r="Y1835" s="34">
        <v>25</v>
      </c>
      <c r="Z1835" s="34">
        <f t="shared" si="415"/>
        <v>375</v>
      </c>
      <c r="AI1835" s="25">
        <v>1834</v>
      </c>
      <c r="AJ1835" s="27">
        <v>1834</v>
      </c>
    </row>
    <row r="1836" spans="1:36" ht="11.25" customHeight="1" x14ac:dyDescent="0.2">
      <c r="A1836" s="27">
        <v>1835</v>
      </c>
      <c r="C1836" s="33" t="str">
        <f t="shared" si="413"/>
        <v>Scarlet Spider - Spider Web - PS - OPD - VR</v>
      </c>
      <c r="D1836" s="33" t="str">
        <f t="shared" si="422"/>
        <v>Scarlet Spider - Spider Web - PS - OPD - VR</v>
      </c>
      <c r="E1836" s="33">
        <f t="shared" si="414"/>
        <v>1</v>
      </c>
      <c r="F1836" s="33" t="str">
        <f t="shared" si="423"/>
        <v>Spider Web - PS</v>
      </c>
      <c r="G1836" s="34" t="s">
        <v>124</v>
      </c>
      <c r="H1836" s="34" t="s">
        <v>2590</v>
      </c>
      <c r="L1836" s="33" t="s">
        <v>449</v>
      </c>
      <c r="M1836" s="33" t="s">
        <v>449</v>
      </c>
      <c r="N1836" s="34" t="s">
        <v>4956</v>
      </c>
      <c r="O1836" s="34" t="s">
        <v>4956</v>
      </c>
      <c r="P1836" s="33" t="s">
        <v>3272</v>
      </c>
      <c r="R1836" s="34" t="s">
        <v>2584</v>
      </c>
      <c r="S1836" s="50" t="s">
        <v>3860</v>
      </c>
      <c r="T1836" s="33" t="s">
        <v>449</v>
      </c>
      <c r="U1836" s="33" t="s">
        <v>2352</v>
      </c>
      <c r="W1836" s="34" t="s">
        <v>2361</v>
      </c>
      <c r="X1836" s="34">
        <v>7</v>
      </c>
      <c r="Y1836" s="34">
        <v>20</v>
      </c>
      <c r="Z1836" s="34">
        <f t="shared" si="415"/>
        <v>140</v>
      </c>
      <c r="AI1836" s="25">
        <v>1835</v>
      </c>
      <c r="AJ1836" s="27">
        <v>1835</v>
      </c>
    </row>
    <row r="1837" spans="1:36" ht="11.25" customHeight="1" x14ac:dyDescent="0.2">
      <c r="A1837" s="27">
        <v>1836</v>
      </c>
      <c r="C1837" s="33" t="str">
        <f t="shared" si="413"/>
        <v>Scarlet Spider - Sticky Fingers - PS - VR</v>
      </c>
      <c r="D1837" s="33" t="str">
        <f t="shared" si="422"/>
        <v>Scarlet Spider - Sticky Fingers - PS - VR</v>
      </c>
      <c r="E1837" s="33">
        <f t="shared" si="414"/>
        <v>1</v>
      </c>
      <c r="F1837" s="33" t="str">
        <f t="shared" si="423"/>
        <v>Sticky Fingers - PS</v>
      </c>
      <c r="G1837" s="34" t="s">
        <v>124</v>
      </c>
      <c r="H1837" s="34" t="s">
        <v>2590</v>
      </c>
      <c r="L1837" s="33" t="s">
        <v>449</v>
      </c>
      <c r="M1837" s="33" t="s">
        <v>449</v>
      </c>
      <c r="N1837" s="34" t="s">
        <v>4938</v>
      </c>
      <c r="O1837" s="34" t="s">
        <v>4938</v>
      </c>
      <c r="P1837" s="33" t="s">
        <v>1314</v>
      </c>
      <c r="S1837" s="50" t="s">
        <v>4456</v>
      </c>
      <c r="T1837" s="33" t="s">
        <v>449</v>
      </c>
      <c r="U1837" s="33" t="s">
        <v>1314</v>
      </c>
      <c r="W1837" s="34" t="s">
        <v>2361</v>
      </c>
      <c r="X1837" s="34">
        <v>7</v>
      </c>
      <c r="Y1837" s="34">
        <v>20</v>
      </c>
      <c r="Z1837" s="34">
        <f t="shared" si="415"/>
        <v>140</v>
      </c>
      <c r="AI1837" s="25">
        <v>1836</v>
      </c>
      <c r="AJ1837" s="27">
        <v>1836</v>
      </c>
    </row>
    <row r="1838" spans="1:36" ht="11.25" customHeight="1" x14ac:dyDescent="0.2">
      <c r="A1838" s="27">
        <v>1837</v>
      </c>
      <c r="B1838" s="39"/>
      <c r="C1838" s="38" t="str">
        <f t="shared" si="413"/>
        <v>Scarlet Witch - 3-Grid Character Card - PS - VR</v>
      </c>
      <c r="D1838" s="38" t="str">
        <f>CONCATENATE(M1838," ",G1838," HERO - ",W1838)</f>
        <v>Scarlet Witch PS HERO - VR</v>
      </c>
      <c r="E1838" s="38">
        <f t="shared" si="414"/>
        <v>1</v>
      </c>
      <c r="F1838" s="38" t="str">
        <f>CONCATENATE(M1838,IF(V1838&lt;&gt;"",CONCATENATE(" (",V1838,")",),"")," &lt;",G1838,"&gt;")</f>
        <v>Scarlet Witch &lt;PS&gt;</v>
      </c>
      <c r="G1838" s="39" t="s">
        <v>124</v>
      </c>
      <c r="H1838" s="39" t="s">
        <v>2582</v>
      </c>
      <c r="I1838" s="39"/>
      <c r="J1838" s="39"/>
      <c r="K1838" s="39"/>
      <c r="L1838" s="38" t="s">
        <v>450</v>
      </c>
      <c r="M1838" s="38" t="s">
        <v>450</v>
      </c>
      <c r="N1838" s="39"/>
      <c r="O1838" s="39"/>
      <c r="P1838" s="38" t="s">
        <v>768</v>
      </c>
      <c r="Q1838" s="39"/>
      <c r="R1838" s="39"/>
      <c r="S1838" s="55"/>
      <c r="T1838" s="38" t="s">
        <v>450</v>
      </c>
      <c r="U1838" s="38" t="s">
        <v>768</v>
      </c>
      <c r="V1838" s="39"/>
      <c r="W1838" s="39" t="s">
        <v>2361</v>
      </c>
      <c r="X1838" s="40">
        <v>7</v>
      </c>
      <c r="Y1838" s="40">
        <v>20</v>
      </c>
      <c r="Z1838" s="40">
        <f t="shared" si="415"/>
        <v>140</v>
      </c>
      <c r="AA1838" s="41">
        <v>6</v>
      </c>
      <c r="AB1838" s="41">
        <v>4</v>
      </c>
      <c r="AC1838" s="41">
        <v>4</v>
      </c>
      <c r="AD1838" s="41"/>
      <c r="AE1838" s="41">
        <f>SUM(AA1838:AD1838)</f>
        <v>14</v>
      </c>
      <c r="AF1838" s="41">
        <v>14</v>
      </c>
      <c r="AG1838" s="42">
        <f>AVERAGE(AA1838:AD1838)</f>
        <v>4.666666666666667</v>
      </c>
      <c r="AH1838" s="43"/>
      <c r="AI1838" s="43">
        <v>1837</v>
      </c>
      <c r="AJ1838" s="27">
        <v>1837</v>
      </c>
    </row>
    <row r="1839" spans="1:36" ht="11.25" customHeight="1" x14ac:dyDescent="0.2">
      <c r="A1839" s="27">
        <v>1838</v>
      </c>
      <c r="B1839" s="28"/>
      <c r="C1839" s="26" t="str">
        <f t="shared" si="413"/>
        <v>Scarlet Witch - 4-Grid Character Card - IQ - R</v>
      </c>
      <c r="D1839" s="26" t="str">
        <f>CONCATENATE(M1839," ",G1839," HERO - ",W1839)</f>
        <v>Scarlet Witch IQ HERO - R</v>
      </c>
      <c r="E1839" s="26">
        <f t="shared" si="414"/>
        <v>1</v>
      </c>
      <c r="F1839" s="26" t="str">
        <f>CONCATENATE(M1839,IF(V1839&lt;&gt;"",CONCATENATE(" (",V1839,")",),"")," &lt;",G1839,"&gt;")</f>
        <v>Scarlet Witch &lt;IQ&gt;</v>
      </c>
      <c r="G1839" s="28" t="s">
        <v>1044</v>
      </c>
      <c r="H1839" s="28" t="s">
        <v>2582</v>
      </c>
      <c r="I1839" s="28"/>
      <c r="J1839" s="28"/>
      <c r="K1839" s="28"/>
      <c r="L1839" s="26" t="s">
        <v>450</v>
      </c>
      <c r="M1839" s="26" t="s">
        <v>450</v>
      </c>
      <c r="N1839" s="28"/>
      <c r="O1839" s="28"/>
      <c r="P1839" s="26" t="s">
        <v>769</v>
      </c>
      <c r="Q1839" s="28"/>
      <c r="R1839" s="28"/>
      <c r="S1839" s="54"/>
      <c r="T1839" s="26" t="s">
        <v>450</v>
      </c>
      <c r="U1839" s="26" t="s">
        <v>769</v>
      </c>
      <c r="V1839" s="28"/>
      <c r="W1839" s="28" t="s">
        <v>2313</v>
      </c>
      <c r="X1839" s="29">
        <v>12</v>
      </c>
      <c r="Y1839" s="29">
        <v>15</v>
      </c>
      <c r="Z1839" s="29">
        <f t="shared" si="415"/>
        <v>180</v>
      </c>
      <c r="AA1839" s="30">
        <v>7</v>
      </c>
      <c r="AB1839" s="30">
        <v>3</v>
      </c>
      <c r="AC1839" s="30">
        <v>2</v>
      </c>
      <c r="AD1839" s="30">
        <v>5</v>
      </c>
      <c r="AE1839" s="30">
        <f>SUM(AA1839:AD1839)</f>
        <v>17</v>
      </c>
      <c r="AF1839" s="30">
        <v>17</v>
      </c>
      <c r="AG1839" s="31">
        <f>AVERAGE(AA1839:AD1839)</f>
        <v>4.25</v>
      </c>
      <c r="AH1839" s="32" t="s">
        <v>4778</v>
      </c>
      <c r="AI1839" s="32">
        <v>1838</v>
      </c>
      <c r="AJ1839" s="27">
        <v>1838</v>
      </c>
    </row>
    <row r="1840" spans="1:36" ht="11.25" customHeight="1" x14ac:dyDescent="0.2">
      <c r="A1840" s="27">
        <v>1839</v>
      </c>
      <c r="C1840" s="33" t="str">
        <f t="shared" si="413"/>
        <v>Scarlet Witch - Change Outcome - PS - VR</v>
      </c>
      <c r="D1840" s="33" t="str">
        <f t="shared" ref="D1840:D1848" si="424">CONCATENATE(M1840," - ",P1840," - ",G1840," - ",IF(R1840="","",CONCATENATE(R1840," - ")),W1840)</f>
        <v>Scarlet Witch - Change Outcome - PS - VR</v>
      </c>
      <c r="E1840" s="33">
        <f t="shared" si="414"/>
        <v>1</v>
      </c>
      <c r="F1840" s="33" t="str">
        <f t="shared" ref="F1840:F1848" si="425">CONCATENATE(P1840," - ",G1840)</f>
        <v>Change Outcome - PS</v>
      </c>
      <c r="G1840" s="34" t="s">
        <v>124</v>
      </c>
      <c r="H1840" s="34" t="s">
        <v>2590</v>
      </c>
      <c r="L1840" s="33" t="s">
        <v>450</v>
      </c>
      <c r="M1840" s="33" t="s">
        <v>450</v>
      </c>
      <c r="N1840" s="34" t="s">
        <v>4934</v>
      </c>
      <c r="O1840" s="34" t="s">
        <v>4934</v>
      </c>
      <c r="P1840" s="33" t="s">
        <v>999</v>
      </c>
      <c r="S1840" s="50" t="s">
        <v>4220</v>
      </c>
      <c r="T1840" s="33" t="s">
        <v>450</v>
      </c>
      <c r="U1840" s="33" t="s">
        <v>999</v>
      </c>
      <c r="W1840" s="34" t="s">
        <v>2361</v>
      </c>
      <c r="X1840" s="34">
        <v>7</v>
      </c>
      <c r="Y1840" s="34">
        <v>20</v>
      </c>
      <c r="Z1840" s="34">
        <f t="shared" si="415"/>
        <v>140</v>
      </c>
      <c r="AI1840" s="25">
        <v>1839</v>
      </c>
      <c r="AJ1840" s="27">
        <v>1839</v>
      </c>
    </row>
    <row r="1841" spans="1:36" ht="11.25" customHeight="1" x14ac:dyDescent="0.2">
      <c r="A1841" s="27">
        <v>1840</v>
      </c>
      <c r="C1841" s="33" t="str">
        <f t="shared" si="413"/>
        <v>Scarlet Witch - Hex Power - PS - OPD - VR</v>
      </c>
      <c r="D1841" s="33" t="s">
        <v>6215</v>
      </c>
      <c r="E1841" s="33">
        <f t="shared" si="414"/>
        <v>1</v>
      </c>
      <c r="F1841" s="33" t="str">
        <f t="shared" si="425"/>
        <v>Hex Power - PS</v>
      </c>
      <c r="G1841" s="34" t="s">
        <v>124</v>
      </c>
      <c r="H1841" s="34" t="s">
        <v>2590</v>
      </c>
      <c r="L1841" s="33" t="s">
        <v>450</v>
      </c>
      <c r="M1841" s="33" t="s">
        <v>450</v>
      </c>
      <c r="N1841" s="34" t="s">
        <v>4925</v>
      </c>
      <c r="O1841" s="34" t="s">
        <v>4925</v>
      </c>
      <c r="P1841" s="33" t="s">
        <v>3273</v>
      </c>
      <c r="R1841" s="34" t="s">
        <v>2584</v>
      </c>
      <c r="S1841" s="50" t="s">
        <v>4457</v>
      </c>
      <c r="T1841" s="33" t="s">
        <v>450</v>
      </c>
      <c r="U1841" s="33" t="s">
        <v>2353</v>
      </c>
      <c r="W1841" s="34" t="s">
        <v>2361</v>
      </c>
      <c r="X1841" s="34">
        <v>7</v>
      </c>
      <c r="Y1841" s="34">
        <v>20</v>
      </c>
      <c r="Z1841" s="34">
        <f t="shared" si="415"/>
        <v>140</v>
      </c>
      <c r="AI1841" s="25">
        <v>1840</v>
      </c>
      <c r="AJ1841" s="27">
        <v>1840</v>
      </c>
    </row>
    <row r="1842" spans="1:36" ht="11.25" customHeight="1" x14ac:dyDescent="0.2">
      <c r="A1842" s="27">
        <v>1841</v>
      </c>
      <c r="C1842" s="33" t="str">
        <f t="shared" si="413"/>
        <v>Scarlet Witch - Improbability Hex - IQ - U</v>
      </c>
      <c r="D1842" s="33" t="str">
        <f t="shared" si="424"/>
        <v>Scarlet Witch - Improbability Hex - IQ - U</v>
      </c>
      <c r="E1842" s="33">
        <f t="shared" si="414"/>
        <v>1</v>
      </c>
      <c r="F1842" s="33" t="str">
        <f t="shared" si="425"/>
        <v>Improbability Hex - IQ</v>
      </c>
      <c r="G1842" s="34" t="s">
        <v>1044</v>
      </c>
      <c r="H1842" s="34" t="s">
        <v>2590</v>
      </c>
      <c r="L1842" s="33" t="s">
        <v>450</v>
      </c>
      <c r="M1842" s="33" t="s">
        <v>450</v>
      </c>
      <c r="N1842" s="34" t="s">
        <v>4929</v>
      </c>
      <c r="O1842" s="34" t="s">
        <v>4929</v>
      </c>
      <c r="P1842" s="33" t="s">
        <v>360</v>
      </c>
      <c r="S1842" s="50" t="s">
        <v>4458</v>
      </c>
      <c r="T1842" s="33" t="s">
        <v>450</v>
      </c>
      <c r="U1842" s="33" t="s">
        <v>360</v>
      </c>
      <c r="W1842" s="34" t="s">
        <v>2314</v>
      </c>
      <c r="X1842" s="34">
        <v>12</v>
      </c>
      <c r="Y1842" s="34">
        <v>10</v>
      </c>
      <c r="Z1842" s="34">
        <f t="shared" si="415"/>
        <v>120</v>
      </c>
      <c r="AI1842" s="25">
        <v>1841</v>
      </c>
      <c r="AJ1842" s="27">
        <v>1841</v>
      </c>
    </row>
    <row r="1843" spans="1:36" ht="11.25" customHeight="1" x14ac:dyDescent="0.2">
      <c r="A1843" s="27">
        <v>1842</v>
      </c>
      <c r="C1843" s="33" t="str">
        <f t="shared" si="413"/>
        <v>Scarlet Witch - Mutant Magic - PS - R</v>
      </c>
      <c r="D1843" s="33" t="str">
        <f t="shared" si="424"/>
        <v>Scarlet Witch - Mutant Magic - PS - R</v>
      </c>
      <c r="E1843" s="33">
        <f t="shared" si="414"/>
        <v>1</v>
      </c>
      <c r="F1843" s="33" t="str">
        <f t="shared" si="425"/>
        <v>Mutant Magic - PS</v>
      </c>
      <c r="G1843" s="34" t="s">
        <v>124</v>
      </c>
      <c r="H1843" s="34" t="s">
        <v>2590</v>
      </c>
      <c r="L1843" s="33" t="s">
        <v>450</v>
      </c>
      <c r="M1843" s="33" t="s">
        <v>450</v>
      </c>
      <c r="N1843" s="34" t="s">
        <v>4977</v>
      </c>
      <c r="O1843" s="34" t="s">
        <v>4977</v>
      </c>
      <c r="P1843" s="33" t="s">
        <v>1315</v>
      </c>
      <c r="S1843" s="50" t="s">
        <v>4459</v>
      </c>
      <c r="T1843" s="33" t="s">
        <v>450</v>
      </c>
      <c r="U1843" s="33" t="s">
        <v>1315</v>
      </c>
      <c r="W1843" s="34" t="s">
        <v>2313</v>
      </c>
      <c r="X1843" s="34">
        <v>7</v>
      </c>
      <c r="Y1843" s="34">
        <v>15</v>
      </c>
      <c r="Z1843" s="34">
        <f t="shared" si="415"/>
        <v>105</v>
      </c>
      <c r="AI1843" s="25">
        <v>1842</v>
      </c>
      <c r="AJ1843" s="27">
        <v>1842</v>
      </c>
    </row>
    <row r="1844" spans="1:36" ht="11.25" customHeight="1" x14ac:dyDescent="0.2">
      <c r="A1844" s="27">
        <v>1843</v>
      </c>
      <c r="C1844" s="33" t="str">
        <f t="shared" si="413"/>
        <v>Scarlet Witch - Sorceress Slam - PS - R</v>
      </c>
      <c r="D1844" s="33" t="s">
        <v>6216</v>
      </c>
      <c r="E1844" s="33">
        <f t="shared" si="414"/>
        <v>1</v>
      </c>
      <c r="F1844" s="33" t="str">
        <f t="shared" si="425"/>
        <v>Sorceress Slam - PS</v>
      </c>
      <c r="G1844" s="34" t="s">
        <v>124</v>
      </c>
      <c r="H1844" s="34" t="s">
        <v>2590</v>
      </c>
      <c r="L1844" s="33" t="s">
        <v>450</v>
      </c>
      <c r="M1844" s="33" t="s">
        <v>450</v>
      </c>
      <c r="N1844" s="34" t="s">
        <v>4879</v>
      </c>
      <c r="O1844" s="34" t="s">
        <v>4879</v>
      </c>
      <c r="P1844" s="33" t="s">
        <v>359</v>
      </c>
      <c r="S1844" s="50" t="s">
        <v>4047</v>
      </c>
      <c r="T1844" s="33" t="s">
        <v>450</v>
      </c>
      <c r="U1844" s="33" t="s">
        <v>359</v>
      </c>
      <c r="W1844" s="34" t="s">
        <v>2313</v>
      </c>
      <c r="X1844" s="34">
        <v>7</v>
      </c>
      <c r="Y1844" s="34">
        <v>15</v>
      </c>
      <c r="Z1844" s="34">
        <f t="shared" si="415"/>
        <v>105</v>
      </c>
      <c r="AI1844" s="25">
        <v>1843</v>
      </c>
      <c r="AJ1844" s="27">
        <v>1843</v>
      </c>
    </row>
    <row r="1845" spans="1:36" ht="11.25" customHeight="1" x14ac:dyDescent="0.2">
      <c r="A1845" s="27">
        <v>1844</v>
      </c>
      <c r="C1845" s="33" t="str">
        <f t="shared" si="413"/>
        <v>Scarlet Witch - Sorceress Slam (Error: 6 fighting icon instead of strength) - PS - R</v>
      </c>
      <c r="D1845" s="33" t="s">
        <v>6217</v>
      </c>
      <c r="E1845" s="33">
        <f t="shared" si="414"/>
        <v>1</v>
      </c>
      <c r="F1845" s="33" t="str">
        <f t="shared" si="425"/>
        <v>Sorceress Slam (Error: 6 fighting icon instead of strength) - PS</v>
      </c>
      <c r="G1845" s="34" t="s">
        <v>124</v>
      </c>
      <c r="H1845" s="34" t="s">
        <v>2590</v>
      </c>
      <c r="L1845" s="33" t="s">
        <v>450</v>
      </c>
      <c r="M1845" s="33" t="s">
        <v>450</v>
      </c>
      <c r="P1845" s="33" t="s">
        <v>1992</v>
      </c>
      <c r="S1845" s="50"/>
      <c r="T1845" s="33" t="s">
        <v>450</v>
      </c>
      <c r="U1845" s="33" t="s">
        <v>1992</v>
      </c>
      <c r="W1845" s="34" t="s">
        <v>2313</v>
      </c>
      <c r="X1845" s="34">
        <v>7</v>
      </c>
      <c r="Y1845" s="34">
        <v>15</v>
      </c>
      <c r="Z1845" s="34">
        <f t="shared" si="415"/>
        <v>105</v>
      </c>
      <c r="AI1845" s="25">
        <v>1844</v>
      </c>
      <c r="AJ1845" s="27">
        <v>1844</v>
      </c>
    </row>
    <row r="1846" spans="1:36" ht="11.25" customHeight="1" x14ac:dyDescent="0.2">
      <c r="A1846" s="27">
        <v>1845</v>
      </c>
      <c r="C1846" s="33" t="str">
        <f t="shared" si="413"/>
        <v>Scarlet Witch - Spell of Destruction - PS - U</v>
      </c>
      <c r="D1846" s="33" t="str">
        <f t="shared" si="424"/>
        <v>Scarlet Witch - Spell of Destruction - PS - U</v>
      </c>
      <c r="E1846" s="33">
        <f t="shared" si="414"/>
        <v>1</v>
      </c>
      <c r="F1846" s="33" t="str">
        <f t="shared" si="425"/>
        <v>Spell of Destruction - PS</v>
      </c>
      <c r="G1846" s="34" t="s">
        <v>124</v>
      </c>
      <c r="H1846" s="34" t="s">
        <v>2590</v>
      </c>
      <c r="L1846" s="33" t="s">
        <v>450</v>
      </c>
      <c r="M1846" s="33" t="s">
        <v>450</v>
      </c>
      <c r="N1846" s="34" t="s">
        <v>4957</v>
      </c>
      <c r="O1846" s="34" t="s">
        <v>4957</v>
      </c>
      <c r="P1846" s="33" t="s">
        <v>996</v>
      </c>
      <c r="S1846" s="50" t="s">
        <v>4460</v>
      </c>
      <c r="T1846" s="33" t="s">
        <v>450</v>
      </c>
      <c r="U1846" s="33" t="s">
        <v>996</v>
      </c>
      <c r="W1846" s="34" t="s">
        <v>2314</v>
      </c>
      <c r="X1846" s="34">
        <v>7</v>
      </c>
      <c r="Y1846" s="34">
        <v>10</v>
      </c>
      <c r="Z1846" s="34">
        <f t="shared" si="415"/>
        <v>70</v>
      </c>
      <c r="AI1846" s="25">
        <v>1845</v>
      </c>
      <c r="AJ1846" s="27">
        <v>1845</v>
      </c>
    </row>
    <row r="1847" spans="1:36" ht="11.25" customHeight="1" x14ac:dyDescent="0.2">
      <c r="A1847" s="27">
        <v>1846</v>
      </c>
      <c r="C1847" s="33" t="str">
        <f t="shared" si="413"/>
        <v>Scarlet Witch - Spontaneous Combustion - PS - VR</v>
      </c>
      <c r="D1847" s="33" t="str">
        <f t="shared" si="424"/>
        <v>Scarlet Witch - Spontaneous Combustion - PS - VR</v>
      </c>
      <c r="E1847" s="33">
        <f t="shared" si="414"/>
        <v>1</v>
      </c>
      <c r="F1847" s="33" t="str">
        <f t="shared" si="425"/>
        <v>Spontaneous Combustion - PS</v>
      </c>
      <c r="G1847" s="34" t="s">
        <v>124</v>
      </c>
      <c r="H1847" s="34" t="s">
        <v>2590</v>
      </c>
      <c r="L1847" s="33" t="s">
        <v>450</v>
      </c>
      <c r="M1847" s="33" t="s">
        <v>450</v>
      </c>
      <c r="N1847" s="34" t="s">
        <v>4937</v>
      </c>
      <c r="O1847" s="34" t="s">
        <v>4937</v>
      </c>
      <c r="P1847" s="33" t="s">
        <v>997</v>
      </c>
      <c r="S1847" s="50" t="s">
        <v>4461</v>
      </c>
      <c r="T1847" s="33" t="s">
        <v>450</v>
      </c>
      <c r="U1847" s="33" t="s">
        <v>997</v>
      </c>
      <c r="W1847" s="34" t="s">
        <v>2361</v>
      </c>
      <c r="X1847" s="34">
        <v>7</v>
      </c>
      <c r="Y1847" s="34">
        <v>20</v>
      </c>
      <c r="Z1847" s="34">
        <f t="shared" si="415"/>
        <v>140</v>
      </c>
      <c r="AI1847" s="25">
        <v>1846</v>
      </c>
      <c r="AJ1847" s="27">
        <v>1846</v>
      </c>
    </row>
    <row r="1848" spans="1:36" ht="11.25" customHeight="1" x14ac:dyDescent="0.2">
      <c r="A1848" s="27">
        <v>1847</v>
      </c>
      <c r="C1848" s="33" t="str">
        <f t="shared" si="413"/>
        <v>Scarlet Witch - Witchcraft - IQ - C</v>
      </c>
      <c r="D1848" s="33" t="str">
        <f t="shared" si="424"/>
        <v>Scarlet Witch - Witchcraft - IQ - C</v>
      </c>
      <c r="E1848" s="33">
        <f t="shared" si="414"/>
        <v>1</v>
      </c>
      <c r="F1848" s="33" t="str">
        <f t="shared" si="425"/>
        <v>Witchcraft - IQ</v>
      </c>
      <c r="G1848" s="34" t="s">
        <v>1044</v>
      </c>
      <c r="H1848" s="34" t="s">
        <v>2590</v>
      </c>
      <c r="L1848" s="33" t="s">
        <v>450</v>
      </c>
      <c r="M1848" s="33" t="s">
        <v>450</v>
      </c>
      <c r="N1848" s="34" t="s">
        <v>4876</v>
      </c>
      <c r="O1848" s="34" t="s">
        <v>4876</v>
      </c>
      <c r="P1848" s="33" t="s">
        <v>1845</v>
      </c>
      <c r="S1848" s="50" t="s">
        <v>4462</v>
      </c>
      <c r="T1848" s="33" t="s">
        <v>450</v>
      </c>
      <c r="U1848" s="33" t="s">
        <v>1845</v>
      </c>
      <c r="W1848" s="34" t="s">
        <v>2103</v>
      </c>
      <c r="X1848" s="34">
        <v>12</v>
      </c>
      <c r="Y1848" s="34">
        <v>5</v>
      </c>
      <c r="Z1848" s="34">
        <f t="shared" si="415"/>
        <v>60</v>
      </c>
      <c r="AI1848" s="25">
        <v>1847</v>
      </c>
      <c r="AJ1848" s="27">
        <v>1847</v>
      </c>
    </row>
    <row r="1849" spans="1:36" ht="11.25" customHeight="1" x14ac:dyDescent="0.2">
      <c r="A1849" s="27">
        <v>1848</v>
      </c>
      <c r="B1849" s="28"/>
      <c r="C1849" s="26" t="str">
        <f t="shared" si="413"/>
        <v>Scorpion - 4-Grid Character Card - CL - U</v>
      </c>
      <c r="D1849" s="26" t="str">
        <f>CONCATENATE(M1849," ",G1849," HERO - ",W1849)</f>
        <v>Scorpion CL HERO - U</v>
      </c>
      <c r="E1849" s="26">
        <f t="shared" si="414"/>
        <v>1</v>
      </c>
      <c r="F1849" s="26" t="str">
        <f>CONCATENATE(M1849,IF(V1849&lt;&gt;"",CONCATENATE(" (",V1849,")",),"")," &lt;",G1849,"&gt;")</f>
        <v>Scorpion &lt;CL&gt;</v>
      </c>
      <c r="G1849" s="28" t="s">
        <v>1676</v>
      </c>
      <c r="H1849" s="28" t="s">
        <v>2582</v>
      </c>
      <c r="I1849" s="28"/>
      <c r="J1849" s="28"/>
      <c r="K1849" s="28"/>
      <c r="L1849" s="26" t="s">
        <v>451</v>
      </c>
      <c r="M1849" s="26" t="s">
        <v>451</v>
      </c>
      <c r="N1849" s="28"/>
      <c r="O1849" s="28"/>
      <c r="P1849" s="26" t="s">
        <v>769</v>
      </c>
      <c r="Q1849" s="28"/>
      <c r="R1849" s="28"/>
      <c r="S1849" s="54"/>
      <c r="T1849" s="26" t="s">
        <v>451</v>
      </c>
      <c r="U1849" s="26" t="s">
        <v>769</v>
      </c>
      <c r="V1849" s="28"/>
      <c r="W1849" s="28" t="s">
        <v>2314</v>
      </c>
      <c r="X1849" s="29">
        <v>13</v>
      </c>
      <c r="Y1849" s="29">
        <v>10</v>
      </c>
      <c r="Z1849" s="29">
        <f t="shared" si="415"/>
        <v>130</v>
      </c>
      <c r="AA1849" s="30">
        <v>5</v>
      </c>
      <c r="AB1849" s="30">
        <v>5</v>
      </c>
      <c r="AC1849" s="30">
        <v>7</v>
      </c>
      <c r="AD1849" s="30">
        <v>2</v>
      </c>
      <c r="AE1849" s="30">
        <f>SUM(AA1849:AD1849)</f>
        <v>19</v>
      </c>
      <c r="AF1849" s="30">
        <v>19</v>
      </c>
      <c r="AG1849" s="31">
        <f>AVERAGE(AA1849:AD1849)</f>
        <v>4.75</v>
      </c>
      <c r="AH1849" s="32" t="s">
        <v>4834</v>
      </c>
      <c r="AI1849" s="32">
        <v>1848</v>
      </c>
      <c r="AJ1849" s="27">
        <v>1848</v>
      </c>
    </row>
    <row r="1850" spans="1:36" ht="11.25" customHeight="1" x14ac:dyDescent="0.2">
      <c r="A1850" s="27">
        <v>1849</v>
      </c>
      <c r="C1850" s="33" t="str">
        <f t="shared" si="413"/>
        <v>Scorpion - Acid Spray - CL - C</v>
      </c>
      <c r="D1850" s="33" t="str">
        <f t="shared" ref="D1850:D1855" si="426">CONCATENATE(M1850," - ",P1850," - ",G1850," - ",IF(R1850="","",CONCATENATE(R1850," - ")),W1850)</f>
        <v>Scorpion - Acid Spray - CL - C</v>
      </c>
      <c r="E1850" s="33">
        <f t="shared" si="414"/>
        <v>1</v>
      </c>
      <c r="F1850" s="33" t="str">
        <f t="shared" ref="F1850:F1855" si="427">CONCATENATE(P1850," - ",G1850)</f>
        <v>Acid Spray - CL</v>
      </c>
      <c r="G1850" s="34" t="s">
        <v>1676</v>
      </c>
      <c r="H1850" s="34" t="s">
        <v>2590</v>
      </c>
      <c r="L1850" s="33" t="s">
        <v>451</v>
      </c>
      <c r="M1850" s="33" t="s">
        <v>451</v>
      </c>
      <c r="N1850" s="34" t="s">
        <v>4866</v>
      </c>
      <c r="O1850" s="34" t="s">
        <v>4866</v>
      </c>
      <c r="P1850" s="33" t="s">
        <v>1316</v>
      </c>
      <c r="S1850" s="50" t="s">
        <v>3881</v>
      </c>
      <c r="T1850" s="33" t="s">
        <v>451</v>
      </c>
      <c r="U1850" s="33" t="s">
        <v>1316</v>
      </c>
      <c r="W1850" s="34" t="s">
        <v>2103</v>
      </c>
      <c r="X1850" s="34">
        <v>13</v>
      </c>
      <c r="Y1850" s="34">
        <v>5</v>
      </c>
      <c r="Z1850" s="34">
        <f t="shared" si="415"/>
        <v>65</v>
      </c>
      <c r="AI1850" s="25">
        <v>1849</v>
      </c>
      <c r="AJ1850" s="27">
        <v>1849</v>
      </c>
    </row>
    <row r="1851" spans="1:36" ht="11.25" customHeight="1" x14ac:dyDescent="0.2">
      <c r="A1851" s="27">
        <v>1850</v>
      </c>
      <c r="C1851" s="33" t="str">
        <f t="shared" si="413"/>
        <v>Scorpion - Arachnid Strength - CL - C</v>
      </c>
      <c r="D1851" s="33" t="str">
        <f t="shared" si="426"/>
        <v>Scorpion - Arachnid Strength - CL - C</v>
      </c>
      <c r="E1851" s="33">
        <f t="shared" si="414"/>
        <v>1</v>
      </c>
      <c r="F1851" s="33" t="str">
        <f t="shared" si="427"/>
        <v>Arachnid Strength - CL</v>
      </c>
      <c r="G1851" s="34" t="s">
        <v>1676</v>
      </c>
      <c r="H1851" s="34" t="s">
        <v>2590</v>
      </c>
      <c r="L1851" s="33" t="s">
        <v>451</v>
      </c>
      <c r="M1851" s="33" t="s">
        <v>451</v>
      </c>
      <c r="N1851" s="34" t="s">
        <v>5023</v>
      </c>
      <c r="O1851" s="34" t="s">
        <v>5023</v>
      </c>
      <c r="P1851" s="33" t="s">
        <v>998</v>
      </c>
      <c r="S1851" s="50" t="s">
        <v>4463</v>
      </c>
      <c r="T1851" s="33" t="s">
        <v>451</v>
      </c>
      <c r="U1851" s="33" t="s">
        <v>998</v>
      </c>
      <c r="W1851" s="34" t="s">
        <v>2103</v>
      </c>
      <c r="X1851" s="34">
        <v>13</v>
      </c>
      <c r="Y1851" s="34">
        <v>5</v>
      </c>
      <c r="Z1851" s="34">
        <f t="shared" si="415"/>
        <v>65</v>
      </c>
      <c r="AI1851" s="25">
        <v>1850</v>
      </c>
      <c r="AJ1851" s="27">
        <v>1850</v>
      </c>
    </row>
    <row r="1852" spans="1:36" ht="11.25" customHeight="1" x14ac:dyDescent="0.2">
      <c r="A1852" s="27">
        <v>1851</v>
      </c>
      <c r="C1852" s="33" t="str">
        <f t="shared" si="413"/>
        <v>Scorpion - The Jameson Connection - CL - OPD - R</v>
      </c>
      <c r="D1852" s="33" t="str">
        <f t="shared" si="426"/>
        <v>Scorpion - The Jameson Connection - CL - OPD - R</v>
      </c>
      <c r="E1852" s="33">
        <f t="shared" si="414"/>
        <v>1</v>
      </c>
      <c r="F1852" s="33" t="str">
        <f t="shared" si="427"/>
        <v>The Jameson Connection - CL</v>
      </c>
      <c r="G1852" s="34" t="s">
        <v>1676</v>
      </c>
      <c r="H1852" s="34" t="s">
        <v>2590</v>
      </c>
      <c r="L1852" s="33" t="s">
        <v>451</v>
      </c>
      <c r="M1852" s="33" t="s">
        <v>451</v>
      </c>
      <c r="N1852" s="34" t="s">
        <v>4948</v>
      </c>
      <c r="O1852" s="34" t="s">
        <v>4948</v>
      </c>
      <c r="P1852" s="33" t="s">
        <v>6218</v>
      </c>
      <c r="R1852" s="34" t="s">
        <v>2584</v>
      </c>
      <c r="S1852" s="50" t="s">
        <v>4464</v>
      </c>
      <c r="T1852" s="33" t="s">
        <v>451</v>
      </c>
      <c r="U1852" s="33" t="s">
        <v>2354</v>
      </c>
      <c r="W1852" s="34" t="s">
        <v>2313</v>
      </c>
      <c r="X1852" s="34">
        <v>13</v>
      </c>
      <c r="Y1852" s="34">
        <v>15</v>
      </c>
      <c r="Z1852" s="34">
        <f t="shared" si="415"/>
        <v>195</v>
      </c>
      <c r="AI1852" s="25">
        <v>1851</v>
      </c>
      <c r="AJ1852" s="27">
        <v>1851</v>
      </c>
    </row>
    <row r="1853" spans="1:36" ht="11.25" customHeight="1" x14ac:dyDescent="0.2">
      <c r="A1853" s="27">
        <v>1852</v>
      </c>
      <c r="C1853" s="33" t="str">
        <f t="shared" si="413"/>
        <v>Scorpion - Mac Gargan: Private Eye - CL - OPD - R</v>
      </c>
      <c r="D1853" s="33" t="str">
        <f t="shared" si="426"/>
        <v>Scorpion - Mac Gargan: Private Eye - CL - OPD - R</v>
      </c>
      <c r="E1853" s="33">
        <f t="shared" si="414"/>
        <v>1</v>
      </c>
      <c r="F1853" s="33" t="str">
        <f t="shared" si="427"/>
        <v>Mac Gargan: Private Eye - CL</v>
      </c>
      <c r="G1853" s="34" t="s">
        <v>1676</v>
      </c>
      <c r="H1853" s="34" t="s">
        <v>2590</v>
      </c>
      <c r="L1853" s="33" t="s">
        <v>451</v>
      </c>
      <c r="M1853" s="33" t="s">
        <v>451</v>
      </c>
      <c r="N1853" s="34" t="s">
        <v>4902</v>
      </c>
      <c r="O1853" s="34" t="s">
        <v>4902</v>
      </c>
      <c r="P1853" s="33" t="s">
        <v>3274</v>
      </c>
      <c r="R1853" s="34" t="s">
        <v>2584</v>
      </c>
      <c r="S1853" s="50" t="s">
        <v>4465</v>
      </c>
      <c r="T1853" s="33" t="s">
        <v>451</v>
      </c>
      <c r="U1853" s="33" t="s">
        <v>2355</v>
      </c>
      <c r="W1853" s="34" t="s">
        <v>2313</v>
      </c>
      <c r="X1853" s="34">
        <v>13</v>
      </c>
      <c r="Y1853" s="34">
        <v>15</v>
      </c>
      <c r="Z1853" s="34">
        <f t="shared" si="415"/>
        <v>195</v>
      </c>
      <c r="AI1853" s="25">
        <v>1852</v>
      </c>
      <c r="AJ1853" s="27">
        <v>1852</v>
      </c>
    </row>
    <row r="1854" spans="1:36" ht="11.25" customHeight="1" x14ac:dyDescent="0.2">
      <c r="A1854" s="27">
        <v>1853</v>
      </c>
      <c r="C1854" s="33" t="str">
        <f t="shared" si="413"/>
        <v>Scorpion - Savage Insanity - CL - C</v>
      </c>
      <c r="D1854" s="33" t="str">
        <f t="shared" si="426"/>
        <v>Scorpion - Savage Insanity - CL - C</v>
      </c>
      <c r="E1854" s="33">
        <f t="shared" si="414"/>
        <v>1</v>
      </c>
      <c r="F1854" s="33" t="str">
        <f t="shared" si="427"/>
        <v>Savage Insanity - CL</v>
      </c>
      <c r="G1854" s="34" t="s">
        <v>1676</v>
      </c>
      <c r="H1854" s="34" t="s">
        <v>2590</v>
      </c>
      <c r="L1854" s="33" t="s">
        <v>451</v>
      </c>
      <c r="M1854" s="33" t="s">
        <v>451</v>
      </c>
      <c r="N1854" s="34" t="s">
        <v>4914</v>
      </c>
      <c r="O1854" s="34" t="s">
        <v>4914</v>
      </c>
      <c r="P1854" s="33" t="s">
        <v>431</v>
      </c>
      <c r="S1854" s="50" t="s">
        <v>4466</v>
      </c>
      <c r="T1854" s="33" t="s">
        <v>451</v>
      </c>
      <c r="U1854" s="33" t="s">
        <v>431</v>
      </c>
      <c r="W1854" s="34" t="s">
        <v>2103</v>
      </c>
      <c r="X1854" s="34">
        <v>13</v>
      </c>
      <c r="Y1854" s="34">
        <v>5</v>
      </c>
      <c r="Z1854" s="34">
        <f t="shared" si="415"/>
        <v>65</v>
      </c>
      <c r="AI1854" s="25">
        <v>1853</v>
      </c>
      <c r="AJ1854" s="27">
        <v>1853</v>
      </c>
    </row>
    <row r="1855" spans="1:36" ht="11.25" customHeight="1" x14ac:dyDescent="0.2">
      <c r="A1855" s="27">
        <v>1854</v>
      </c>
      <c r="C1855" s="33" t="str">
        <f t="shared" si="413"/>
        <v>Scorpion - Scorpion Sting - CL - U</v>
      </c>
      <c r="D1855" s="33" t="str">
        <f t="shared" si="426"/>
        <v>Scorpion - Scorpion Sting - CL - U</v>
      </c>
      <c r="E1855" s="33">
        <f t="shared" si="414"/>
        <v>1</v>
      </c>
      <c r="F1855" s="33" t="str">
        <f t="shared" si="427"/>
        <v>Scorpion Sting - CL</v>
      </c>
      <c r="G1855" s="34" t="s">
        <v>1676</v>
      </c>
      <c r="H1855" s="34" t="s">
        <v>2590</v>
      </c>
      <c r="L1855" s="33" t="s">
        <v>451</v>
      </c>
      <c r="M1855" s="33" t="s">
        <v>451</v>
      </c>
      <c r="N1855" s="34" t="s">
        <v>4879</v>
      </c>
      <c r="O1855" s="34" t="s">
        <v>4879</v>
      </c>
      <c r="P1855" s="33" t="s">
        <v>1317</v>
      </c>
      <c r="S1855" s="50" t="s">
        <v>3609</v>
      </c>
      <c r="T1855" s="33" t="s">
        <v>451</v>
      </c>
      <c r="U1855" s="33" t="s">
        <v>1317</v>
      </c>
      <c r="W1855" s="34" t="s">
        <v>2314</v>
      </c>
      <c r="X1855" s="34">
        <v>13</v>
      </c>
      <c r="Y1855" s="34">
        <v>10</v>
      </c>
      <c r="Z1855" s="34">
        <f t="shared" si="415"/>
        <v>130</v>
      </c>
      <c r="AI1855" s="25">
        <v>1854</v>
      </c>
      <c r="AJ1855" s="27">
        <v>1854</v>
      </c>
    </row>
    <row r="1856" spans="1:36" ht="11.25" customHeight="1" x14ac:dyDescent="0.2">
      <c r="A1856" s="27">
        <v>1855</v>
      </c>
      <c r="B1856" s="39"/>
      <c r="C1856" s="38" t="str">
        <f t="shared" ref="C1856:C1919" si="428">CONCATENATE(M1856," - ",P1856," - ",G1856," - ",IF(R1856="","",CONCATENATE(R1856," - ")),W1856)</f>
        <v>Sentinels - 3-Grid Character Card - MC - U</v>
      </c>
      <c r="D1856" s="38" t="str">
        <f>CONCATENATE(M1856," ",G1856," HERO - ",W1856)</f>
        <v>Sentinels MC HERO - U</v>
      </c>
      <c r="E1856" s="38">
        <f t="shared" si="414"/>
        <v>1</v>
      </c>
      <c r="F1856" s="38" t="str">
        <f>CONCATENATE(M1856,IF(V1856&lt;&gt;"",CONCATENATE(" (",V1856,")",),"")," &lt;",G1856,"&gt;")</f>
        <v>Sentinels &lt;MC&gt;</v>
      </c>
      <c r="G1856" s="39" t="s">
        <v>1045</v>
      </c>
      <c r="H1856" s="39" t="s">
        <v>2582</v>
      </c>
      <c r="I1856" s="39"/>
      <c r="J1856" s="39"/>
      <c r="K1856" s="39"/>
      <c r="L1856" s="38" t="s">
        <v>452</v>
      </c>
      <c r="M1856" s="38" t="s">
        <v>452</v>
      </c>
      <c r="N1856" s="39"/>
      <c r="O1856" s="39"/>
      <c r="P1856" s="38" t="s">
        <v>768</v>
      </c>
      <c r="Q1856" s="39"/>
      <c r="R1856" s="39"/>
      <c r="S1856" s="55"/>
      <c r="T1856" s="38" t="s">
        <v>452</v>
      </c>
      <c r="U1856" s="38" t="s">
        <v>768</v>
      </c>
      <c r="V1856" s="39"/>
      <c r="W1856" s="39" t="s">
        <v>2314</v>
      </c>
      <c r="X1856" s="40">
        <v>1</v>
      </c>
      <c r="Y1856" s="40">
        <v>10</v>
      </c>
      <c r="Z1856" s="40">
        <f t="shared" si="415"/>
        <v>10</v>
      </c>
      <c r="AA1856" s="41">
        <v>7</v>
      </c>
      <c r="AB1856" s="41">
        <v>5</v>
      </c>
      <c r="AC1856" s="41">
        <v>6</v>
      </c>
      <c r="AD1856" s="41"/>
      <c r="AE1856" s="41">
        <f>SUM(AA1856:AD1856)</f>
        <v>18</v>
      </c>
      <c r="AF1856" s="41">
        <v>18</v>
      </c>
      <c r="AG1856" s="42">
        <f>AVERAGE(AA1856:AD1856)</f>
        <v>6</v>
      </c>
      <c r="AH1856" s="43"/>
      <c r="AI1856" s="43">
        <v>1855</v>
      </c>
      <c r="AJ1856" s="27">
        <v>1855</v>
      </c>
    </row>
    <row r="1857" spans="1:36" ht="11.25" customHeight="1" x14ac:dyDescent="0.2">
      <c r="A1857" s="27">
        <v>1856</v>
      </c>
      <c r="B1857" s="28"/>
      <c r="C1857" s="26" t="str">
        <f t="shared" si="428"/>
        <v>Sentinels - 4-Grid Character Card - IQ - R</v>
      </c>
      <c r="D1857" s="26" t="str">
        <f>CONCATENATE(M1857," ",G1857," HERO - ",W1857)</f>
        <v>Sentinels IQ HERO - R</v>
      </c>
      <c r="E1857" s="26">
        <f t="shared" si="414"/>
        <v>1</v>
      </c>
      <c r="F1857" s="26" t="str">
        <f>CONCATENATE(M1857,IF(V1857&lt;&gt;"",CONCATENATE(" (",V1857,")",),"")," &lt;",G1857,"&gt;")</f>
        <v>Sentinels &lt;IQ&gt;</v>
      </c>
      <c r="G1857" s="28" t="s">
        <v>1044</v>
      </c>
      <c r="H1857" s="28" t="s">
        <v>2582</v>
      </c>
      <c r="I1857" s="28"/>
      <c r="J1857" s="28"/>
      <c r="K1857" s="28"/>
      <c r="L1857" s="26" t="s">
        <v>452</v>
      </c>
      <c r="M1857" s="26" t="s">
        <v>452</v>
      </c>
      <c r="N1857" s="28"/>
      <c r="O1857" s="28"/>
      <c r="P1857" s="26" t="s">
        <v>769</v>
      </c>
      <c r="Q1857" s="28"/>
      <c r="R1857" s="28"/>
      <c r="S1857" s="54"/>
      <c r="T1857" s="26" t="s">
        <v>452</v>
      </c>
      <c r="U1857" s="26" t="s">
        <v>769</v>
      </c>
      <c r="V1857" s="28"/>
      <c r="W1857" s="28" t="s">
        <v>2313</v>
      </c>
      <c r="X1857" s="29">
        <v>12</v>
      </c>
      <c r="Y1857" s="29">
        <v>15</v>
      </c>
      <c r="Z1857" s="29">
        <f t="shared" si="415"/>
        <v>180</v>
      </c>
      <c r="AA1857" s="30">
        <v>7</v>
      </c>
      <c r="AB1857" s="30">
        <v>5</v>
      </c>
      <c r="AC1857" s="30">
        <v>7</v>
      </c>
      <c r="AD1857" s="30">
        <v>1</v>
      </c>
      <c r="AE1857" s="30">
        <f>SUM(AA1857:AD1857)</f>
        <v>20</v>
      </c>
      <c r="AF1857" s="30">
        <v>20</v>
      </c>
      <c r="AG1857" s="31">
        <f>AVERAGE(AA1857:AD1857)</f>
        <v>5</v>
      </c>
      <c r="AH1857" s="32"/>
      <c r="AI1857" s="32">
        <v>1856</v>
      </c>
      <c r="AJ1857" s="27">
        <v>1856</v>
      </c>
    </row>
    <row r="1858" spans="1:36" ht="11.25" customHeight="1" x14ac:dyDescent="0.2">
      <c r="A1858" s="27">
        <v>1857</v>
      </c>
      <c r="C1858" s="33" t="str">
        <f t="shared" si="428"/>
        <v>Sentinels - Hunter/Killer - MC - C</v>
      </c>
      <c r="D1858" s="33" t="str">
        <f t="shared" ref="D1858:D1865" si="429">CONCATENATE(M1858," - ",P1858," - ",G1858," - ",IF(R1858="","",CONCATENATE(R1858," - ")),W1858)</f>
        <v>Sentinels - Hunter/Killer - MC - C</v>
      </c>
      <c r="E1858" s="33">
        <f t="shared" ref="E1858:E1921" si="430">COUNTIF(F:F,F1858)</f>
        <v>1</v>
      </c>
      <c r="F1858" s="33" t="str">
        <f t="shared" ref="F1858:F1865" si="431">CONCATENATE(P1858," - ",G1858)</f>
        <v>Hunter/Killer - MC</v>
      </c>
      <c r="G1858" s="34" t="s">
        <v>1045</v>
      </c>
      <c r="H1858" s="34" t="s">
        <v>2590</v>
      </c>
      <c r="L1858" s="33" t="s">
        <v>452</v>
      </c>
      <c r="M1858" s="33" t="s">
        <v>452</v>
      </c>
      <c r="N1858" s="34" t="s">
        <v>4928</v>
      </c>
      <c r="O1858" s="34" t="s">
        <v>4928</v>
      </c>
      <c r="P1858" s="33" t="s">
        <v>2522</v>
      </c>
      <c r="S1858" s="50" t="s">
        <v>4209</v>
      </c>
      <c r="T1858" s="33" t="s">
        <v>452</v>
      </c>
      <c r="U1858" s="33" t="s">
        <v>2522</v>
      </c>
      <c r="W1858" s="34" t="s">
        <v>2103</v>
      </c>
      <c r="X1858" s="34">
        <v>1</v>
      </c>
      <c r="Y1858" s="34">
        <v>5</v>
      </c>
      <c r="Z1858" s="34">
        <f t="shared" ref="Z1858:Z1921" si="432">SUMPRODUCT(X1858,Y1858)</f>
        <v>5</v>
      </c>
      <c r="AI1858" s="25">
        <v>1857</v>
      </c>
      <c r="AJ1858" s="27">
        <v>1857</v>
      </c>
    </row>
    <row r="1859" spans="1:36" ht="11.25" customHeight="1" x14ac:dyDescent="0.2">
      <c r="A1859" s="27">
        <v>1858</v>
      </c>
      <c r="C1859" s="33" t="str">
        <f t="shared" si="428"/>
        <v>Sentinels - Learning Circuits - MC - OPD - R</v>
      </c>
      <c r="D1859" s="33" t="str">
        <f t="shared" si="429"/>
        <v>Sentinels - Learning Circuits - MC - OPD - R</v>
      </c>
      <c r="E1859" s="33">
        <f t="shared" si="430"/>
        <v>1</v>
      </c>
      <c r="F1859" s="33" t="str">
        <f t="shared" si="431"/>
        <v>Learning Circuits - MC</v>
      </c>
      <c r="G1859" s="34" t="s">
        <v>1045</v>
      </c>
      <c r="H1859" s="34" t="s">
        <v>2590</v>
      </c>
      <c r="L1859" s="33" t="s">
        <v>452</v>
      </c>
      <c r="M1859" s="33" t="s">
        <v>452</v>
      </c>
      <c r="N1859" s="34" t="s">
        <v>2108</v>
      </c>
      <c r="O1859" s="34" t="s">
        <v>2108</v>
      </c>
      <c r="P1859" s="33" t="s">
        <v>3275</v>
      </c>
      <c r="R1859" s="34" t="s">
        <v>2584</v>
      </c>
      <c r="S1859" s="50" t="s">
        <v>4467</v>
      </c>
      <c r="T1859" s="33" t="s">
        <v>452</v>
      </c>
      <c r="U1859" s="33" t="s">
        <v>2356</v>
      </c>
      <c r="W1859" s="34" t="s">
        <v>2313</v>
      </c>
      <c r="X1859" s="34">
        <v>1</v>
      </c>
      <c r="Y1859" s="34">
        <v>15</v>
      </c>
      <c r="Z1859" s="34">
        <f t="shared" si="432"/>
        <v>15</v>
      </c>
      <c r="AI1859" s="25">
        <v>1858</v>
      </c>
      <c r="AJ1859" s="27">
        <v>1858</v>
      </c>
    </row>
    <row r="1860" spans="1:36" ht="11.25" customHeight="1" x14ac:dyDescent="0.2">
      <c r="A1860" s="27">
        <v>1859</v>
      </c>
      <c r="C1860" s="33" t="str">
        <f t="shared" si="428"/>
        <v>Sentinels - Master Mold - MC - U</v>
      </c>
      <c r="D1860" s="33" t="str">
        <f t="shared" si="429"/>
        <v>Sentinels - Master Mold - MC - U</v>
      </c>
      <c r="E1860" s="33">
        <f t="shared" si="430"/>
        <v>1</v>
      </c>
      <c r="F1860" s="33" t="str">
        <f t="shared" si="431"/>
        <v>Master Mold - MC</v>
      </c>
      <c r="G1860" s="34" t="s">
        <v>1045</v>
      </c>
      <c r="H1860" s="34" t="s">
        <v>2590</v>
      </c>
      <c r="L1860" s="33" t="s">
        <v>452</v>
      </c>
      <c r="M1860" s="33" t="s">
        <v>452</v>
      </c>
      <c r="N1860" s="34" t="s">
        <v>5148</v>
      </c>
      <c r="O1860" s="34" t="s">
        <v>5148</v>
      </c>
      <c r="P1860" s="33" t="s">
        <v>1318</v>
      </c>
      <c r="S1860" s="50" t="s">
        <v>4468</v>
      </c>
      <c r="T1860" s="33" t="s">
        <v>452</v>
      </c>
      <c r="U1860" s="33" t="s">
        <v>1318</v>
      </c>
      <c r="W1860" s="34" t="s">
        <v>2314</v>
      </c>
      <c r="X1860" s="34">
        <v>1</v>
      </c>
      <c r="Y1860" s="34">
        <v>10</v>
      </c>
      <c r="Z1860" s="34">
        <f t="shared" si="432"/>
        <v>10</v>
      </c>
      <c r="AI1860" s="25">
        <v>1859</v>
      </c>
      <c r="AJ1860" s="27">
        <v>1859</v>
      </c>
    </row>
    <row r="1861" spans="1:36" ht="11.25" customHeight="1" x14ac:dyDescent="0.2">
      <c r="A1861" s="27">
        <v>1860</v>
      </c>
      <c r="C1861" s="33" t="str">
        <f t="shared" si="428"/>
        <v>Sentinels - Mutant Countermeasures - IQ - C</v>
      </c>
      <c r="D1861" s="33" t="str">
        <f t="shared" si="429"/>
        <v>Sentinels - Mutant Countermeasures - IQ - C</v>
      </c>
      <c r="E1861" s="33">
        <f t="shared" si="430"/>
        <v>1</v>
      </c>
      <c r="F1861" s="33" t="str">
        <f t="shared" si="431"/>
        <v>Mutant Countermeasures - IQ</v>
      </c>
      <c r="G1861" s="34" t="s">
        <v>1044</v>
      </c>
      <c r="H1861" s="34" t="s">
        <v>2590</v>
      </c>
      <c r="L1861" s="33" t="s">
        <v>452</v>
      </c>
      <c r="M1861" s="33" t="s">
        <v>452</v>
      </c>
      <c r="N1861" s="34" t="s">
        <v>5026</v>
      </c>
      <c r="O1861" s="34" t="s">
        <v>5026</v>
      </c>
      <c r="P1861" s="33" t="s">
        <v>430</v>
      </c>
      <c r="S1861" s="50" t="s">
        <v>3915</v>
      </c>
      <c r="T1861" s="33" t="s">
        <v>452</v>
      </c>
      <c r="U1861" s="33" t="s">
        <v>430</v>
      </c>
      <c r="W1861" s="34" t="s">
        <v>2103</v>
      </c>
      <c r="X1861" s="34">
        <v>12</v>
      </c>
      <c r="Y1861" s="34">
        <v>5</v>
      </c>
      <c r="Z1861" s="34">
        <f t="shared" si="432"/>
        <v>60</v>
      </c>
      <c r="AI1861" s="25">
        <v>1860</v>
      </c>
      <c r="AJ1861" s="27">
        <v>1860</v>
      </c>
    </row>
    <row r="1862" spans="1:36" ht="11.25" customHeight="1" x14ac:dyDescent="0.2">
      <c r="A1862" s="27">
        <v>1861</v>
      </c>
      <c r="C1862" s="33" t="str">
        <f t="shared" si="428"/>
        <v>Sentinels - Nimrod - MC - OPD - R</v>
      </c>
      <c r="D1862" s="33" t="str">
        <f t="shared" si="429"/>
        <v>Sentinels - Nimrod - MC - OPD - R</v>
      </c>
      <c r="E1862" s="33">
        <f t="shared" si="430"/>
        <v>1</v>
      </c>
      <c r="F1862" s="33" t="str">
        <f t="shared" si="431"/>
        <v>Nimrod - MC</v>
      </c>
      <c r="G1862" s="34" t="s">
        <v>1045</v>
      </c>
      <c r="H1862" s="34" t="s">
        <v>2590</v>
      </c>
      <c r="L1862" s="33" t="s">
        <v>452</v>
      </c>
      <c r="M1862" s="33" t="s">
        <v>452</v>
      </c>
      <c r="N1862" s="34" t="s">
        <v>4992</v>
      </c>
      <c r="O1862" s="34" t="s">
        <v>4992</v>
      </c>
      <c r="P1862" s="33" t="s">
        <v>3276</v>
      </c>
      <c r="R1862" s="34" t="s">
        <v>2584</v>
      </c>
      <c r="S1862" s="50" t="s">
        <v>4469</v>
      </c>
      <c r="T1862" s="33" t="s">
        <v>452</v>
      </c>
      <c r="U1862" s="33" t="s">
        <v>2357</v>
      </c>
      <c r="W1862" s="34" t="s">
        <v>2313</v>
      </c>
      <c r="X1862" s="34">
        <v>1</v>
      </c>
      <c r="Y1862" s="34">
        <v>15</v>
      </c>
      <c r="Z1862" s="34">
        <f t="shared" si="432"/>
        <v>15</v>
      </c>
      <c r="AI1862" s="25">
        <v>1861</v>
      </c>
      <c r="AJ1862" s="27">
        <v>1861</v>
      </c>
    </row>
    <row r="1863" spans="1:36" ht="11.25" customHeight="1" x14ac:dyDescent="0.2">
      <c r="A1863" s="27">
        <v>1862</v>
      </c>
      <c r="C1863" s="33" t="str">
        <f t="shared" si="428"/>
        <v>Sentinels - Overhaul - MC - U</v>
      </c>
      <c r="D1863" s="33" t="str">
        <f t="shared" si="429"/>
        <v>Sentinels - Overhaul - MC - U</v>
      </c>
      <c r="E1863" s="33">
        <f t="shared" si="430"/>
        <v>1</v>
      </c>
      <c r="F1863" s="33" t="str">
        <f t="shared" si="431"/>
        <v>Overhaul - MC</v>
      </c>
      <c r="G1863" s="34" t="s">
        <v>1045</v>
      </c>
      <c r="H1863" s="34" t="s">
        <v>2590</v>
      </c>
      <c r="L1863" s="33" t="s">
        <v>452</v>
      </c>
      <c r="M1863" s="33" t="s">
        <v>452</v>
      </c>
      <c r="N1863" s="34" t="s">
        <v>5132</v>
      </c>
      <c r="O1863" s="34" t="s">
        <v>5132</v>
      </c>
      <c r="P1863" s="33" t="s">
        <v>1846</v>
      </c>
      <c r="S1863" s="50" t="s">
        <v>4470</v>
      </c>
      <c r="T1863" s="33" t="s">
        <v>452</v>
      </c>
      <c r="U1863" s="33" t="s">
        <v>1846</v>
      </c>
      <c r="W1863" s="34" t="s">
        <v>2314</v>
      </c>
      <c r="X1863" s="34">
        <v>1</v>
      </c>
      <c r="Y1863" s="34">
        <v>10</v>
      </c>
      <c r="Z1863" s="34">
        <f t="shared" si="432"/>
        <v>10</v>
      </c>
      <c r="AI1863" s="25">
        <v>1862</v>
      </c>
      <c r="AJ1863" s="27">
        <v>1862</v>
      </c>
    </row>
    <row r="1864" spans="1:36" ht="11.25" customHeight="1" x14ac:dyDescent="0.2">
      <c r="A1864" s="27">
        <v>1863</v>
      </c>
      <c r="C1864" s="33" t="str">
        <f t="shared" si="428"/>
        <v>Sentinels - Reaction Program - MC - OPD - R</v>
      </c>
      <c r="D1864" s="33" t="str">
        <f t="shared" si="429"/>
        <v>Sentinels - Reaction Program - MC - OPD - R</v>
      </c>
      <c r="E1864" s="33">
        <f t="shared" si="430"/>
        <v>1</v>
      </c>
      <c r="F1864" s="33" t="str">
        <f t="shared" si="431"/>
        <v>Reaction Program - MC</v>
      </c>
      <c r="G1864" s="34" t="s">
        <v>1045</v>
      </c>
      <c r="H1864" s="34" t="s">
        <v>2590</v>
      </c>
      <c r="L1864" s="33" t="s">
        <v>452</v>
      </c>
      <c r="M1864" s="33" t="s">
        <v>452</v>
      </c>
      <c r="N1864" s="34" t="s">
        <v>4960</v>
      </c>
      <c r="O1864" s="34" t="s">
        <v>4960</v>
      </c>
      <c r="P1864" s="33" t="s">
        <v>3277</v>
      </c>
      <c r="R1864" s="34" t="s">
        <v>2584</v>
      </c>
      <c r="S1864" s="50" t="s">
        <v>4471</v>
      </c>
      <c r="T1864" s="33" t="s">
        <v>452</v>
      </c>
      <c r="U1864" s="33" t="s">
        <v>2358</v>
      </c>
      <c r="W1864" s="34" t="s">
        <v>2313</v>
      </c>
      <c r="X1864" s="34">
        <v>1</v>
      </c>
      <c r="Y1864" s="34">
        <v>15</v>
      </c>
      <c r="Z1864" s="34">
        <f t="shared" si="432"/>
        <v>15</v>
      </c>
      <c r="AI1864" s="25">
        <v>1863</v>
      </c>
      <c r="AJ1864" s="27">
        <v>1863</v>
      </c>
    </row>
    <row r="1865" spans="1:36" ht="11.25" customHeight="1" x14ac:dyDescent="0.2">
      <c r="A1865" s="27">
        <v>1864</v>
      </c>
      <c r="C1865" s="33" t="str">
        <f t="shared" si="428"/>
        <v>Sentinels - Robot Mentality - IQ - C</v>
      </c>
      <c r="D1865" s="33" t="str">
        <f t="shared" si="429"/>
        <v>Sentinels - Robot Mentality - IQ - C</v>
      </c>
      <c r="E1865" s="33">
        <f t="shared" si="430"/>
        <v>1</v>
      </c>
      <c r="F1865" s="33" t="str">
        <f t="shared" si="431"/>
        <v>Robot Mentality - IQ</v>
      </c>
      <c r="G1865" s="34" t="s">
        <v>1044</v>
      </c>
      <c r="H1865" s="34" t="s">
        <v>2590</v>
      </c>
      <c r="L1865" s="33" t="s">
        <v>452</v>
      </c>
      <c r="M1865" s="33" t="s">
        <v>452</v>
      </c>
      <c r="N1865" s="34" t="s">
        <v>4879</v>
      </c>
      <c r="O1865" s="34" t="s">
        <v>4879</v>
      </c>
      <c r="P1865" s="33" t="s">
        <v>1522</v>
      </c>
      <c r="S1865" s="50" t="s">
        <v>3841</v>
      </c>
      <c r="T1865" s="33" t="s">
        <v>452</v>
      </c>
      <c r="U1865" s="33" t="s">
        <v>1522</v>
      </c>
      <c r="W1865" s="34" t="s">
        <v>2103</v>
      </c>
      <c r="X1865" s="34">
        <v>12</v>
      </c>
      <c r="Y1865" s="34">
        <v>5</v>
      </c>
      <c r="Z1865" s="34">
        <f t="shared" si="432"/>
        <v>60</v>
      </c>
      <c r="AI1865" s="25">
        <v>1864</v>
      </c>
      <c r="AJ1865" s="27">
        <v>1864</v>
      </c>
    </row>
    <row r="1866" spans="1:36" ht="11.25" customHeight="1" x14ac:dyDescent="0.2">
      <c r="A1866" s="27">
        <v>1865</v>
      </c>
      <c r="B1866" s="28"/>
      <c r="C1866" s="26" t="str">
        <f t="shared" si="428"/>
        <v>Serpent Society - 4-Grid Character Card - MN - R</v>
      </c>
      <c r="D1866" s="26" t="s">
        <v>6220</v>
      </c>
      <c r="E1866" s="26">
        <f t="shared" si="430"/>
        <v>1</v>
      </c>
      <c r="F1866" s="26" t="str">
        <f>CONCATENATE(M1866,IF(V1866&lt;&gt;"",CONCATENATE(" (",V1866,")",),"")," &lt;",G1866,"&gt;")</f>
        <v>Serpent Society &lt;MN&gt;</v>
      </c>
      <c r="G1866" s="28" t="s">
        <v>1677</v>
      </c>
      <c r="H1866" s="28" t="s">
        <v>2582</v>
      </c>
      <c r="I1866" s="28"/>
      <c r="J1866" s="28"/>
      <c r="K1866" s="28"/>
      <c r="L1866" s="26" t="s">
        <v>813</v>
      </c>
      <c r="M1866" s="26" t="s">
        <v>813</v>
      </c>
      <c r="N1866" s="28"/>
      <c r="O1866" s="28"/>
      <c r="P1866" s="26" t="s">
        <v>769</v>
      </c>
      <c r="Q1866" s="28"/>
      <c r="R1866" s="28"/>
      <c r="S1866" s="54"/>
      <c r="T1866" s="26" t="s">
        <v>813</v>
      </c>
      <c r="U1866" s="26" t="s">
        <v>769</v>
      </c>
      <c r="V1866" s="28"/>
      <c r="W1866" s="28" t="s">
        <v>2313</v>
      </c>
      <c r="X1866" s="29">
        <v>4</v>
      </c>
      <c r="Y1866" s="29">
        <v>15</v>
      </c>
      <c r="Z1866" s="29">
        <f t="shared" si="432"/>
        <v>60</v>
      </c>
      <c r="AA1866" s="30">
        <v>3</v>
      </c>
      <c r="AB1866" s="30">
        <v>6</v>
      </c>
      <c r="AC1866" s="30">
        <v>6</v>
      </c>
      <c r="AD1866" s="30">
        <v>3</v>
      </c>
      <c r="AE1866" s="30">
        <f>SUM(AA1866:AD1866)</f>
        <v>18</v>
      </c>
      <c r="AF1866" s="30">
        <v>18</v>
      </c>
      <c r="AG1866" s="31">
        <f>AVERAGE(AA1866:AD1866)</f>
        <v>4.5</v>
      </c>
      <c r="AH1866" s="32" t="s">
        <v>4835</v>
      </c>
      <c r="AI1866" s="32">
        <v>1865</v>
      </c>
      <c r="AJ1866" s="27">
        <v>1865</v>
      </c>
    </row>
    <row r="1867" spans="1:36" ht="11.25" customHeight="1" x14ac:dyDescent="0.2">
      <c r="A1867" s="27">
        <v>1866</v>
      </c>
      <c r="C1867" s="33" t="str">
        <f t="shared" si="428"/>
        <v>Serpent Society - Anaconda - MN - OPD - VR</v>
      </c>
      <c r="D1867" s="33" t="s">
        <v>6221</v>
      </c>
      <c r="E1867" s="33">
        <f t="shared" si="430"/>
        <v>1</v>
      </c>
      <c r="F1867" s="33" t="str">
        <f t="shared" ref="F1867:F1873" si="433">CONCATENATE(P1867," - ",G1867)</f>
        <v>Anaconda - MN</v>
      </c>
      <c r="G1867" s="34" t="s">
        <v>1677</v>
      </c>
      <c r="H1867" s="34" t="s">
        <v>2590</v>
      </c>
      <c r="L1867" s="33" t="s">
        <v>3278</v>
      </c>
      <c r="M1867" s="33" t="s">
        <v>813</v>
      </c>
      <c r="N1867" s="34" t="s">
        <v>4875</v>
      </c>
      <c r="O1867" s="34" t="s">
        <v>4875</v>
      </c>
      <c r="P1867" s="33" t="s">
        <v>3278</v>
      </c>
      <c r="R1867" s="34" t="s">
        <v>2584</v>
      </c>
      <c r="S1867" s="50" t="s">
        <v>4472</v>
      </c>
      <c r="T1867" s="33" t="s">
        <v>813</v>
      </c>
      <c r="U1867" s="33" t="s">
        <v>2359</v>
      </c>
      <c r="W1867" s="34" t="s">
        <v>2361</v>
      </c>
      <c r="X1867" s="34">
        <v>4</v>
      </c>
      <c r="Y1867" s="34">
        <v>20</v>
      </c>
      <c r="Z1867" s="34">
        <f t="shared" si="432"/>
        <v>80</v>
      </c>
      <c r="AI1867" s="25">
        <v>1866</v>
      </c>
      <c r="AJ1867" s="27">
        <v>1866</v>
      </c>
    </row>
    <row r="1868" spans="1:36" ht="11.25" customHeight="1" x14ac:dyDescent="0.2">
      <c r="A1868" s="27">
        <v>1867</v>
      </c>
      <c r="C1868" s="33" t="str">
        <f t="shared" si="428"/>
        <v>Serpent Society - Asp - MN - OPD - VR</v>
      </c>
      <c r="D1868" s="33" t="str">
        <f t="shared" ref="D1868:D1872" si="434">CONCATENATE(M1868," - ",P1868," - ",G1868," - ",IF(R1868="","",CONCATENATE(R1868," - ")),W1868)</f>
        <v>Serpent Society - Asp - MN - OPD - VR</v>
      </c>
      <c r="E1868" s="33">
        <f t="shared" si="430"/>
        <v>1</v>
      </c>
      <c r="F1868" s="33" t="str">
        <f t="shared" si="433"/>
        <v>Asp - MN</v>
      </c>
      <c r="G1868" s="34" t="s">
        <v>1677</v>
      </c>
      <c r="H1868" s="34" t="s">
        <v>2590</v>
      </c>
      <c r="L1868" s="33" t="s">
        <v>3279</v>
      </c>
      <c r="M1868" s="33" t="s">
        <v>813</v>
      </c>
      <c r="N1868" s="34" t="s">
        <v>5004</v>
      </c>
      <c r="O1868" s="34" t="s">
        <v>5004</v>
      </c>
      <c r="P1868" s="33" t="s">
        <v>3279</v>
      </c>
      <c r="R1868" s="34" t="s">
        <v>2584</v>
      </c>
      <c r="S1868" s="50" t="s">
        <v>4473</v>
      </c>
      <c r="T1868" s="33" t="s">
        <v>813</v>
      </c>
      <c r="U1868" s="33" t="s">
        <v>2360</v>
      </c>
      <c r="W1868" s="34" t="s">
        <v>2361</v>
      </c>
      <c r="X1868" s="34">
        <v>4</v>
      </c>
      <c r="Y1868" s="34">
        <v>20</v>
      </c>
      <c r="Z1868" s="34">
        <f t="shared" si="432"/>
        <v>80</v>
      </c>
      <c r="AI1868" s="25">
        <v>1867</v>
      </c>
      <c r="AJ1868" s="27">
        <v>1867</v>
      </c>
    </row>
    <row r="1869" spans="1:36" ht="11.25" customHeight="1" x14ac:dyDescent="0.2">
      <c r="A1869" s="27">
        <v>1868</v>
      </c>
      <c r="C1869" s="33" t="str">
        <f t="shared" si="428"/>
        <v>Serpent Society - Cobra - MN - U</v>
      </c>
      <c r="D1869" s="33" t="str">
        <f t="shared" si="434"/>
        <v>Serpent Society - Cobra - MN - U</v>
      </c>
      <c r="E1869" s="33">
        <f t="shared" si="430"/>
        <v>1</v>
      </c>
      <c r="F1869" s="33" t="str">
        <f t="shared" si="433"/>
        <v>Cobra - MN</v>
      </c>
      <c r="G1869" s="34" t="s">
        <v>1677</v>
      </c>
      <c r="H1869" s="34" t="s">
        <v>2590</v>
      </c>
      <c r="L1869" s="33" t="s">
        <v>1847</v>
      </c>
      <c r="M1869" s="33" t="s">
        <v>813</v>
      </c>
      <c r="N1869" s="34" t="s">
        <v>4934</v>
      </c>
      <c r="O1869" s="34" t="s">
        <v>4934</v>
      </c>
      <c r="P1869" s="33" t="s">
        <v>1847</v>
      </c>
      <c r="S1869" s="50" t="s">
        <v>4474</v>
      </c>
      <c r="T1869" s="33" t="s">
        <v>813</v>
      </c>
      <c r="U1869" s="33" t="s">
        <v>1847</v>
      </c>
      <c r="W1869" s="34" t="s">
        <v>2314</v>
      </c>
      <c r="X1869" s="34">
        <v>4</v>
      </c>
      <c r="Y1869" s="34">
        <v>10</v>
      </c>
      <c r="Z1869" s="34">
        <f t="shared" si="432"/>
        <v>40</v>
      </c>
      <c r="AI1869" s="25">
        <v>1868</v>
      </c>
      <c r="AJ1869" s="27">
        <v>1868</v>
      </c>
    </row>
    <row r="1870" spans="1:36" ht="11.25" customHeight="1" x14ac:dyDescent="0.2">
      <c r="A1870" s="27">
        <v>1869</v>
      </c>
      <c r="C1870" s="33" t="str">
        <f t="shared" si="428"/>
        <v>Serpent Society - Death Adder - MN - U</v>
      </c>
      <c r="D1870" s="33" t="str">
        <f t="shared" si="434"/>
        <v>Serpent Society - Death Adder - MN - U</v>
      </c>
      <c r="E1870" s="33">
        <f t="shared" si="430"/>
        <v>1</v>
      </c>
      <c r="F1870" s="33" t="str">
        <f t="shared" si="433"/>
        <v>Death Adder - MN</v>
      </c>
      <c r="G1870" s="34" t="s">
        <v>1677</v>
      </c>
      <c r="H1870" s="34" t="s">
        <v>2590</v>
      </c>
      <c r="L1870" s="33" t="s">
        <v>1319</v>
      </c>
      <c r="M1870" s="33" t="s">
        <v>813</v>
      </c>
      <c r="N1870" s="34" t="s">
        <v>4883</v>
      </c>
      <c r="O1870" s="34" t="s">
        <v>4883</v>
      </c>
      <c r="P1870" s="33" t="s">
        <v>1319</v>
      </c>
      <c r="S1870" s="50" t="s">
        <v>3593</v>
      </c>
      <c r="T1870" s="33" t="s">
        <v>813</v>
      </c>
      <c r="U1870" s="33" t="s">
        <v>1319</v>
      </c>
      <c r="W1870" s="34" t="s">
        <v>2314</v>
      </c>
      <c r="X1870" s="34">
        <v>4</v>
      </c>
      <c r="Y1870" s="34">
        <v>10</v>
      </c>
      <c r="Z1870" s="34">
        <f t="shared" si="432"/>
        <v>40</v>
      </c>
      <c r="AI1870" s="25">
        <v>1869</v>
      </c>
      <c r="AJ1870" s="27">
        <v>1869</v>
      </c>
    </row>
    <row r="1871" spans="1:36" ht="11.25" customHeight="1" x14ac:dyDescent="0.2">
      <c r="A1871" s="27">
        <v>1870</v>
      </c>
      <c r="C1871" s="33" t="str">
        <f t="shared" si="428"/>
        <v>Serpent Society - Diamond Back - MN - C</v>
      </c>
      <c r="D1871" s="33" t="str">
        <f t="shared" si="434"/>
        <v>Serpent Society - Diamond Back - MN - C</v>
      </c>
      <c r="E1871" s="33">
        <f t="shared" si="430"/>
        <v>1</v>
      </c>
      <c r="F1871" s="33" t="str">
        <f t="shared" si="433"/>
        <v>Diamond Back - MN</v>
      </c>
      <c r="G1871" s="34" t="s">
        <v>1677</v>
      </c>
      <c r="H1871" s="34" t="s">
        <v>2590</v>
      </c>
      <c r="L1871" s="33" t="s">
        <v>1320</v>
      </c>
      <c r="M1871" s="33" t="s">
        <v>813</v>
      </c>
      <c r="N1871" s="34" t="s">
        <v>4894</v>
      </c>
      <c r="O1871" s="34" t="s">
        <v>4894</v>
      </c>
      <c r="P1871" s="33" t="s">
        <v>1320</v>
      </c>
      <c r="S1871" s="50" t="s">
        <v>4241</v>
      </c>
      <c r="T1871" s="33" t="s">
        <v>813</v>
      </c>
      <c r="U1871" s="33" t="s">
        <v>1320</v>
      </c>
      <c r="W1871" s="34" t="s">
        <v>2103</v>
      </c>
      <c r="X1871" s="34">
        <v>4</v>
      </c>
      <c r="Y1871" s="34">
        <v>5</v>
      </c>
      <c r="Z1871" s="34">
        <f t="shared" si="432"/>
        <v>20</v>
      </c>
      <c r="AI1871" s="25">
        <v>1870</v>
      </c>
      <c r="AJ1871" s="27">
        <v>1870</v>
      </c>
    </row>
    <row r="1872" spans="1:36" ht="11.25" customHeight="1" x14ac:dyDescent="0.2">
      <c r="A1872" s="27">
        <v>1871</v>
      </c>
      <c r="C1872" s="33" t="str">
        <f t="shared" si="428"/>
        <v>Serpent Society - Fer-De-Lance - CL - C</v>
      </c>
      <c r="D1872" s="33" t="str">
        <f t="shared" si="434"/>
        <v>Serpent Society - Fer-De-Lance - CL - C</v>
      </c>
      <c r="E1872" s="33">
        <f t="shared" si="430"/>
        <v>1</v>
      </c>
      <c r="F1872" s="33" t="str">
        <f t="shared" si="433"/>
        <v>Fer-De-Lance - CL</v>
      </c>
      <c r="G1872" s="34" t="s">
        <v>1676</v>
      </c>
      <c r="H1872" s="34" t="s">
        <v>2590</v>
      </c>
      <c r="L1872" s="33" t="s">
        <v>1849</v>
      </c>
      <c r="M1872" s="33" t="s">
        <v>813</v>
      </c>
      <c r="N1872" s="34" t="s">
        <v>5035</v>
      </c>
      <c r="O1872" s="34" t="s">
        <v>5035</v>
      </c>
      <c r="P1872" s="33" t="s">
        <v>1849</v>
      </c>
      <c r="S1872" s="50" t="s">
        <v>4475</v>
      </c>
      <c r="T1872" s="33" t="s">
        <v>813</v>
      </c>
      <c r="U1872" s="33" t="s">
        <v>1849</v>
      </c>
      <c r="W1872" s="34" t="s">
        <v>2103</v>
      </c>
      <c r="X1872" s="34">
        <v>13</v>
      </c>
      <c r="Y1872" s="34">
        <v>5</v>
      </c>
      <c r="Z1872" s="34">
        <f t="shared" si="432"/>
        <v>65</v>
      </c>
      <c r="AI1872" s="25">
        <v>1871</v>
      </c>
      <c r="AJ1872" s="27">
        <v>1871</v>
      </c>
    </row>
    <row r="1873" spans="1:36" ht="11.25" customHeight="1" x14ac:dyDescent="0.2">
      <c r="A1873" s="27">
        <v>1872</v>
      </c>
      <c r="C1873" s="33" t="str">
        <f t="shared" si="428"/>
        <v>Serpent Society - Sidewinder - MN - U</v>
      </c>
      <c r="D1873" s="33" t="s">
        <v>6222</v>
      </c>
      <c r="E1873" s="33">
        <f t="shared" si="430"/>
        <v>1</v>
      </c>
      <c r="F1873" s="33" t="str">
        <f t="shared" si="433"/>
        <v>Sidewinder - MN</v>
      </c>
      <c r="G1873" s="34" t="s">
        <v>1677</v>
      </c>
      <c r="H1873" s="34" t="s">
        <v>2590</v>
      </c>
      <c r="L1873" s="33" t="s">
        <v>1848</v>
      </c>
      <c r="M1873" s="33" t="s">
        <v>813</v>
      </c>
      <c r="N1873" s="34" t="s">
        <v>4881</v>
      </c>
      <c r="O1873" s="34" t="s">
        <v>4876</v>
      </c>
      <c r="P1873" s="33" t="s">
        <v>1848</v>
      </c>
      <c r="S1873" s="50" t="s">
        <v>3591</v>
      </c>
      <c r="T1873" s="33" t="s">
        <v>813</v>
      </c>
      <c r="U1873" s="33" t="s">
        <v>1848</v>
      </c>
      <c r="W1873" s="34" t="s">
        <v>2314</v>
      </c>
      <c r="X1873" s="34">
        <v>4</v>
      </c>
      <c r="Y1873" s="34">
        <v>10</v>
      </c>
      <c r="Z1873" s="34">
        <f t="shared" si="432"/>
        <v>40</v>
      </c>
      <c r="AI1873" s="25">
        <v>1872</v>
      </c>
      <c r="AJ1873" s="27">
        <v>1872</v>
      </c>
    </row>
    <row r="1874" spans="1:36" ht="11.25" customHeight="1" x14ac:dyDescent="0.2">
      <c r="A1874" s="27">
        <v>1873</v>
      </c>
      <c r="B1874" s="28"/>
      <c r="C1874" s="26" t="str">
        <f t="shared" si="428"/>
        <v>Shadow King - 4-Grid Character Card - XM - U</v>
      </c>
      <c r="D1874" s="26" t="str">
        <f>CONCATENATE(M1874," ",G1874," HERO - ",W1874)</f>
        <v>Shadow King XM HERO - U</v>
      </c>
      <c r="E1874" s="26">
        <f t="shared" si="430"/>
        <v>1</v>
      </c>
      <c r="F1874" s="26" t="str">
        <f>CONCATENATE(M1874,IF(V1874&lt;&gt;"",CONCATENATE(" (",V1874,")",),"")," &lt;",G1874,"&gt;")</f>
        <v>Shadow King &lt;XM&gt;</v>
      </c>
      <c r="G1874" s="28" t="s">
        <v>3387</v>
      </c>
      <c r="H1874" s="28" t="s">
        <v>2582</v>
      </c>
      <c r="I1874" s="28"/>
      <c r="J1874" s="28"/>
      <c r="K1874" s="28"/>
      <c r="L1874" s="26" t="s">
        <v>1449</v>
      </c>
      <c r="M1874" s="26" t="s">
        <v>1449</v>
      </c>
      <c r="N1874" s="28"/>
      <c r="O1874" s="28"/>
      <c r="P1874" s="26" t="s">
        <v>769</v>
      </c>
      <c r="Q1874" s="28"/>
      <c r="R1874" s="28"/>
      <c r="S1874" s="54"/>
      <c r="T1874" s="26" t="s">
        <v>1449</v>
      </c>
      <c r="U1874" s="26" t="s">
        <v>769</v>
      </c>
      <c r="V1874" s="28"/>
      <c r="W1874" s="28" t="s">
        <v>2314</v>
      </c>
      <c r="X1874" s="29">
        <v>5</v>
      </c>
      <c r="Y1874" s="29">
        <v>10</v>
      </c>
      <c r="Z1874" s="29">
        <f t="shared" si="432"/>
        <v>50</v>
      </c>
      <c r="AA1874" s="30">
        <v>7</v>
      </c>
      <c r="AB1874" s="30">
        <v>1</v>
      </c>
      <c r="AC1874" s="30">
        <v>1</v>
      </c>
      <c r="AD1874" s="30">
        <v>7</v>
      </c>
      <c r="AE1874" s="30">
        <f>SUM(AA1874:AD1874)</f>
        <v>16</v>
      </c>
      <c r="AF1874" s="30">
        <v>16</v>
      </c>
      <c r="AG1874" s="31">
        <f>AVERAGE(AA1874:AD1874)</f>
        <v>4</v>
      </c>
      <c r="AH1874" s="32"/>
      <c r="AI1874" s="32">
        <v>1873</v>
      </c>
      <c r="AJ1874" s="27">
        <v>1873</v>
      </c>
    </row>
    <row r="1875" spans="1:36" ht="11.25" customHeight="1" x14ac:dyDescent="0.2">
      <c r="A1875" s="27">
        <v>1874</v>
      </c>
      <c r="C1875" s="33" t="str">
        <f t="shared" si="428"/>
        <v>Shadow King - Astral Lifeform - XM - C</v>
      </c>
      <c r="D1875" s="33" t="str">
        <f>CONCATENATE(M1875," - ",P1875," - ",G1875," - ",IF(R1875="","",CONCATENATE(R1875," - ")),W1875)</f>
        <v>Shadow King - Astral Lifeform - XM - C</v>
      </c>
      <c r="E1875" s="33">
        <f t="shared" si="430"/>
        <v>1</v>
      </c>
      <c r="F1875" s="33" t="str">
        <f>CONCATENATE(P1875," - ",G1875)</f>
        <v>Astral Lifeform - XM</v>
      </c>
      <c r="G1875" s="34" t="s">
        <v>3387</v>
      </c>
      <c r="H1875" s="34" t="s">
        <v>2590</v>
      </c>
      <c r="L1875" s="33" t="s">
        <v>1449</v>
      </c>
      <c r="M1875" s="33" t="s">
        <v>1449</v>
      </c>
      <c r="N1875" s="34" t="s">
        <v>5000</v>
      </c>
      <c r="O1875" s="34" t="s">
        <v>5000</v>
      </c>
      <c r="P1875" s="33" t="s">
        <v>1450</v>
      </c>
      <c r="S1875" s="50" t="s">
        <v>4476</v>
      </c>
      <c r="T1875" s="33" t="s">
        <v>1449</v>
      </c>
      <c r="U1875" s="33" t="s">
        <v>1450</v>
      </c>
      <c r="W1875" s="34" t="s">
        <v>2103</v>
      </c>
      <c r="X1875" s="34">
        <v>5</v>
      </c>
      <c r="Y1875" s="34">
        <v>5</v>
      </c>
      <c r="Z1875" s="34">
        <f t="shared" si="432"/>
        <v>25</v>
      </c>
      <c r="AI1875" s="25">
        <v>1874</v>
      </c>
      <c r="AJ1875" s="27">
        <v>1874</v>
      </c>
    </row>
    <row r="1876" spans="1:36" ht="11.25" customHeight="1" x14ac:dyDescent="0.2">
      <c r="A1876" s="27">
        <v>1875</v>
      </c>
      <c r="C1876" s="33" t="str">
        <f t="shared" si="428"/>
        <v>Shadow King - Possess Others - XM - OPD - R</v>
      </c>
      <c r="D1876" s="33" t="str">
        <f>CONCATENATE(M1876," - ",P1876," - ",G1876," - ",IF(R1876="","",CONCATENATE(R1876," - ")),W1876)</f>
        <v>Shadow King - Possess Others - XM - OPD - R</v>
      </c>
      <c r="E1876" s="33">
        <f t="shared" si="430"/>
        <v>1</v>
      </c>
      <c r="F1876" s="33" t="str">
        <f>CONCATENATE(P1876," - ",G1876)</f>
        <v>Possess Others - XM</v>
      </c>
      <c r="G1876" s="34" t="s">
        <v>3387</v>
      </c>
      <c r="H1876" s="34" t="s">
        <v>2590</v>
      </c>
      <c r="L1876" s="33" t="s">
        <v>1449</v>
      </c>
      <c r="M1876" s="33" t="s">
        <v>1449</v>
      </c>
      <c r="N1876" s="34" t="s">
        <v>5154</v>
      </c>
      <c r="O1876" s="34" t="s">
        <v>5154</v>
      </c>
      <c r="P1876" s="33" t="s">
        <v>3280</v>
      </c>
      <c r="R1876" s="34" t="s">
        <v>2584</v>
      </c>
      <c r="S1876" s="50" t="s">
        <v>4477</v>
      </c>
      <c r="T1876" s="33" t="s">
        <v>1449</v>
      </c>
      <c r="U1876" s="33" t="s">
        <v>824</v>
      </c>
      <c r="W1876" s="34" t="s">
        <v>2313</v>
      </c>
      <c r="X1876" s="34">
        <v>5</v>
      </c>
      <c r="Y1876" s="34">
        <v>15</v>
      </c>
      <c r="Z1876" s="34">
        <f t="shared" si="432"/>
        <v>75</v>
      </c>
      <c r="AI1876" s="25">
        <v>1875</v>
      </c>
      <c r="AJ1876" s="27">
        <v>1875</v>
      </c>
    </row>
    <row r="1877" spans="1:36" ht="11.25" customHeight="1" x14ac:dyDescent="0.2">
      <c r="A1877" s="27">
        <v>1876</v>
      </c>
      <c r="C1877" s="33" t="str">
        <f t="shared" si="428"/>
        <v>Shadow King - PSI-Screen - XM - C</v>
      </c>
      <c r="D1877" s="33" t="str">
        <f>CONCATENATE(M1877," - ",P1877," - ",G1877," - ",IF(R1877="","",CONCATENATE(R1877," - ")),W1877)</f>
        <v>Shadow King - PSI-Screen - XM - C</v>
      </c>
      <c r="E1877" s="33">
        <f t="shared" si="430"/>
        <v>1</v>
      </c>
      <c r="F1877" s="33" t="str">
        <f>CONCATENATE(P1877," - ",G1877)</f>
        <v>PSI-Screen - XM</v>
      </c>
      <c r="G1877" s="34" t="s">
        <v>3387</v>
      </c>
      <c r="H1877" s="34" t="s">
        <v>2590</v>
      </c>
      <c r="L1877" s="33" t="s">
        <v>1449</v>
      </c>
      <c r="M1877" s="33" t="s">
        <v>1449</v>
      </c>
      <c r="N1877" s="34" t="s">
        <v>5042</v>
      </c>
      <c r="O1877" s="34" t="s">
        <v>5042</v>
      </c>
      <c r="P1877" s="33" t="s">
        <v>1451</v>
      </c>
      <c r="S1877" s="50" t="s">
        <v>4478</v>
      </c>
      <c r="T1877" s="33" t="s">
        <v>1449</v>
      </c>
      <c r="U1877" s="33" t="s">
        <v>1451</v>
      </c>
      <c r="W1877" s="34" t="s">
        <v>2103</v>
      </c>
      <c r="X1877" s="34">
        <v>5</v>
      </c>
      <c r="Y1877" s="34">
        <v>5</v>
      </c>
      <c r="Z1877" s="34">
        <f t="shared" si="432"/>
        <v>25</v>
      </c>
      <c r="AI1877" s="25">
        <v>1876</v>
      </c>
      <c r="AJ1877" s="27">
        <v>1876</v>
      </c>
    </row>
    <row r="1878" spans="1:36" ht="11.25" customHeight="1" x14ac:dyDescent="0.2">
      <c r="A1878" s="27">
        <v>1877</v>
      </c>
      <c r="C1878" s="33" t="str">
        <f t="shared" si="428"/>
        <v>Shadow King - Telepathic Manipulator - XM - C</v>
      </c>
      <c r="D1878" s="33" t="str">
        <f>CONCATENATE(M1878," - ",P1878," - ",G1878," - ",IF(R1878="","",CONCATENATE(R1878," - ")),W1878)</f>
        <v>Shadow King - Telepathic Manipulator - XM - C</v>
      </c>
      <c r="E1878" s="33">
        <f t="shared" si="430"/>
        <v>1</v>
      </c>
      <c r="F1878" s="33" t="str">
        <f>CONCATENATE(P1878," - ",G1878)</f>
        <v>Telepathic Manipulator - XM</v>
      </c>
      <c r="G1878" s="34" t="s">
        <v>3387</v>
      </c>
      <c r="H1878" s="34" t="s">
        <v>2590</v>
      </c>
      <c r="L1878" s="33" t="s">
        <v>1449</v>
      </c>
      <c r="M1878" s="33" t="s">
        <v>1449</v>
      </c>
      <c r="N1878" s="34" t="s">
        <v>4991</v>
      </c>
      <c r="O1878" s="34" t="s">
        <v>4991</v>
      </c>
      <c r="P1878" s="33" t="s">
        <v>1452</v>
      </c>
      <c r="S1878" s="50" t="s">
        <v>4479</v>
      </c>
      <c r="T1878" s="33" t="s">
        <v>1449</v>
      </c>
      <c r="U1878" s="33" t="s">
        <v>1452</v>
      </c>
      <c r="W1878" s="34" t="s">
        <v>2103</v>
      </c>
      <c r="X1878" s="34">
        <v>5</v>
      </c>
      <c r="Y1878" s="34">
        <v>5</v>
      </c>
      <c r="Z1878" s="34">
        <f t="shared" si="432"/>
        <v>25</v>
      </c>
      <c r="AI1878" s="25">
        <v>1877</v>
      </c>
      <c r="AJ1878" s="27">
        <v>1877</v>
      </c>
    </row>
    <row r="1879" spans="1:36" ht="11.25" customHeight="1" x14ac:dyDescent="0.2">
      <c r="A1879" s="27">
        <v>1878</v>
      </c>
      <c r="C1879" s="33" t="str">
        <f t="shared" si="428"/>
        <v>Shadow King - Twist Desire - XM - OPD - R</v>
      </c>
      <c r="D1879" s="33" t="str">
        <f>CONCATENATE(M1879," - ",P1879," - ",G1879," - ",IF(R1879="","",CONCATENATE(R1879," - ")),W1879)</f>
        <v>Shadow King - Twist Desire - XM - OPD - R</v>
      </c>
      <c r="E1879" s="33">
        <f t="shared" si="430"/>
        <v>1</v>
      </c>
      <c r="F1879" s="33" t="str">
        <f>CONCATENATE(P1879," - ",G1879)</f>
        <v>Twist Desire - XM</v>
      </c>
      <c r="G1879" s="34" t="s">
        <v>3387</v>
      </c>
      <c r="H1879" s="34" t="s">
        <v>2590</v>
      </c>
      <c r="L1879" s="33" t="s">
        <v>1449</v>
      </c>
      <c r="M1879" s="33" t="s">
        <v>1449</v>
      </c>
      <c r="N1879" s="34" t="s">
        <v>4975</v>
      </c>
      <c r="O1879" s="34" t="s">
        <v>4975</v>
      </c>
      <c r="P1879" s="33" t="s">
        <v>3281</v>
      </c>
      <c r="R1879" s="34" t="s">
        <v>2584</v>
      </c>
      <c r="S1879" s="50" t="s">
        <v>4480</v>
      </c>
      <c r="T1879" s="33" t="s">
        <v>1449</v>
      </c>
      <c r="U1879" s="33" t="s">
        <v>825</v>
      </c>
      <c r="W1879" s="34" t="s">
        <v>2313</v>
      </c>
      <c r="X1879" s="34">
        <v>5</v>
      </c>
      <c r="Y1879" s="34">
        <v>15</v>
      </c>
      <c r="Z1879" s="34">
        <f t="shared" si="432"/>
        <v>75</v>
      </c>
      <c r="AI1879" s="25">
        <v>1878</v>
      </c>
      <c r="AJ1879" s="27">
        <v>1878</v>
      </c>
    </row>
    <row r="1880" spans="1:36" ht="11.25" customHeight="1" x14ac:dyDescent="0.2">
      <c r="A1880" s="27">
        <v>1879</v>
      </c>
      <c r="B1880" s="28"/>
      <c r="C1880" s="26" t="str">
        <f t="shared" si="428"/>
        <v>Shadowcat - 4-Grid Character Card - IQ - U</v>
      </c>
      <c r="D1880" s="26" t="str">
        <f>CONCATENATE(M1880," ",G1880," HERO - ",W1880)</f>
        <v>Shadowcat IQ HERO - U</v>
      </c>
      <c r="E1880" s="26">
        <f t="shared" si="430"/>
        <v>1</v>
      </c>
      <c r="F1880" s="26" t="str">
        <f>CONCATENATE(M1880,IF(V1880&lt;&gt;"",CONCATENATE(" (",V1880,")",),"")," &lt;",G1880,"&gt;")</f>
        <v>Shadowcat &lt;IQ&gt;</v>
      </c>
      <c r="G1880" s="28" t="s">
        <v>1044</v>
      </c>
      <c r="H1880" s="28" t="s">
        <v>2582</v>
      </c>
      <c r="I1880" s="28"/>
      <c r="J1880" s="28"/>
      <c r="K1880" s="28"/>
      <c r="L1880" s="26" t="s">
        <v>1577</v>
      </c>
      <c r="M1880" s="26" t="s">
        <v>1577</v>
      </c>
      <c r="N1880" s="28"/>
      <c r="O1880" s="28"/>
      <c r="P1880" s="26" t="s">
        <v>769</v>
      </c>
      <c r="Q1880" s="28"/>
      <c r="R1880" s="28"/>
      <c r="S1880" s="54"/>
      <c r="T1880" s="26" t="s">
        <v>1577</v>
      </c>
      <c r="U1880" s="26" t="s">
        <v>769</v>
      </c>
      <c r="V1880" s="28"/>
      <c r="W1880" s="28" t="s">
        <v>2314</v>
      </c>
      <c r="X1880" s="29">
        <v>12</v>
      </c>
      <c r="Y1880" s="29">
        <v>10</v>
      </c>
      <c r="Z1880" s="29">
        <f t="shared" si="432"/>
        <v>120</v>
      </c>
      <c r="AA1880" s="30">
        <v>6</v>
      </c>
      <c r="AB1880" s="30">
        <v>3</v>
      </c>
      <c r="AC1880" s="30">
        <v>3</v>
      </c>
      <c r="AD1880" s="30">
        <v>6</v>
      </c>
      <c r="AE1880" s="30">
        <f>SUM(AA1880:AD1880)</f>
        <v>18</v>
      </c>
      <c r="AF1880" s="30">
        <v>18</v>
      </c>
      <c r="AG1880" s="31">
        <f>AVERAGE(AA1880:AD1880)</f>
        <v>4.5</v>
      </c>
      <c r="AH1880" s="32" t="s">
        <v>4836</v>
      </c>
      <c r="AI1880" s="32">
        <v>1879</v>
      </c>
      <c r="AJ1880" s="27">
        <v>1879</v>
      </c>
    </row>
    <row r="1881" spans="1:36" ht="11.25" customHeight="1" x14ac:dyDescent="0.2">
      <c r="A1881" s="27">
        <v>1880</v>
      </c>
      <c r="C1881" s="33" t="str">
        <f t="shared" si="428"/>
        <v>Shadowcat - Cat Claws - CL - C</v>
      </c>
      <c r="D1881" s="33" t="str">
        <f t="shared" ref="D1881:D1888" si="435">CONCATENATE(M1881," - ",P1881," - ",G1881," - ",IF(R1881="","",CONCATENATE(R1881," - ")),W1881)</f>
        <v>Shadowcat - Cat Claws - CL - C</v>
      </c>
      <c r="E1881" s="33">
        <f t="shared" si="430"/>
        <v>1</v>
      </c>
      <c r="F1881" s="33" t="str">
        <f t="shared" ref="F1881:F1888" si="436">CONCATENATE(P1881," - ",G1881)</f>
        <v>Cat Claws - CL</v>
      </c>
      <c r="G1881" s="34" t="s">
        <v>1676</v>
      </c>
      <c r="H1881" s="34" t="s">
        <v>2590</v>
      </c>
      <c r="L1881" s="33" t="s">
        <v>1577</v>
      </c>
      <c r="M1881" s="33" t="s">
        <v>1577</v>
      </c>
      <c r="N1881" s="34" t="s">
        <v>4888</v>
      </c>
      <c r="O1881" s="34" t="s">
        <v>4888</v>
      </c>
      <c r="P1881" s="33" t="s">
        <v>1321</v>
      </c>
      <c r="S1881" s="50" t="s">
        <v>4481</v>
      </c>
      <c r="T1881" s="33" t="s">
        <v>1577</v>
      </c>
      <c r="U1881" s="33" t="s">
        <v>1321</v>
      </c>
      <c r="W1881" s="34" t="s">
        <v>2103</v>
      </c>
      <c r="X1881" s="34">
        <v>13</v>
      </c>
      <c r="Y1881" s="34">
        <v>5</v>
      </c>
      <c r="Z1881" s="34">
        <f t="shared" si="432"/>
        <v>65</v>
      </c>
      <c r="AI1881" s="25">
        <v>1880</v>
      </c>
      <c r="AJ1881" s="27">
        <v>1880</v>
      </c>
    </row>
    <row r="1882" spans="1:36" ht="11.25" customHeight="1" x14ac:dyDescent="0.2">
      <c r="A1882" s="27">
        <v>1881</v>
      </c>
      <c r="C1882" s="33" t="str">
        <f t="shared" si="428"/>
        <v>Shadowcat - Computer Genius - IQ - C</v>
      </c>
      <c r="D1882" s="33" t="s">
        <v>6223</v>
      </c>
      <c r="E1882" s="33">
        <f t="shared" si="430"/>
        <v>1</v>
      </c>
      <c r="F1882" s="33" t="str">
        <f t="shared" si="436"/>
        <v>Computer Genius - IQ</v>
      </c>
      <c r="G1882" s="34" t="s">
        <v>1044</v>
      </c>
      <c r="H1882" s="34" t="s">
        <v>2590</v>
      </c>
      <c r="L1882" s="33" t="s">
        <v>1577</v>
      </c>
      <c r="M1882" s="33" t="s">
        <v>1577</v>
      </c>
      <c r="N1882" s="34" t="s">
        <v>5050</v>
      </c>
      <c r="O1882" s="34" t="s">
        <v>5050</v>
      </c>
      <c r="P1882" s="33" t="s">
        <v>1564</v>
      </c>
      <c r="S1882" s="50" t="s">
        <v>3984</v>
      </c>
      <c r="T1882" s="33" t="s">
        <v>1577</v>
      </c>
      <c r="U1882" s="33" t="s">
        <v>1564</v>
      </c>
      <c r="W1882" s="34" t="s">
        <v>2103</v>
      </c>
      <c r="X1882" s="34">
        <v>12</v>
      </c>
      <c r="Y1882" s="34">
        <v>5</v>
      </c>
      <c r="Z1882" s="34">
        <f t="shared" si="432"/>
        <v>60</v>
      </c>
      <c r="AI1882" s="25">
        <v>1881</v>
      </c>
      <c r="AJ1882" s="27">
        <v>1881</v>
      </c>
    </row>
    <row r="1883" spans="1:36" ht="11.25" customHeight="1" x14ac:dyDescent="0.2">
      <c r="A1883" s="27">
        <v>1882</v>
      </c>
      <c r="C1883" s="33" t="str">
        <f t="shared" si="428"/>
        <v>Shadowcat - Doug Ramsey - MN - OPD - VR</v>
      </c>
      <c r="D1883" s="33" t="str">
        <f t="shared" si="435"/>
        <v>Shadowcat - Doug Ramsey - MN - OPD - VR</v>
      </c>
      <c r="E1883" s="33">
        <f t="shared" si="430"/>
        <v>1</v>
      </c>
      <c r="F1883" s="33" t="str">
        <f t="shared" si="436"/>
        <v>Doug Ramsey - MN</v>
      </c>
      <c r="G1883" s="34" t="s">
        <v>1677</v>
      </c>
      <c r="H1883" s="34" t="s">
        <v>2590</v>
      </c>
      <c r="L1883" s="33" t="s">
        <v>1577</v>
      </c>
      <c r="M1883" s="33" t="s">
        <v>1577</v>
      </c>
      <c r="N1883" s="34" t="s">
        <v>5008</v>
      </c>
      <c r="O1883" s="34" t="s">
        <v>5008</v>
      </c>
      <c r="P1883" s="33" t="s">
        <v>3282</v>
      </c>
      <c r="R1883" s="34" t="s">
        <v>2584</v>
      </c>
      <c r="S1883" s="50" t="s">
        <v>3843</v>
      </c>
      <c r="T1883" s="33" t="s">
        <v>1577</v>
      </c>
      <c r="U1883" s="33" t="s">
        <v>826</v>
      </c>
      <c r="W1883" s="34" t="s">
        <v>2361</v>
      </c>
      <c r="X1883" s="34">
        <v>4</v>
      </c>
      <c r="Y1883" s="34">
        <v>20</v>
      </c>
      <c r="Z1883" s="34">
        <f t="shared" si="432"/>
        <v>80</v>
      </c>
      <c r="AI1883" s="25">
        <v>1882</v>
      </c>
      <c r="AJ1883" s="27">
        <v>1882</v>
      </c>
    </row>
    <row r="1884" spans="1:36" ht="11.25" customHeight="1" x14ac:dyDescent="0.2">
      <c r="A1884" s="27">
        <v>1883</v>
      </c>
      <c r="C1884" s="33" t="str">
        <f t="shared" si="428"/>
        <v>Shadowcat - Electronic Scramble - IQ - U</v>
      </c>
      <c r="D1884" s="33" t="str">
        <f t="shared" si="435"/>
        <v>Shadowcat - Electronic Scramble - IQ - U</v>
      </c>
      <c r="E1884" s="33">
        <f t="shared" si="430"/>
        <v>1</v>
      </c>
      <c r="F1884" s="33" t="str">
        <f t="shared" si="436"/>
        <v>Electronic Scramble - IQ</v>
      </c>
      <c r="G1884" s="34" t="s">
        <v>1044</v>
      </c>
      <c r="H1884" s="34" t="s">
        <v>2590</v>
      </c>
      <c r="L1884" s="33" t="s">
        <v>1577</v>
      </c>
      <c r="M1884" s="33" t="s">
        <v>1577</v>
      </c>
      <c r="N1884" s="34" t="s">
        <v>4876</v>
      </c>
      <c r="O1884" s="34" t="s">
        <v>4876</v>
      </c>
      <c r="P1884" s="33" t="s">
        <v>428</v>
      </c>
      <c r="S1884" s="50" t="s">
        <v>4482</v>
      </c>
      <c r="T1884" s="33" t="s">
        <v>1577</v>
      </c>
      <c r="U1884" s="33" t="s">
        <v>428</v>
      </c>
      <c r="W1884" s="34" t="s">
        <v>2314</v>
      </c>
      <c r="X1884" s="34">
        <v>12</v>
      </c>
      <c r="Y1884" s="34">
        <v>10</v>
      </c>
      <c r="Z1884" s="34">
        <f t="shared" si="432"/>
        <v>120</v>
      </c>
      <c r="AI1884" s="25">
        <v>1883</v>
      </c>
      <c r="AJ1884" s="27">
        <v>1883</v>
      </c>
    </row>
    <row r="1885" spans="1:36" ht="11.25" customHeight="1" x14ac:dyDescent="0.2">
      <c r="A1885" s="27">
        <v>1884</v>
      </c>
      <c r="C1885" s="33" t="str">
        <f t="shared" si="428"/>
        <v>Shadowcat - Ghostly Phase - IQ - U</v>
      </c>
      <c r="D1885" s="33" t="str">
        <f t="shared" si="435"/>
        <v>Shadowcat - Ghostly Phase - IQ - U</v>
      </c>
      <c r="E1885" s="33">
        <f t="shared" si="430"/>
        <v>1</v>
      </c>
      <c r="F1885" s="33" t="str">
        <f t="shared" si="436"/>
        <v>Ghostly Phase - IQ</v>
      </c>
      <c r="G1885" s="34" t="s">
        <v>1044</v>
      </c>
      <c r="H1885" s="34" t="s">
        <v>2590</v>
      </c>
      <c r="L1885" s="33" t="s">
        <v>1577</v>
      </c>
      <c r="M1885" s="33" t="s">
        <v>1577</v>
      </c>
      <c r="N1885" s="34" t="s">
        <v>4881</v>
      </c>
      <c r="O1885" s="34" t="s">
        <v>4881</v>
      </c>
      <c r="P1885" s="33" t="s">
        <v>427</v>
      </c>
      <c r="S1885" s="50" t="s">
        <v>3610</v>
      </c>
      <c r="T1885" s="33" t="s">
        <v>1577</v>
      </c>
      <c r="U1885" s="33" t="s">
        <v>427</v>
      </c>
      <c r="W1885" s="34" t="s">
        <v>2314</v>
      </c>
      <c r="X1885" s="34">
        <v>12</v>
      </c>
      <c r="Y1885" s="34">
        <v>10</v>
      </c>
      <c r="Z1885" s="34">
        <f t="shared" si="432"/>
        <v>120</v>
      </c>
      <c r="AI1885" s="25">
        <v>1884</v>
      </c>
      <c r="AJ1885" s="27">
        <v>1884</v>
      </c>
    </row>
    <row r="1886" spans="1:36" ht="11.25" customHeight="1" x14ac:dyDescent="0.2">
      <c r="A1886" s="27">
        <v>1885</v>
      </c>
      <c r="C1886" s="33" t="str">
        <f t="shared" si="428"/>
        <v>Shadowcat - Ninja Adept - MP - X</v>
      </c>
      <c r="D1886" s="33" t="s">
        <v>6224</v>
      </c>
      <c r="E1886" s="33">
        <f t="shared" si="430"/>
        <v>1</v>
      </c>
      <c r="F1886" s="33" t="str">
        <f t="shared" si="436"/>
        <v>Ninja Adept - MP</v>
      </c>
      <c r="G1886" s="34" t="s">
        <v>120</v>
      </c>
      <c r="H1886" s="34" t="s">
        <v>2590</v>
      </c>
      <c r="L1886" s="33" t="s">
        <v>1577</v>
      </c>
      <c r="M1886" s="33" t="s">
        <v>1577</v>
      </c>
      <c r="N1886" s="34" t="s">
        <v>4955</v>
      </c>
      <c r="O1886" s="34" t="s">
        <v>4955</v>
      </c>
      <c r="P1886" s="33" t="s">
        <v>1628</v>
      </c>
      <c r="S1886" s="50" t="s">
        <v>3964</v>
      </c>
      <c r="T1886" s="33" t="s">
        <v>1577</v>
      </c>
      <c r="U1886" s="33" t="s">
        <v>1628</v>
      </c>
      <c r="W1886" s="34" t="s">
        <v>1146</v>
      </c>
      <c r="X1886" s="34">
        <v>9</v>
      </c>
      <c r="Y1886" s="34">
        <v>25</v>
      </c>
      <c r="Z1886" s="34">
        <f t="shared" si="432"/>
        <v>225</v>
      </c>
      <c r="AI1886" s="25">
        <v>1885</v>
      </c>
      <c r="AJ1886" s="27">
        <v>1885</v>
      </c>
    </row>
    <row r="1887" spans="1:36" ht="11.25" customHeight="1" x14ac:dyDescent="0.2">
      <c r="A1887" s="27">
        <v>1886</v>
      </c>
      <c r="C1887" s="33" t="str">
        <f t="shared" si="428"/>
        <v>Shadowcat - Pryde and Wisdom - IQ - C</v>
      </c>
      <c r="D1887" s="33" t="str">
        <f t="shared" si="435"/>
        <v>Shadowcat - Pryde and Wisdom - IQ - C</v>
      </c>
      <c r="E1887" s="33">
        <f t="shared" si="430"/>
        <v>1</v>
      </c>
      <c r="F1887" s="33" t="str">
        <f t="shared" si="436"/>
        <v>Pryde and Wisdom - IQ</v>
      </c>
      <c r="G1887" s="34" t="s">
        <v>1044</v>
      </c>
      <c r="H1887" s="34" t="s">
        <v>2590</v>
      </c>
      <c r="L1887" s="33" t="s">
        <v>1577</v>
      </c>
      <c r="M1887" s="33" t="s">
        <v>1577</v>
      </c>
      <c r="N1887" s="34" t="s">
        <v>4872</v>
      </c>
      <c r="O1887" s="34" t="s">
        <v>4872</v>
      </c>
      <c r="P1887" s="33" t="s">
        <v>429</v>
      </c>
      <c r="S1887" s="50" t="s">
        <v>3599</v>
      </c>
      <c r="T1887" s="33" t="s">
        <v>1577</v>
      </c>
      <c r="U1887" s="33" t="s">
        <v>429</v>
      </c>
      <c r="W1887" s="34" t="s">
        <v>2103</v>
      </c>
      <c r="X1887" s="34">
        <v>12</v>
      </c>
      <c r="Y1887" s="34">
        <v>5</v>
      </c>
      <c r="Z1887" s="34">
        <f t="shared" si="432"/>
        <v>60</v>
      </c>
      <c r="AI1887" s="25">
        <v>1886</v>
      </c>
      <c r="AJ1887" s="27">
        <v>1886</v>
      </c>
    </row>
    <row r="1888" spans="1:36" ht="11.25" customHeight="1" x14ac:dyDescent="0.2">
      <c r="A1888" s="27">
        <v>1887</v>
      </c>
      <c r="C1888" s="33" t="str">
        <f t="shared" si="428"/>
        <v>Shadowcat - Soulsword - IQ - C</v>
      </c>
      <c r="D1888" s="33" t="str">
        <f t="shared" si="435"/>
        <v>Shadowcat - Soulsword - IQ - C</v>
      </c>
      <c r="E1888" s="33">
        <f t="shared" si="430"/>
        <v>1</v>
      </c>
      <c r="F1888" s="33" t="str">
        <f t="shared" si="436"/>
        <v>Soulsword - IQ</v>
      </c>
      <c r="G1888" s="34" t="s">
        <v>1044</v>
      </c>
      <c r="H1888" s="34" t="s">
        <v>2590</v>
      </c>
      <c r="L1888" s="33" t="s">
        <v>1577</v>
      </c>
      <c r="M1888" s="33" t="s">
        <v>1577</v>
      </c>
      <c r="N1888" s="34" t="s">
        <v>4883</v>
      </c>
      <c r="O1888" s="34" t="s">
        <v>4883</v>
      </c>
      <c r="P1888" s="33" t="s">
        <v>1523</v>
      </c>
      <c r="S1888" s="50" t="s">
        <v>4483</v>
      </c>
      <c r="T1888" s="33" t="s">
        <v>1577</v>
      </c>
      <c r="U1888" s="33" t="s">
        <v>1523</v>
      </c>
      <c r="W1888" s="34" t="s">
        <v>2103</v>
      </c>
      <c r="X1888" s="34">
        <v>12</v>
      </c>
      <c r="Y1888" s="34">
        <v>5</v>
      </c>
      <c r="Z1888" s="34">
        <f t="shared" si="432"/>
        <v>60</v>
      </c>
      <c r="AI1888" s="25">
        <v>1887</v>
      </c>
      <c r="AJ1888" s="27">
        <v>1887</v>
      </c>
    </row>
    <row r="1889" spans="1:36" ht="11.25" customHeight="1" x14ac:dyDescent="0.2">
      <c r="A1889" s="27">
        <v>1888</v>
      </c>
      <c r="B1889" s="28"/>
      <c r="C1889" s="26" t="str">
        <f t="shared" si="428"/>
        <v>Shadowcat: Age of Apocalypse - 4-Grid Character Card - CL - VR</v>
      </c>
      <c r="D1889" s="26" t="str">
        <f>CONCATENATE(M1889," ",G1889," HERO - ",W1889)</f>
        <v>Shadowcat: Age of Apocalypse CL HERO - VR</v>
      </c>
      <c r="E1889" s="26">
        <f t="shared" si="430"/>
        <v>1</v>
      </c>
      <c r="F1889" s="26" t="str">
        <f>CONCATENATE(M1889,IF(V1889&lt;&gt;"",CONCATENATE(" (",V1889,")",),"")," &lt;",G1889,"&gt;")</f>
        <v>Shadowcat: Age of Apocalypse &lt;CL&gt;</v>
      </c>
      <c r="G1889" s="28" t="s">
        <v>1676</v>
      </c>
      <c r="H1889" s="28" t="s">
        <v>2582</v>
      </c>
      <c r="I1889" s="28"/>
      <c r="J1889" s="28"/>
      <c r="K1889" s="28"/>
      <c r="L1889" s="26" t="s">
        <v>3411</v>
      </c>
      <c r="M1889" s="26" t="s">
        <v>3411</v>
      </c>
      <c r="N1889" s="28"/>
      <c r="O1889" s="28"/>
      <c r="P1889" s="26" t="s">
        <v>769</v>
      </c>
      <c r="Q1889" s="28"/>
      <c r="R1889" s="28"/>
      <c r="S1889" s="54"/>
      <c r="T1889" s="26" t="s">
        <v>3411</v>
      </c>
      <c r="U1889" s="26" t="s">
        <v>769</v>
      </c>
      <c r="V1889" s="28"/>
      <c r="W1889" s="28" t="s">
        <v>2361</v>
      </c>
      <c r="X1889" s="29">
        <v>13</v>
      </c>
      <c r="Y1889" s="29">
        <v>20</v>
      </c>
      <c r="Z1889" s="29">
        <f t="shared" si="432"/>
        <v>260</v>
      </c>
      <c r="AA1889" s="30">
        <v>6</v>
      </c>
      <c r="AB1889" s="30">
        <v>6</v>
      </c>
      <c r="AC1889" s="30">
        <v>3</v>
      </c>
      <c r="AD1889" s="30">
        <v>3</v>
      </c>
      <c r="AE1889" s="30">
        <f>SUM(AA1889:AD1889)</f>
        <v>18</v>
      </c>
      <c r="AF1889" s="30">
        <v>18</v>
      </c>
      <c r="AG1889" s="31">
        <f>AVERAGE(AA1889:AD1889)</f>
        <v>4.5</v>
      </c>
      <c r="AH1889" s="32" t="s">
        <v>4779</v>
      </c>
      <c r="AI1889" s="32">
        <v>1888</v>
      </c>
      <c r="AJ1889" s="27">
        <v>1888</v>
      </c>
    </row>
    <row r="1890" spans="1:36" ht="11.25" customHeight="1" x14ac:dyDescent="0.2">
      <c r="A1890" s="27">
        <v>1889</v>
      </c>
      <c r="B1890" s="28"/>
      <c r="C1890" s="26" t="str">
        <f t="shared" si="428"/>
        <v>Shadowhawk - 4-Grid Character Card - IM - U</v>
      </c>
      <c r="D1890" s="26" t="str">
        <f>CONCATENATE(M1890," ",G1890," HERO - ",W1890)</f>
        <v>Shadowhawk IM HERO - U</v>
      </c>
      <c r="E1890" s="26">
        <f t="shared" si="430"/>
        <v>1</v>
      </c>
      <c r="F1890" s="26" t="str">
        <f>CONCATENATE(M1890,IF(V1890&lt;&gt;"",CONCATENATE(" (",V1890,")",),"")," &lt;",G1890,"&gt;")</f>
        <v>Shadowhawk &lt;IM&gt;</v>
      </c>
      <c r="G1890" s="28" t="s">
        <v>511</v>
      </c>
      <c r="H1890" s="28" t="s">
        <v>2582</v>
      </c>
      <c r="I1890" s="28"/>
      <c r="J1890" s="28"/>
      <c r="K1890" s="28"/>
      <c r="L1890" s="26" t="s">
        <v>940</v>
      </c>
      <c r="M1890" s="26" t="s">
        <v>940</v>
      </c>
      <c r="N1890" s="28"/>
      <c r="O1890" s="28"/>
      <c r="P1890" s="26" t="s">
        <v>769</v>
      </c>
      <c r="Q1890" s="28"/>
      <c r="R1890" s="28"/>
      <c r="S1890" s="54"/>
      <c r="T1890" s="26" t="s">
        <v>940</v>
      </c>
      <c r="U1890" s="26" t="s">
        <v>769</v>
      </c>
      <c r="V1890" s="28"/>
      <c r="W1890" s="28" t="s">
        <v>2314</v>
      </c>
      <c r="X1890" s="29">
        <v>16</v>
      </c>
      <c r="Y1890" s="29">
        <v>10</v>
      </c>
      <c r="Z1890" s="29">
        <f t="shared" si="432"/>
        <v>160</v>
      </c>
      <c r="AA1890" s="30">
        <v>2</v>
      </c>
      <c r="AB1890" s="30">
        <v>5</v>
      </c>
      <c r="AC1890" s="30">
        <v>6</v>
      </c>
      <c r="AD1890" s="30">
        <v>6</v>
      </c>
      <c r="AE1890" s="30">
        <f>SUM(AA1890:AD1890)</f>
        <v>19</v>
      </c>
      <c r="AF1890" s="30">
        <v>19</v>
      </c>
      <c r="AG1890" s="31">
        <f>AVERAGE(AA1890:AD1890)</f>
        <v>4.75</v>
      </c>
      <c r="AH1890" s="32" t="s">
        <v>4780</v>
      </c>
      <c r="AI1890" s="32">
        <v>1889</v>
      </c>
      <c r="AJ1890" s="27">
        <v>1889</v>
      </c>
    </row>
    <row r="1891" spans="1:36" ht="11.25" customHeight="1" x14ac:dyDescent="0.2">
      <c r="A1891" s="27">
        <v>1890</v>
      </c>
      <c r="C1891" s="33" t="str">
        <f t="shared" si="428"/>
        <v>Shadowhawk - Back Snap - IM - OPD - R</v>
      </c>
      <c r="D1891" s="33" t="str">
        <f t="shared" ref="D1891:D1896" si="437">CONCATENATE(M1891," - ",P1891," - ",G1891," - ",IF(R1891="","",CONCATENATE(R1891," - ")),W1891)</f>
        <v>Shadowhawk - Back Snap - IM - OPD - R</v>
      </c>
      <c r="E1891" s="33">
        <f t="shared" si="430"/>
        <v>1</v>
      </c>
      <c r="F1891" s="33" t="str">
        <f t="shared" ref="F1891:F1896" si="438">CONCATENATE(P1891," - ",G1891)</f>
        <v>Back Snap - IM</v>
      </c>
      <c r="G1891" s="34" t="s">
        <v>511</v>
      </c>
      <c r="H1891" s="34" t="s">
        <v>2590</v>
      </c>
      <c r="L1891" s="33" t="s">
        <v>940</v>
      </c>
      <c r="M1891" s="33" t="s">
        <v>940</v>
      </c>
      <c r="N1891" s="34" t="s">
        <v>5155</v>
      </c>
      <c r="O1891" s="34" t="s">
        <v>5155</v>
      </c>
      <c r="P1891" s="33" t="s">
        <v>3283</v>
      </c>
      <c r="R1891" s="34" t="s">
        <v>2584</v>
      </c>
      <c r="S1891" s="50" t="s">
        <v>4484</v>
      </c>
      <c r="T1891" s="33" t="s">
        <v>940</v>
      </c>
      <c r="U1891" s="33" t="s">
        <v>827</v>
      </c>
      <c r="W1891" s="34" t="s">
        <v>2313</v>
      </c>
      <c r="X1891" s="34">
        <v>16</v>
      </c>
      <c r="Y1891" s="34">
        <v>15</v>
      </c>
      <c r="Z1891" s="34">
        <f t="shared" si="432"/>
        <v>240</v>
      </c>
      <c r="AI1891" s="25">
        <v>1890</v>
      </c>
      <c r="AJ1891" s="27">
        <v>1890</v>
      </c>
    </row>
    <row r="1892" spans="1:36" ht="11.25" customHeight="1" x14ac:dyDescent="0.2">
      <c r="A1892" s="27">
        <v>1891</v>
      </c>
      <c r="C1892" s="33" t="str">
        <f t="shared" si="428"/>
        <v>Shadowhawk - Battle Armor - IM - C</v>
      </c>
      <c r="D1892" s="33" t="str">
        <f t="shared" si="437"/>
        <v>Shadowhawk - Battle Armor - IM - C</v>
      </c>
      <c r="E1892" s="33">
        <f t="shared" si="430"/>
        <v>1</v>
      </c>
      <c r="F1892" s="33" t="str">
        <f t="shared" si="438"/>
        <v>Battle Armor - IM</v>
      </c>
      <c r="G1892" s="34" t="s">
        <v>511</v>
      </c>
      <c r="H1892" s="34" t="s">
        <v>2590</v>
      </c>
      <c r="L1892" s="33" t="s">
        <v>940</v>
      </c>
      <c r="M1892" s="33" t="s">
        <v>940</v>
      </c>
      <c r="N1892" s="34" t="s">
        <v>4876</v>
      </c>
      <c r="O1892" s="34" t="s">
        <v>4876</v>
      </c>
      <c r="P1892" s="33" t="s">
        <v>942</v>
      </c>
      <c r="S1892" s="50" t="s">
        <v>4485</v>
      </c>
      <c r="T1892" s="33" t="s">
        <v>940</v>
      </c>
      <c r="U1892" s="33" t="s">
        <v>942</v>
      </c>
      <c r="W1892" s="34" t="s">
        <v>2103</v>
      </c>
      <c r="X1892" s="34">
        <v>16</v>
      </c>
      <c r="Y1892" s="34">
        <v>5</v>
      </c>
      <c r="Z1892" s="34">
        <f t="shared" si="432"/>
        <v>80</v>
      </c>
      <c r="AI1892" s="25">
        <v>1891</v>
      </c>
      <c r="AJ1892" s="27">
        <v>1891</v>
      </c>
    </row>
    <row r="1893" spans="1:36" ht="11.25" customHeight="1" x14ac:dyDescent="0.2">
      <c r="A1893" s="27">
        <v>1892</v>
      </c>
      <c r="C1893" s="33" t="str">
        <f t="shared" si="428"/>
        <v>Shadowhawk - Brutal Revenge - IM - OPD - R</v>
      </c>
      <c r="D1893" s="33" t="s">
        <v>6225</v>
      </c>
      <c r="E1893" s="33">
        <f t="shared" si="430"/>
        <v>1</v>
      </c>
      <c r="F1893" s="33" t="str">
        <f t="shared" si="438"/>
        <v>Brutal Revenge - IM</v>
      </c>
      <c r="G1893" s="34" t="s">
        <v>511</v>
      </c>
      <c r="H1893" s="34" t="s">
        <v>2590</v>
      </c>
      <c r="L1893" s="33" t="s">
        <v>940</v>
      </c>
      <c r="M1893" s="33" t="s">
        <v>940</v>
      </c>
      <c r="N1893" s="34" t="s">
        <v>5103</v>
      </c>
      <c r="O1893" s="34" t="s">
        <v>5103</v>
      </c>
      <c r="P1893" s="33" t="s">
        <v>3284</v>
      </c>
      <c r="R1893" s="34" t="s">
        <v>2584</v>
      </c>
      <c r="S1893" s="50" t="s">
        <v>4486</v>
      </c>
      <c r="T1893" s="33" t="s">
        <v>940</v>
      </c>
      <c r="U1893" s="33" t="s">
        <v>828</v>
      </c>
      <c r="W1893" s="34" t="s">
        <v>2313</v>
      </c>
      <c r="X1893" s="34">
        <v>16</v>
      </c>
      <c r="Y1893" s="34">
        <v>15</v>
      </c>
      <c r="Z1893" s="34">
        <f t="shared" si="432"/>
        <v>240</v>
      </c>
      <c r="AI1893" s="25">
        <v>1892</v>
      </c>
      <c r="AJ1893" s="27">
        <v>1892</v>
      </c>
    </row>
    <row r="1894" spans="1:36" ht="11.25" customHeight="1" x14ac:dyDescent="0.2">
      <c r="A1894" s="27">
        <v>1893</v>
      </c>
      <c r="C1894" s="33" t="str">
        <f t="shared" si="428"/>
        <v>Shadowhawk - Hospitalize - IM - C</v>
      </c>
      <c r="D1894" s="33" t="str">
        <f t="shared" si="437"/>
        <v>Shadowhawk - Hospitalize - IM - C</v>
      </c>
      <c r="E1894" s="33">
        <f t="shared" si="430"/>
        <v>1</v>
      </c>
      <c r="F1894" s="33" t="str">
        <f t="shared" si="438"/>
        <v>Hospitalize - IM</v>
      </c>
      <c r="G1894" s="34" t="s">
        <v>511</v>
      </c>
      <c r="H1894" s="34" t="s">
        <v>2590</v>
      </c>
      <c r="L1894" s="33" t="s">
        <v>940</v>
      </c>
      <c r="M1894" s="33" t="s">
        <v>940</v>
      </c>
      <c r="N1894" s="34" t="s">
        <v>2543</v>
      </c>
      <c r="O1894" s="34" t="s">
        <v>2543</v>
      </c>
      <c r="P1894" s="33" t="s">
        <v>944</v>
      </c>
      <c r="S1894" s="50" t="s">
        <v>4487</v>
      </c>
      <c r="T1894" s="33" t="s">
        <v>940</v>
      </c>
      <c r="U1894" s="33" t="s">
        <v>944</v>
      </c>
      <c r="W1894" s="34" t="s">
        <v>2103</v>
      </c>
      <c r="X1894" s="34">
        <v>16</v>
      </c>
      <c r="Y1894" s="34">
        <v>5</v>
      </c>
      <c r="Z1894" s="34">
        <f t="shared" si="432"/>
        <v>80</v>
      </c>
      <c r="AI1894" s="25">
        <v>1893</v>
      </c>
      <c r="AJ1894" s="27">
        <v>1893</v>
      </c>
    </row>
    <row r="1895" spans="1:36" ht="11.25" customHeight="1" x14ac:dyDescent="0.2">
      <c r="A1895" s="27">
        <v>1894</v>
      </c>
      <c r="C1895" s="33" t="str">
        <f t="shared" si="428"/>
        <v>Shadowhawk - Night Prowler - IM - U</v>
      </c>
      <c r="D1895" s="33" t="str">
        <f t="shared" si="437"/>
        <v>Shadowhawk - Night Prowler - IM - U</v>
      </c>
      <c r="E1895" s="33">
        <f t="shared" si="430"/>
        <v>1</v>
      </c>
      <c r="F1895" s="33" t="str">
        <f t="shared" si="438"/>
        <v>Night Prowler - IM</v>
      </c>
      <c r="G1895" s="34" t="s">
        <v>511</v>
      </c>
      <c r="H1895" s="34" t="s">
        <v>2590</v>
      </c>
      <c r="L1895" s="33" t="s">
        <v>940</v>
      </c>
      <c r="M1895" s="33" t="s">
        <v>940</v>
      </c>
      <c r="N1895" s="34" t="s">
        <v>4949</v>
      </c>
      <c r="O1895" s="34" t="s">
        <v>4949</v>
      </c>
      <c r="P1895" s="33" t="s">
        <v>941</v>
      </c>
      <c r="S1895" s="50" t="s">
        <v>4488</v>
      </c>
      <c r="T1895" s="33" t="s">
        <v>940</v>
      </c>
      <c r="U1895" s="33" t="s">
        <v>941</v>
      </c>
      <c r="W1895" s="34" t="s">
        <v>2314</v>
      </c>
      <c r="X1895" s="34">
        <v>16</v>
      </c>
      <c r="Y1895" s="34">
        <v>10</v>
      </c>
      <c r="Z1895" s="34">
        <f t="shared" si="432"/>
        <v>160</v>
      </c>
      <c r="AI1895" s="25">
        <v>1894</v>
      </c>
      <c r="AJ1895" s="27">
        <v>1894</v>
      </c>
    </row>
    <row r="1896" spans="1:36" ht="11.25" customHeight="1" x14ac:dyDescent="0.2">
      <c r="A1896" s="27">
        <v>1895</v>
      </c>
      <c r="C1896" s="33" t="str">
        <f t="shared" si="428"/>
        <v>Shadowhawk - Urban Predator - IM - U</v>
      </c>
      <c r="D1896" s="33" t="str">
        <f t="shared" si="437"/>
        <v>Shadowhawk - Urban Predator - IM - U</v>
      </c>
      <c r="E1896" s="33">
        <f t="shared" si="430"/>
        <v>1</v>
      </c>
      <c r="F1896" s="33" t="str">
        <f t="shared" si="438"/>
        <v>Urban Predator - IM</v>
      </c>
      <c r="G1896" s="34" t="s">
        <v>511</v>
      </c>
      <c r="H1896" s="34" t="s">
        <v>2590</v>
      </c>
      <c r="L1896" s="33" t="s">
        <v>940</v>
      </c>
      <c r="M1896" s="33" t="s">
        <v>940</v>
      </c>
      <c r="N1896" s="34" t="s">
        <v>4959</v>
      </c>
      <c r="O1896" s="34" t="s">
        <v>4959</v>
      </c>
      <c r="P1896" s="33" t="s">
        <v>943</v>
      </c>
      <c r="S1896" s="50" t="s">
        <v>4489</v>
      </c>
      <c r="T1896" s="33" t="s">
        <v>940</v>
      </c>
      <c r="U1896" s="33" t="s">
        <v>943</v>
      </c>
      <c r="W1896" s="34" t="s">
        <v>2314</v>
      </c>
      <c r="X1896" s="34">
        <v>16</v>
      </c>
      <c r="Y1896" s="34">
        <v>10</v>
      </c>
      <c r="Z1896" s="34">
        <f t="shared" si="432"/>
        <v>160</v>
      </c>
      <c r="AI1896" s="25">
        <v>1895</v>
      </c>
      <c r="AJ1896" s="27">
        <v>1895</v>
      </c>
    </row>
    <row r="1897" spans="1:36" ht="11.25" customHeight="1" x14ac:dyDescent="0.2">
      <c r="A1897" s="27">
        <v>1896</v>
      </c>
      <c r="B1897" s="28"/>
      <c r="C1897" s="26" t="str">
        <f t="shared" si="428"/>
        <v>Shang Chi: Master of Kung Fu - 4-Grid Character Card - CL - U</v>
      </c>
      <c r="D1897" s="26" t="str">
        <f>CONCATENATE(M1897," ",G1897," HERO - ",W1897)</f>
        <v>Shang Chi: Master of Kung Fu CL HERO - U</v>
      </c>
      <c r="E1897" s="26">
        <f t="shared" si="430"/>
        <v>1</v>
      </c>
      <c r="F1897" s="26" t="str">
        <f>CONCATENATE(M1897,IF(V1897&lt;&gt;"",CONCATENATE(" (",V1897,")",),"")," &lt;",G1897,"&gt;")</f>
        <v>Shang Chi: Master of Kung Fu &lt;CL&gt;</v>
      </c>
      <c r="G1897" s="28" t="s">
        <v>1676</v>
      </c>
      <c r="H1897" s="28" t="s">
        <v>2582</v>
      </c>
      <c r="I1897" s="28"/>
      <c r="J1897" s="28"/>
      <c r="K1897" s="28"/>
      <c r="L1897" s="26" t="s">
        <v>3412</v>
      </c>
      <c r="M1897" s="26" t="s">
        <v>3412</v>
      </c>
      <c r="N1897" s="28"/>
      <c r="O1897" s="28"/>
      <c r="P1897" s="26" t="s">
        <v>769</v>
      </c>
      <c r="Q1897" s="28"/>
      <c r="R1897" s="28"/>
      <c r="S1897" s="54"/>
      <c r="T1897" s="26" t="s">
        <v>3412</v>
      </c>
      <c r="U1897" s="26" t="s">
        <v>769</v>
      </c>
      <c r="V1897" s="28"/>
      <c r="W1897" s="28" t="s">
        <v>2314</v>
      </c>
      <c r="X1897" s="29">
        <v>13</v>
      </c>
      <c r="Y1897" s="29">
        <v>10</v>
      </c>
      <c r="Z1897" s="29">
        <f t="shared" si="432"/>
        <v>130</v>
      </c>
      <c r="AA1897" s="30">
        <v>2</v>
      </c>
      <c r="AB1897" s="30">
        <v>7</v>
      </c>
      <c r="AC1897" s="30">
        <v>5</v>
      </c>
      <c r="AD1897" s="30">
        <v>5</v>
      </c>
      <c r="AE1897" s="30">
        <f>SUM(AA1897:AD1897)</f>
        <v>19</v>
      </c>
      <c r="AF1897" s="30">
        <v>19</v>
      </c>
      <c r="AG1897" s="31">
        <f>AVERAGE(AA1897:AD1897)</f>
        <v>4.75</v>
      </c>
      <c r="AH1897" s="32" t="s">
        <v>4837</v>
      </c>
      <c r="AI1897" s="32">
        <v>1896</v>
      </c>
      <c r="AJ1897" s="27">
        <v>1896</v>
      </c>
    </row>
    <row r="1898" spans="1:36" ht="11.25" customHeight="1" x14ac:dyDescent="0.2">
      <c r="A1898" s="27">
        <v>1897</v>
      </c>
      <c r="C1898" s="33" t="str">
        <f t="shared" si="428"/>
        <v>Shang Chi:Master of Kung Fu - Elixir Vitae, The - CL - OPD - U</v>
      </c>
      <c r="D1898" s="33" t="s">
        <v>6226</v>
      </c>
      <c r="E1898" s="33">
        <f t="shared" si="430"/>
        <v>1</v>
      </c>
      <c r="F1898" s="33" t="str">
        <f t="shared" ref="F1898:F1903" si="439">CONCATENATE(P1898," - ",G1898)</f>
        <v>Elixir Vitae, The - CL</v>
      </c>
      <c r="G1898" s="34" t="s">
        <v>1676</v>
      </c>
      <c r="H1898" s="34" t="s">
        <v>2590</v>
      </c>
      <c r="L1898" s="33" t="s">
        <v>3380</v>
      </c>
      <c r="M1898" s="33" t="s">
        <v>1578</v>
      </c>
      <c r="N1898" s="34" t="s">
        <v>5156</v>
      </c>
      <c r="O1898" s="34" t="s">
        <v>5156</v>
      </c>
      <c r="P1898" s="33" t="s">
        <v>3285</v>
      </c>
      <c r="R1898" s="34" t="s">
        <v>2584</v>
      </c>
      <c r="S1898" s="50" t="s">
        <v>4490</v>
      </c>
      <c r="T1898" s="33" t="s">
        <v>1578</v>
      </c>
      <c r="U1898" s="33" t="s">
        <v>829</v>
      </c>
      <c r="W1898" s="34" t="s">
        <v>2314</v>
      </c>
      <c r="X1898" s="34">
        <v>13</v>
      </c>
      <c r="Y1898" s="34">
        <v>10</v>
      </c>
      <c r="Z1898" s="34">
        <f t="shared" si="432"/>
        <v>130</v>
      </c>
      <c r="AI1898" s="25">
        <v>1897</v>
      </c>
      <c r="AJ1898" s="27">
        <v>1897</v>
      </c>
    </row>
    <row r="1899" spans="1:36" ht="11.25" customHeight="1" x14ac:dyDescent="0.2">
      <c r="A1899" s="27">
        <v>1898</v>
      </c>
      <c r="C1899" s="33" t="str">
        <f t="shared" si="428"/>
        <v>Shang Chi:Master of Kung Fu - Fu Manchu - CL - OPD - R</v>
      </c>
      <c r="D1899" s="33" t="s">
        <v>6227</v>
      </c>
      <c r="E1899" s="33">
        <f t="shared" si="430"/>
        <v>1</v>
      </c>
      <c r="F1899" s="33" t="str">
        <f t="shared" si="439"/>
        <v>Fu Manchu - CL</v>
      </c>
      <c r="G1899" s="34" t="s">
        <v>1676</v>
      </c>
      <c r="H1899" s="34" t="s">
        <v>2590</v>
      </c>
      <c r="L1899" s="33" t="s">
        <v>3380</v>
      </c>
      <c r="M1899" s="33" t="s">
        <v>1578</v>
      </c>
      <c r="N1899" s="34" t="s">
        <v>4948</v>
      </c>
      <c r="O1899" s="34" t="s">
        <v>4948</v>
      </c>
      <c r="P1899" s="33" t="s">
        <v>3286</v>
      </c>
      <c r="R1899" s="34" t="s">
        <v>2584</v>
      </c>
      <c r="S1899" s="50" t="s">
        <v>4491</v>
      </c>
      <c r="T1899" s="33" t="s">
        <v>1578</v>
      </c>
      <c r="U1899" s="33" t="s">
        <v>830</v>
      </c>
      <c r="W1899" s="34" t="s">
        <v>2313</v>
      </c>
      <c r="X1899" s="34">
        <v>13</v>
      </c>
      <c r="Y1899" s="34">
        <v>15</v>
      </c>
      <c r="Z1899" s="34">
        <f t="shared" si="432"/>
        <v>195</v>
      </c>
      <c r="AI1899" s="25">
        <v>1898</v>
      </c>
      <c r="AJ1899" s="27">
        <v>1898</v>
      </c>
    </row>
    <row r="1900" spans="1:36" ht="11.25" customHeight="1" x14ac:dyDescent="0.2">
      <c r="A1900" s="27">
        <v>1899</v>
      </c>
      <c r="C1900" s="33" t="str">
        <f t="shared" si="428"/>
        <v>Shang Chi:Master of Kung Fu - Kung Fu Secrets - CL - C</v>
      </c>
      <c r="D1900" s="33" t="s">
        <v>6228</v>
      </c>
      <c r="E1900" s="33">
        <f t="shared" si="430"/>
        <v>1</v>
      </c>
      <c r="F1900" s="33" t="str">
        <f t="shared" si="439"/>
        <v>Kung Fu Secrets - CL</v>
      </c>
      <c r="G1900" s="34" t="s">
        <v>1676</v>
      </c>
      <c r="H1900" s="34" t="s">
        <v>2590</v>
      </c>
      <c r="L1900" s="33" t="s">
        <v>3380</v>
      </c>
      <c r="M1900" s="33" t="s">
        <v>1578</v>
      </c>
      <c r="N1900" s="34" t="s">
        <v>4917</v>
      </c>
      <c r="O1900" s="34" t="s">
        <v>4917</v>
      </c>
      <c r="P1900" s="33" t="s">
        <v>3564</v>
      </c>
      <c r="S1900" s="50" t="s">
        <v>4492</v>
      </c>
      <c r="T1900" s="33" t="s">
        <v>1578</v>
      </c>
      <c r="U1900" s="33" t="s">
        <v>1326</v>
      </c>
      <c r="W1900" s="34" t="s">
        <v>2103</v>
      </c>
      <c r="X1900" s="34">
        <v>13</v>
      </c>
      <c r="Y1900" s="34">
        <v>5</v>
      </c>
      <c r="Z1900" s="34">
        <f t="shared" si="432"/>
        <v>65</v>
      </c>
      <c r="AI1900" s="25">
        <v>1899</v>
      </c>
      <c r="AJ1900" s="27">
        <v>1899</v>
      </c>
    </row>
    <row r="1901" spans="1:36" ht="11.25" customHeight="1" x14ac:dyDescent="0.2">
      <c r="A1901" s="27">
        <v>1900</v>
      </c>
      <c r="C1901" s="33" t="str">
        <f t="shared" si="428"/>
        <v>Shang Chi:Master of Kung Fu - Meditative Focus - CL - OPD - R</v>
      </c>
      <c r="D1901" s="33" t="s">
        <v>6229</v>
      </c>
      <c r="E1901" s="33">
        <f t="shared" si="430"/>
        <v>1</v>
      </c>
      <c r="F1901" s="33" t="str">
        <f t="shared" si="439"/>
        <v>Meditative Focus - CL</v>
      </c>
      <c r="G1901" s="34" t="s">
        <v>1676</v>
      </c>
      <c r="H1901" s="34" t="s">
        <v>2590</v>
      </c>
      <c r="L1901" s="33" t="s">
        <v>3380</v>
      </c>
      <c r="M1901" s="33" t="s">
        <v>1578</v>
      </c>
      <c r="N1901" s="34" t="s">
        <v>4902</v>
      </c>
      <c r="O1901" s="34" t="s">
        <v>4902</v>
      </c>
      <c r="P1901" s="33" t="s">
        <v>3287</v>
      </c>
      <c r="R1901" s="34" t="s">
        <v>2584</v>
      </c>
      <c r="S1901" s="50" t="s">
        <v>4493</v>
      </c>
      <c r="T1901" s="33" t="s">
        <v>1578</v>
      </c>
      <c r="U1901" s="33" t="s">
        <v>831</v>
      </c>
      <c r="W1901" s="34" t="s">
        <v>2313</v>
      </c>
      <c r="X1901" s="34">
        <v>13</v>
      </c>
      <c r="Y1901" s="34">
        <v>15</v>
      </c>
      <c r="Z1901" s="34">
        <f t="shared" si="432"/>
        <v>195</v>
      </c>
      <c r="AI1901" s="25">
        <v>1900</v>
      </c>
      <c r="AJ1901" s="27">
        <v>1900</v>
      </c>
    </row>
    <row r="1902" spans="1:36" ht="11.25" customHeight="1" x14ac:dyDescent="0.2">
      <c r="A1902" s="27">
        <v>1901</v>
      </c>
      <c r="C1902" s="33" t="str">
        <f t="shared" si="428"/>
        <v>Shang Chi:Master of Kung Fu - MI-6 - CL - C</v>
      </c>
      <c r="D1902" s="33" t="s">
        <v>6230</v>
      </c>
      <c r="E1902" s="33">
        <f t="shared" si="430"/>
        <v>1</v>
      </c>
      <c r="F1902" s="33" t="str">
        <f t="shared" si="439"/>
        <v>MI-6 - CL</v>
      </c>
      <c r="G1902" s="34" t="s">
        <v>1676</v>
      </c>
      <c r="H1902" s="34" t="s">
        <v>2590</v>
      </c>
      <c r="L1902" s="33" t="s">
        <v>3380</v>
      </c>
      <c r="M1902" s="33" t="s">
        <v>1578</v>
      </c>
      <c r="N1902" s="34" t="s">
        <v>4914</v>
      </c>
      <c r="O1902" s="34" t="s">
        <v>4914</v>
      </c>
      <c r="P1902" s="33" t="s">
        <v>3565</v>
      </c>
      <c r="S1902" s="50" t="s">
        <v>3878</v>
      </c>
      <c r="T1902" s="33" t="s">
        <v>1578</v>
      </c>
      <c r="U1902" s="33" t="s">
        <v>1579</v>
      </c>
      <c r="W1902" s="34" t="s">
        <v>2103</v>
      </c>
      <c r="X1902" s="34">
        <v>13</v>
      </c>
      <c r="Y1902" s="34">
        <v>5</v>
      </c>
      <c r="Z1902" s="34">
        <f t="shared" si="432"/>
        <v>65</v>
      </c>
      <c r="AI1902" s="25">
        <v>1901</v>
      </c>
      <c r="AJ1902" s="27">
        <v>1901</v>
      </c>
    </row>
    <row r="1903" spans="1:36" ht="11.25" customHeight="1" x14ac:dyDescent="0.2">
      <c r="A1903" s="27">
        <v>1902</v>
      </c>
      <c r="C1903" s="33" t="str">
        <f t="shared" si="428"/>
        <v>Shang Chi:Master of Kung Fu - Sudden Strike - CL - C</v>
      </c>
      <c r="D1903" s="33" t="s">
        <v>6231</v>
      </c>
      <c r="E1903" s="33">
        <f t="shared" si="430"/>
        <v>1</v>
      </c>
      <c r="F1903" s="33" t="str">
        <f t="shared" si="439"/>
        <v>Sudden Strike - CL</v>
      </c>
      <c r="G1903" s="34" t="s">
        <v>1676</v>
      </c>
      <c r="H1903" s="34" t="s">
        <v>2590</v>
      </c>
      <c r="L1903" s="33" t="s">
        <v>3380</v>
      </c>
      <c r="M1903" s="33" t="s">
        <v>1578</v>
      </c>
      <c r="N1903" s="34" t="s">
        <v>4879</v>
      </c>
      <c r="O1903" s="34" t="s">
        <v>4879</v>
      </c>
      <c r="P1903" s="33" t="s">
        <v>1325</v>
      </c>
      <c r="S1903" s="50" t="s">
        <v>4047</v>
      </c>
      <c r="T1903" s="33" t="s">
        <v>1578</v>
      </c>
      <c r="U1903" s="33" t="s">
        <v>1325</v>
      </c>
      <c r="W1903" s="34" t="s">
        <v>2103</v>
      </c>
      <c r="X1903" s="34">
        <v>13</v>
      </c>
      <c r="Y1903" s="34">
        <v>5</v>
      </c>
      <c r="Z1903" s="34">
        <f t="shared" si="432"/>
        <v>65</v>
      </c>
      <c r="AI1903" s="25">
        <v>1902</v>
      </c>
      <c r="AJ1903" s="27">
        <v>1902</v>
      </c>
    </row>
    <row r="1904" spans="1:36" ht="11.25" customHeight="1" x14ac:dyDescent="0.2">
      <c r="A1904" s="27">
        <v>1903</v>
      </c>
      <c r="B1904" s="39"/>
      <c r="C1904" s="38" t="str">
        <f t="shared" si="428"/>
        <v>She Hulk - 3-Grid Character Card - PS - R</v>
      </c>
      <c r="D1904" s="38" t="str">
        <f>CONCATENATE(M1904," ",G1904," HERO - ",W1904)</f>
        <v>She Hulk PS HERO - R</v>
      </c>
      <c r="E1904" s="38">
        <f t="shared" si="430"/>
        <v>1</v>
      </c>
      <c r="F1904" s="38" t="str">
        <f>CONCATENATE(M1904,IF(V1904&lt;&gt;"",CONCATENATE(" (",V1904,")",),"")," &lt;",G1904,"&gt;")</f>
        <v>She Hulk &lt;PS&gt;</v>
      </c>
      <c r="G1904" s="39" t="s">
        <v>124</v>
      </c>
      <c r="H1904" s="39" t="s">
        <v>2582</v>
      </c>
      <c r="I1904" s="39"/>
      <c r="J1904" s="39"/>
      <c r="K1904" s="39"/>
      <c r="L1904" s="38" t="s">
        <v>4726</v>
      </c>
      <c r="M1904" s="38" t="s">
        <v>4726</v>
      </c>
      <c r="N1904" s="39"/>
      <c r="O1904" s="39"/>
      <c r="P1904" s="38" t="s">
        <v>768</v>
      </c>
      <c r="Q1904" s="39"/>
      <c r="R1904" s="39"/>
      <c r="S1904" s="55"/>
      <c r="T1904" s="38" t="s">
        <v>1580</v>
      </c>
      <c r="U1904" s="38" t="s">
        <v>768</v>
      </c>
      <c r="V1904" s="39"/>
      <c r="W1904" s="39" t="s">
        <v>2313</v>
      </c>
      <c r="X1904" s="40">
        <v>7</v>
      </c>
      <c r="Y1904" s="40">
        <v>15</v>
      </c>
      <c r="Z1904" s="40">
        <f t="shared" si="432"/>
        <v>105</v>
      </c>
      <c r="AA1904" s="41">
        <v>2</v>
      </c>
      <c r="AB1904" s="41">
        <v>5</v>
      </c>
      <c r="AC1904" s="41">
        <v>7</v>
      </c>
      <c r="AD1904" s="41"/>
      <c r="AE1904" s="41">
        <f>SUM(AA1904:AD1904)</f>
        <v>14</v>
      </c>
      <c r="AF1904" s="41">
        <v>14</v>
      </c>
      <c r="AG1904" s="42">
        <f>AVERAGE(AA1904:AD1904)</f>
        <v>4.666666666666667</v>
      </c>
      <c r="AH1904" s="43"/>
      <c r="AI1904" s="43">
        <v>1903</v>
      </c>
      <c r="AJ1904" s="27">
        <v>1903</v>
      </c>
    </row>
    <row r="1905" spans="1:36" ht="11.25" customHeight="1" x14ac:dyDescent="0.2">
      <c r="A1905" s="27">
        <v>1904</v>
      </c>
      <c r="B1905" s="28"/>
      <c r="C1905" s="26" t="str">
        <f t="shared" si="428"/>
        <v>She Hulk - 4-Grid Character Card - IQ - R</v>
      </c>
      <c r="D1905" s="26" t="str">
        <f>CONCATENATE(M1905," ",G1905," HERO - ",W1905)</f>
        <v>She Hulk IQ HERO - R</v>
      </c>
      <c r="E1905" s="26">
        <f t="shared" si="430"/>
        <v>1</v>
      </c>
      <c r="F1905" s="26" t="str">
        <f>CONCATENATE(M1905,IF(V1905&lt;&gt;"",CONCATENATE(" (",V1905,")",),"")," &lt;",G1905,"&gt;")</f>
        <v>She Hulk &lt;IQ&gt;</v>
      </c>
      <c r="G1905" s="28" t="s">
        <v>1044</v>
      </c>
      <c r="H1905" s="28" t="s">
        <v>2582</v>
      </c>
      <c r="I1905" s="28"/>
      <c r="J1905" s="28"/>
      <c r="K1905" s="28"/>
      <c r="L1905" s="26" t="s">
        <v>4726</v>
      </c>
      <c r="M1905" s="26" t="s">
        <v>4726</v>
      </c>
      <c r="N1905" s="28"/>
      <c r="O1905" s="28"/>
      <c r="P1905" s="26" t="s">
        <v>769</v>
      </c>
      <c r="Q1905" s="28"/>
      <c r="R1905" s="28"/>
      <c r="S1905" s="54"/>
      <c r="T1905" s="26" t="s">
        <v>1580</v>
      </c>
      <c r="U1905" s="26" t="s">
        <v>769</v>
      </c>
      <c r="V1905" s="28"/>
      <c r="W1905" s="28" t="s">
        <v>2313</v>
      </c>
      <c r="X1905" s="29">
        <v>12</v>
      </c>
      <c r="Y1905" s="29">
        <v>15</v>
      </c>
      <c r="Z1905" s="29">
        <f t="shared" si="432"/>
        <v>180</v>
      </c>
      <c r="AA1905" s="30">
        <v>1</v>
      </c>
      <c r="AB1905" s="30">
        <v>4</v>
      </c>
      <c r="AC1905" s="30">
        <v>7</v>
      </c>
      <c r="AD1905" s="30">
        <v>5</v>
      </c>
      <c r="AE1905" s="30">
        <f>SUM(AA1905:AD1905)</f>
        <v>17</v>
      </c>
      <c r="AF1905" s="30">
        <v>17</v>
      </c>
      <c r="AG1905" s="31">
        <f>AVERAGE(AA1905:AD1905)</f>
        <v>4.25</v>
      </c>
      <c r="AH1905" s="32" t="s">
        <v>4781</v>
      </c>
      <c r="AI1905" s="32">
        <v>1904</v>
      </c>
      <c r="AJ1905" s="27">
        <v>1904</v>
      </c>
    </row>
    <row r="1906" spans="1:36" ht="11.25" customHeight="1" x14ac:dyDescent="0.2">
      <c r="A1906" s="27">
        <v>1905</v>
      </c>
      <c r="C1906" s="33" t="str">
        <f t="shared" si="428"/>
        <v>She Hulk - Brains &amp; Brawn - IQ - C</v>
      </c>
      <c r="D1906" s="33" t="str">
        <f t="shared" ref="D1906:D1913" si="440">CONCATENATE(M1906," - ",P1906," - ",G1906," - ",IF(R1906="","",CONCATENATE(R1906," - ")),W1906)</f>
        <v>She Hulk - Brains &amp; Brawn - IQ - C</v>
      </c>
      <c r="E1906" s="33">
        <f t="shared" si="430"/>
        <v>1</v>
      </c>
      <c r="F1906" s="33" t="str">
        <f t="shared" ref="F1906:F1913" si="441">CONCATENATE(P1906," - ",G1906)</f>
        <v>Brains &amp; Brawn - IQ</v>
      </c>
      <c r="G1906" s="34" t="s">
        <v>1044</v>
      </c>
      <c r="H1906" s="34" t="s">
        <v>2590</v>
      </c>
      <c r="L1906" s="33" t="s">
        <v>4726</v>
      </c>
      <c r="M1906" s="33" t="s">
        <v>4726</v>
      </c>
      <c r="N1906" s="34" t="s">
        <v>4955</v>
      </c>
      <c r="O1906" s="34" t="s">
        <v>4955</v>
      </c>
      <c r="P1906" s="33" t="s">
        <v>426</v>
      </c>
      <c r="S1906" s="50" t="s">
        <v>4391</v>
      </c>
      <c r="T1906" s="33" t="s">
        <v>1580</v>
      </c>
      <c r="U1906" s="33" t="s">
        <v>426</v>
      </c>
      <c r="W1906" s="34" t="s">
        <v>2103</v>
      </c>
      <c r="X1906" s="34">
        <v>12</v>
      </c>
      <c r="Y1906" s="34">
        <v>5</v>
      </c>
      <c r="Z1906" s="34">
        <f t="shared" si="432"/>
        <v>60</v>
      </c>
      <c r="AI1906" s="25">
        <v>1905</v>
      </c>
      <c r="AJ1906" s="27">
        <v>1905</v>
      </c>
    </row>
    <row r="1907" spans="1:36" ht="11.25" customHeight="1" x14ac:dyDescent="0.2">
      <c r="A1907" s="27">
        <v>1906</v>
      </c>
      <c r="C1907" s="33" t="str">
        <f t="shared" si="428"/>
        <v>She Hulk - Elbow Grease - PS - VR</v>
      </c>
      <c r="D1907" s="33" t="str">
        <f t="shared" si="440"/>
        <v>She Hulk - Elbow Grease - PS - VR</v>
      </c>
      <c r="E1907" s="33">
        <f t="shared" si="430"/>
        <v>1</v>
      </c>
      <c r="F1907" s="33" t="str">
        <f t="shared" si="441"/>
        <v>Elbow Grease - PS</v>
      </c>
      <c r="G1907" s="34" t="s">
        <v>124</v>
      </c>
      <c r="H1907" s="34" t="s">
        <v>2590</v>
      </c>
      <c r="L1907" s="33" t="s">
        <v>4726</v>
      </c>
      <c r="M1907" s="33" t="s">
        <v>4726</v>
      </c>
      <c r="N1907" s="34" t="s">
        <v>4932</v>
      </c>
      <c r="O1907" s="34" t="s">
        <v>4932</v>
      </c>
      <c r="P1907" s="33" t="s">
        <v>1324</v>
      </c>
      <c r="S1907" s="50" t="s">
        <v>4494</v>
      </c>
      <c r="T1907" s="33" t="s">
        <v>1580</v>
      </c>
      <c r="U1907" s="33" t="s">
        <v>1324</v>
      </c>
      <c r="W1907" s="34" t="s">
        <v>2361</v>
      </c>
      <c r="X1907" s="34">
        <v>7</v>
      </c>
      <c r="Y1907" s="34">
        <v>20</v>
      </c>
      <c r="Z1907" s="34">
        <f t="shared" si="432"/>
        <v>140</v>
      </c>
      <c r="AI1907" s="25">
        <v>1906</v>
      </c>
      <c r="AJ1907" s="27">
        <v>1906</v>
      </c>
    </row>
    <row r="1908" spans="1:36" ht="11.25" customHeight="1" x14ac:dyDescent="0.2">
      <c r="A1908" s="27">
        <v>1907</v>
      </c>
      <c r="C1908" s="33" t="str">
        <f t="shared" si="428"/>
        <v>She Hulk - Emerald Allure - PS - U</v>
      </c>
      <c r="D1908" s="33" t="str">
        <f t="shared" si="440"/>
        <v>She Hulk - Emerald Allure - PS - U</v>
      </c>
      <c r="E1908" s="33">
        <f t="shared" si="430"/>
        <v>1</v>
      </c>
      <c r="F1908" s="33" t="str">
        <f t="shared" si="441"/>
        <v>Emerald Allure - PS</v>
      </c>
      <c r="G1908" s="34" t="s">
        <v>124</v>
      </c>
      <c r="H1908" s="34" t="s">
        <v>2590</v>
      </c>
      <c r="L1908" s="33" t="s">
        <v>4726</v>
      </c>
      <c r="M1908" s="33" t="s">
        <v>4726</v>
      </c>
      <c r="N1908" s="34" t="s">
        <v>4897</v>
      </c>
      <c r="O1908" s="34" t="s">
        <v>4897</v>
      </c>
      <c r="P1908" s="33" t="s">
        <v>1327</v>
      </c>
      <c r="S1908" s="50" t="s">
        <v>4495</v>
      </c>
      <c r="T1908" s="33" t="s">
        <v>1580</v>
      </c>
      <c r="U1908" s="33" t="s">
        <v>1327</v>
      </c>
      <c r="W1908" s="34" t="s">
        <v>2314</v>
      </c>
      <c r="X1908" s="34">
        <v>7</v>
      </c>
      <c r="Y1908" s="34">
        <v>10</v>
      </c>
      <c r="Z1908" s="34">
        <f t="shared" si="432"/>
        <v>70</v>
      </c>
      <c r="AI1908" s="25">
        <v>1907</v>
      </c>
      <c r="AJ1908" s="27">
        <v>1907</v>
      </c>
    </row>
    <row r="1909" spans="1:36" ht="11.25" customHeight="1" x14ac:dyDescent="0.2">
      <c r="A1909" s="27">
        <v>1908</v>
      </c>
      <c r="C1909" s="33" t="str">
        <f t="shared" si="428"/>
        <v>She Hulk - Gamma Girl - PS - OPD - R</v>
      </c>
      <c r="D1909" s="33" t="str">
        <f t="shared" si="440"/>
        <v>She Hulk - Gamma Girl - PS - OPD - R</v>
      </c>
      <c r="E1909" s="33">
        <f t="shared" si="430"/>
        <v>1</v>
      </c>
      <c r="F1909" s="33" t="str">
        <f t="shared" si="441"/>
        <v>Gamma Girl - PS</v>
      </c>
      <c r="G1909" s="34" t="s">
        <v>124</v>
      </c>
      <c r="H1909" s="34" t="s">
        <v>2590</v>
      </c>
      <c r="L1909" s="33" t="s">
        <v>4726</v>
      </c>
      <c r="M1909" s="33" t="s">
        <v>4726</v>
      </c>
      <c r="N1909" s="34" t="s">
        <v>4925</v>
      </c>
      <c r="O1909" s="34" t="s">
        <v>4925</v>
      </c>
      <c r="P1909" s="33" t="s">
        <v>3288</v>
      </c>
      <c r="R1909" s="34" t="s">
        <v>2584</v>
      </c>
      <c r="S1909" s="50" t="s">
        <v>3925</v>
      </c>
      <c r="T1909" s="33" t="s">
        <v>1580</v>
      </c>
      <c r="U1909" s="33" t="s">
        <v>832</v>
      </c>
      <c r="W1909" s="34" t="s">
        <v>2313</v>
      </c>
      <c r="X1909" s="34">
        <v>7</v>
      </c>
      <c r="Y1909" s="34">
        <v>15</v>
      </c>
      <c r="Z1909" s="34">
        <f t="shared" si="432"/>
        <v>105</v>
      </c>
      <c r="AI1909" s="25">
        <v>1908</v>
      </c>
      <c r="AJ1909" s="27">
        <v>1908</v>
      </c>
    </row>
    <row r="1910" spans="1:36" ht="11.25" customHeight="1" x14ac:dyDescent="0.2">
      <c r="A1910" s="27">
        <v>1909</v>
      </c>
      <c r="C1910" s="33" t="str">
        <f t="shared" si="428"/>
        <v>She Hulk - Power Proxy - PS - U</v>
      </c>
      <c r="D1910" s="33" t="str">
        <f t="shared" si="440"/>
        <v>She Hulk - Power Proxy - PS - U</v>
      </c>
      <c r="E1910" s="33">
        <f t="shared" si="430"/>
        <v>1</v>
      </c>
      <c r="F1910" s="33" t="str">
        <f t="shared" si="441"/>
        <v>Power Proxy - PS</v>
      </c>
      <c r="G1910" s="34" t="s">
        <v>124</v>
      </c>
      <c r="H1910" s="34" t="s">
        <v>2590</v>
      </c>
      <c r="L1910" s="33" t="s">
        <v>4726</v>
      </c>
      <c r="M1910" s="33" t="s">
        <v>4726</v>
      </c>
      <c r="N1910" s="34" t="s">
        <v>4937</v>
      </c>
      <c r="O1910" s="34" t="s">
        <v>4937</v>
      </c>
      <c r="P1910" s="33" t="s">
        <v>1323</v>
      </c>
      <c r="S1910" s="50" t="s">
        <v>4496</v>
      </c>
      <c r="T1910" s="33" t="s">
        <v>1580</v>
      </c>
      <c r="U1910" s="33" t="s">
        <v>1323</v>
      </c>
      <c r="W1910" s="34" t="s">
        <v>2314</v>
      </c>
      <c r="X1910" s="34">
        <v>7</v>
      </c>
      <c r="Y1910" s="34">
        <v>10</v>
      </c>
      <c r="Z1910" s="34">
        <f t="shared" si="432"/>
        <v>70</v>
      </c>
      <c r="AI1910" s="25">
        <v>1909</v>
      </c>
      <c r="AJ1910" s="27">
        <v>1909</v>
      </c>
    </row>
    <row r="1911" spans="1:36" ht="11.25" customHeight="1" x14ac:dyDescent="0.2">
      <c r="A1911" s="27">
        <v>1910</v>
      </c>
      <c r="C1911" s="33" t="str">
        <f t="shared" si="428"/>
        <v>She Hulk - Public Defender - IQ - C</v>
      </c>
      <c r="D1911" s="33" t="str">
        <f t="shared" si="440"/>
        <v>She Hulk - Public Defender - IQ - C</v>
      </c>
      <c r="E1911" s="33">
        <f t="shared" si="430"/>
        <v>1</v>
      </c>
      <c r="F1911" s="33" t="str">
        <f t="shared" si="441"/>
        <v>Public Defender - IQ</v>
      </c>
      <c r="G1911" s="34" t="s">
        <v>1044</v>
      </c>
      <c r="H1911" s="34" t="s">
        <v>2590</v>
      </c>
      <c r="L1911" s="33" t="s">
        <v>4726</v>
      </c>
      <c r="M1911" s="33" t="s">
        <v>4726</v>
      </c>
      <c r="N1911" s="34" t="s">
        <v>4876</v>
      </c>
      <c r="O1911" s="34" t="s">
        <v>4876</v>
      </c>
      <c r="P1911" s="33" t="s">
        <v>1524</v>
      </c>
      <c r="S1911" s="50" t="s">
        <v>4497</v>
      </c>
      <c r="T1911" s="33" t="s">
        <v>1580</v>
      </c>
      <c r="U1911" s="33" t="s">
        <v>1524</v>
      </c>
      <c r="W1911" s="34" t="s">
        <v>2103</v>
      </c>
      <c r="X1911" s="34">
        <v>12</v>
      </c>
      <c r="Y1911" s="34">
        <v>5</v>
      </c>
      <c r="Z1911" s="34">
        <f t="shared" si="432"/>
        <v>60</v>
      </c>
      <c r="AI1911" s="25">
        <v>1910</v>
      </c>
      <c r="AJ1911" s="27">
        <v>1910</v>
      </c>
    </row>
    <row r="1912" spans="1:36" ht="11.25" customHeight="1" x14ac:dyDescent="0.2">
      <c r="A1912" s="27">
        <v>1911</v>
      </c>
      <c r="C1912" s="33" t="str">
        <f t="shared" si="428"/>
        <v>She Hulk - She-Hulk Smash - PS - VR</v>
      </c>
      <c r="D1912" s="33" t="str">
        <f t="shared" si="440"/>
        <v>She Hulk - She-Hulk Smash - PS - VR</v>
      </c>
      <c r="E1912" s="33">
        <f t="shared" si="430"/>
        <v>1</v>
      </c>
      <c r="F1912" s="33" t="str">
        <f t="shared" si="441"/>
        <v>She-Hulk Smash - PS</v>
      </c>
      <c r="G1912" s="34" t="s">
        <v>124</v>
      </c>
      <c r="H1912" s="34" t="s">
        <v>2590</v>
      </c>
      <c r="L1912" s="33" t="s">
        <v>4726</v>
      </c>
      <c r="M1912" s="33" t="s">
        <v>4726</v>
      </c>
      <c r="N1912" s="34" t="s">
        <v>5157</v>
      </c>
      <c r="O1912" s="34" t="s">
        <v>5157</v>
      </c>
      <c r="P1912" s="33" t="s">
        <v>1328</v>
      </c>
      <c r="S1912" s="50" t="s">
        <v>4498</v>
      </c>
      <c r="T1912" s="33" t="s">
        <v>1580</v>
      </c>
      <c r="U1912" s="33" t="s">
        <v>1328</v>
      </c>
      <c r="W1912" s="34" t="s">
        <v>2361</v>
      </c>
      <c r="X1912" s="34">
        <v>7</v>
      </c>
      <c r="Y1912" s="34">
        <v>20</v>
      </c>
      <c r="Z1912" s="34">
        <f t="shared" si="432"/>
        <v>140</v>
      </c>
      <c r="AI1912" s="25">
        <v>1911</v>
      </c>
      <c r="AJ1912" s="27">
        <v>1911</v>
      </c>
    </row>
    <row r="1913" spans="1:36" ht="11.25" customHeight="1" x14ac:dyDescent="0.2">
      <c r="A1913" s="27">
        <v>1912</v>
      </c>
      <c r="C1913" s="33" t="str">
        <f t="shared" si="428"/>
        <v>She Hulk - Vitamin "G" - PS - R</v>
      </c>
      <c r="D1913" s="33" t="str">
        <f t="shared" si="440"/>
        <v>She Hulk - Vitamin "G" - PS - R</v>
      </c>
      <c r="E1913" s="33">
        <f t="shared" si="430"/>
        <v>1</v>
      </c>
      <c r="F1913" s="33" t="str">
        <f t="shared" si="441"/>
        <v>Vitamin "G" - PS</v>
      </c>
      <c r="G1913" s="34" t="s">
        <v>124</v>
      </c>
      <c r="H1913" s="34" t="s">
        <v>2590</v>
      </c>
      <c r="L1913" s="33" t="s">
        <v>4726</v>
      </c>
      <c r="M1913" s="33" t="s">
        <v>4726</v>
      </c>
      <c r="N1913" s="34" t="s">
        <v>4900</v>
      </c>
      <c r="O1913" s="34" t="s">
        <v>4900</v>
      </c>
      <c r="P1913" s="33" t="s">
        <v>1322</v>
      </c>
      <c r="S1913" s="50" t="s">
        <v>4499</v>
      </c>
      <c r="T1913" s="33" t="s">
        <v>1580</v>
      </c>
      <c r="U1913" s="33" t="s">
        <v>1322</v>
      </c>
      <c r="W1913" s="34" t="s">
        <v>2313</v>
      </c>
      <c r="X1913" s="34">
        <v>7</v>
      </c>
      <c r="Y1913" s="34">
        <v>15</v>
      </c>
      <c r="Z1913" s="34">
        <f t="shared" si="432"/>
        <v>105</v>
      </c>
      <c r="AI1913" s="25">
        <v>1912</v>
      </c>
      <c r="AJ1913" s="27">
        <v>1912</v>
      </c>
    </row>
    <row r="1914" spans="1:36" ht="11.25" customHeight="1" x14ac:dyDescent="0.2">
      <c r="A1914" s="27">
        <v>1913</v>
      </c>
      <c r="B1914" s="28"/>
      <c r="C1914" s="26" t="str">
        <f t="shared" si="428"/>
        <v>Shi'ar - 4-Grid Character Card - MN - R</v>
      </c>
      <c r="D1914" s="26" t="s">
        <v>6232</v>
      </c>
      <c r="E1914" s="26">
        <f t="shared" si="430"/>
        <v>1</v>
      </c>
      <c r="F1914" s="26" t="str">
        <f>CONCATENATE(M1914,IF(V1914&lt;&gt;"",CONCATENATE(" (",V1914,")",),"")," &lt;",G1914,"&gt;")</f>
        <v>Shi'ar &lt;MN&gt;</v>
      </c>
      <c r="G1914" s="28" t="s">
        <v>1677</v>
      </c>
      <c r="H1914" s="28" t="s">
        <v>2582</v>
      </c>
      <c r="I1914" s="28"/>
      <c r="J1914" s="28"/>
      <c r="K1914" s="28"/>
      <c r="L1914" s="26" t="s">
        <v>814</v>
      </c>
      <c r="M1914" s="26" t="s">
        <v>814</v>
      </c>
      <c r="N1914" s="28"/>
      <c r="O1914" s="28"/>
      <c r="P1914" s="26" t="s">
        <v>769</v>
      </c>
      <c r="Q1914" s="28"/>
      <c r="R1914" s="28"/>
      <c r="S1914" s="54"/>
      <c r="T1914" s="26" t="s">
        <v>814</v>
      </c>
      <c r="U1914" s="26" t="s">
        <v>769</v>
      </c>
      <c r="V1914" s="28"/>
      <c r="W1914" s="28" t="s">
        <v>2313</v>
      </c>
      <c r="X1914" s="29">
        <v>4</v>
      </c>
      <c r="Y1914" s="29">
        <v>15</v>
      </c>
      <c r="Z1914" s="29">
        <f t="shared" si="432"/>
        <v>60</v>
      </c>
      <c r="AA1914" s="30">
        <v>5</v>
      </c>
      <c r="AB1914" s="30">
        <v>4</v>
      </c>
      <c r="AC1914" s="30">
        <v>3</v>
      </c>
      <c r="AD1914" s="30">
        <v>8</v>
      </c>
      <c r="AE1914" s="30">
        <f>SUM(AA1914:AD1914)</f>
        <v>20</v>
      </c>
      <c r="AF1914" s="30">
        <v>20</v>
      </c>
      <c r="AG1914" s="31">
        <f>AVERAGE(AA1914:AD1914)</f>
        <v>5</v>
      </c>
      <c r="AH1914" s="32"/>
      <c r="AI1914" s="32">
        <v>1913</v>
      </c>
      <c r="AJ1914" s="27">
        <v>1913</v>
      </c>
    </row>
    <row r="1915" spans="1:36" ht="11.25" customHeight="1" x14ac:dyDescent="0.2">
      <c r="A1915" s="27">
        <v>1914</v>
      </c>
      <c r="C1915" s="33" t="str">
        <f t="shared" si="428"/>
        <v>Shi'ar - Deathbird - MN - C</v>
      </c>
      <c r="D1915" s="33" t="str">
        <f t="shared" ref="D1915:D1921" si="442">CONCATENATE(M1915," - ",P1915," - ",G1915," - ",IF(R1915="","",CONCATENATE(R1915," - ")),W1915)</f>
        <v>Shi'ar - Deathbird - MN - C</v>
      </c>
      <c r="E1915" s="33">
        <f t="shared" si="430"/>
        <v>1</v>
      </c>
      <c r="F1915" s="33" t="str">
        <f t="shared" ref="F1915:F1922" si="443">CONCATENATE(P1915," - ",G1915)</f>
        <v>Deathbird - MN</v>
      </c>
      <c r="G1915" s="34" t="s">
        <v>1677</v>
      </c>
      <c r="H1915" s="34" t="s">
        <v>2590</v>
      </c>
      <c r="L1915" s="33" t="s">
        <v>1409</v>
      </c>
      <c r="M1915" s="33" t="s">
        <v>814</v>
      </c>
      <c r="N1915" s="34" t="s">
        <v>4894</v>
      </c>
      <c r="O1915" s="34" t="s">
        <v>4894</v>
      </c>
      <c r="P1915" s="33" t="s">
        <v>1409</v>
      </c>
      <c r="S1915" s="50" t="s">
        <v>4241</v>
      </c>
      <c r="T1915" s="33" t="s">
        <v>814</v>
      </c>
      <c r="U1915" s="33" t="s">
        <v>1409</v>
      </c>
      <c r="W1915" s="34" t="s">
        <v>2103</v>
      </c>
      <c r="X1915" s="34">
        <v>4</v>
      </c>
      <c r="Y1915" s="34">
        <v>5</v>
      </c>
      <c r="Z1915" s="34">
        <f t="shared" si="432"/>
        <v>20</v>
      </c>
      <c r="AI1915" s="25">
        <v>1914</v>
      </c>
      <c r="AJ1915" s="27">
        <v>1914</v>
      </c>
    </row>
    <row r="1916" spans="1:36" ht="11.25" customHeight="1" x14ac:dyDescent="0.2">
      <c r="A1916" s="27">
        <v>1915</v>
      </c>
      <c r="C1916" s="33" t="str">
        <f t="shared" si="428"/>
        <v>Shi'ar - D'Ken - MN - U</v>
      </c>
      <c r="D1916" s="33" t="str">
        <f t="shared" si="442"/>
        <v>Shi'ar - D'Ken - MN - U</v>
      </c>
      <c r="E1916" s="33">
        <f t="shared" si="430"/>
        <v>1</v>
      </c>
      <c r="F1916" s="33" t="str">
        <f t="shared" si="443"/>
        <v>D'Ken - MN</v>
      </c>
      <c r="G1916" s="34" t="s">
        <v>1677</v>
      </c>
      <c r="H1916" s="34" t="s">
        <v>2590</v>
      </c>
      <c r="L1916" s="33" t="s">
        <v>1850</v>
      </c>
      <c r="M1916" s="33" t="s">
        <v>814</v>
      </c>
      <c r="N1916" s="34" t="s">
        <v>4901</v>
      </c>
      <c r="O1916" s="34" t="s">
        <v>4901</v>
      </c>
      <c r="P1916" s="33" t="s">
        <v>1850</v>
      </c>
      <c r="S1916" s="50" t="s">
        <v>4500</v>
      </c>
      <c r="T1916" s="33" t="s">
        <v>814</v>
      </c>
      <c r="U1916" s="33" t="s">
        <v>1850</v>
      </c>
      <c r="W1916" s="34" t="s">
        <v>2314</v>
      </c>
      <c r="X1916" s="34">
        <v>4</v>
      </c>
      <c r="Y1916" s="34">
        <v>10</v>
      </c>
      <c r="Z1916" s="34">
        <f t="shared" si="432"/>
        <v>40</v>
      </c>
      <c r="AI1916" s="25">
        <v>1915</v>
      </c>
      <c r="AJ1916" s="27">
        <v>1915</v>
      </c>
    </row>
    <row r="1917" spans="1:36" ht="11.25" customHeight="1" x14ac:dyDescent="0.2">
      <c r="A1917" s="27">
        <v>1916</v>
      </c>
      <c r="C1917" s="33" t="str">
        <f t="shared" si="428"/>
        <v>Shi'ar - Fang - XM - C</v>
      </c>
      <c r="D1917" s="33" t="s">
        <v>6234</v>
      </c>
      <c r="E1917" s="33">
        <f t="shared" si="430"/>
        <v>1</v>
      </c>
      <c r="F1917" s="33" t="str">
        <f t="shared" si="443"/>
        <v>Fang - XM</v>
      </c>
      <c r="G1917" s="34" t="s">
        <v>3387</v>
      </c>
      <c r="H1917" s="34" t="s">
        <v>2590</v>
      </c>
      <c r="L1917" s="33" t="s">
        <v>1453</v>
      </c>
      <c r="M1917" s="33" t="s">
        <v>814</v>
      </c>
      <c r="N1917" s="34" t="s">
        <v>5006</v>
      </c>
      <c r="O1917" s="34" t="s">
        <v>4870</v>
      </c>
      <c r="P1917" s="33" t="s">
        <v>1453</v>
      </c>
      <c r="S1917" s="50" t="s">
        <v>4501</v>
      </c>
      <c r="T1917" s="33" t="s">
        <v>814</v>
      </c>
      <c r="U1917" s="33" t="s">
        <v>1453</v>
      </c>
      <c r="W1917" s="34" t="s">
        <v>2103</v>
      </c>
      <c r="X1917" s="34">
        <v>5</v>
      </c>
      <c r="Y1917" s="34">
        <v>5</v>
      </c>
      <c r="Z1917" s="34">
        <f t="shared" si="432"/>
        <v>25</v>
      </c>
      <c r="AI1917" s="25">
        <v>1916</v>
      </c>
      <c r="AJ1917" s="27">
        <v>1916</v>
      </c>
    </row>
    <row r="1918" spans="1:36" ht="11.25" customHeight="1" x14ac:dyDescent="0.2">
      <c r="A1918" s="27">
        <v>1917</v>
      </c>
      <c r="C1918" s="33" t="str">
        <f t="shared" si="428"/>
        <v>Shi'ar - Gladiator - MN - OPD - VR</v>
      </c>
      <c r="D1918" s="33" t="str">
        <f t="shared" si="442"/>
        <v>Shi'ar - Gladiator - MN - OPD - VR</v>
      </c>
      <c r="E1918" s="33">
        <f t="shared" si="430"/>
        <v>1</v>
      </c>
      <c r="F1918" s="33" t="str">
        <f t="shared" si="443"/>
        <v>Gladiator - MN</v>
      </c>
      <c r="G1918" s="34" t="s">
        <v>1677</v>
      </c>
      <c r="H1918" s="34" t="s">
        <v>2590</v>
      </c>
      <c r="L1918" s="33" t="s">
        <v>3289</v>
      </c>
      <c r="M1918" s="33" t="s">
        <v>814</v>
      </c>
      <c r="N1918" s="34" t="s">
        <v>4955</v>
      </c>
      <c r="O1918" s="34" t="s">
        <v>4955</v>
      </c>
      <c r="P1918" s="33" t="s">
        <v>3289</v>
      </c>
      <c r="R1918" s="34" t="s">
        <v>2584</v>
      </c>
      <c r="S1918" s="50" t="s">
        <v>4502</v>
      </c>
      <c r="T1918" s="33" t="s">
        <v>814</v>
      </c>
      <c r="U1918" s="33" t="s">
        <v>833</v>
      </c>
      <c r="W1918" s="34" t="s">
        <v>2361</v>
      </c>
      <c r="X1918" s="34">
        <v>4</v>
      </c>
      <c r="Y1918" s="34">
        <v>20</v>
      </c>
      <c r="Z1918" s="34">
        <f t="shared" si="432"/>
        <v>80</v>
      </c>
      <c r="AI1918" s="25">
        <v>1917</v>
      </c>
      <c r="AJ1918" s="27">
        <v>1917</v>
      </c>
    </row>
    <row r="1919" spans="1:36" ht="11.25" customHeight="1" x14ac:dyDescent="0.2">
      <c r="A1919" s="27">
        <v>1918</v>
      </c>
      <c r="C1919" s="33" t="str">
        <f t="shared" si="428"/>
        <v>Shi'ar - Lillandra - MN - U</v>
      </c>
      <c r="D1919" s="33" t="s">
        <v>6235</v>
      </c>
      <c r="E1919" s="33">
        <f t="shared" si="430"/>
        <v>1</v>
      </c>
      <c r="F1919" s="33" t="str">
        <f t="shared" si="443"/>
        <v>Lillandra - MN</v>
      </c>
      <c r="G1919" s="34" t="s">
        <v>1677</v>
      </c>
      <c r="H1919" s="34" t="s">
        <v>2590</v>
      </c>
      <c r="L1919" s="33" t="s">
        <v>1983</v>
      </c>
      <c r="M1919" s="33" t="s">
        <v>814</v>
      </c>
      <c r="N1919" s="34" t="s">
        <v>4952</v>
      </c>
      <c r="O1919" s="34" t="s">
        <v>4952</v>
      </c>
      <c r="P1919" s="33" t="s">
        <v>1983</v>
      </c>
      <c r="S1919" s="50" t="s">
        <v>4503</v>
      </c>
      <c r="T1919" s="33" t="s">
        <v>814</v>
      </c>
      <c r="U1919" s="33" t="s">
        <v>1983</v>
      </c>
      <c r="W1919" s="34" t="s">
        <v>2314</v>
      </c>
      <c r="X1919" s="34">
        <v>4</v>
      </c>
      <c r="Y1919" s="34">
        <v>10</v>
      </c>
      <c r="Z1919" s="34">
        <f t="shared" si="432"/>
        <v>40</v>
      </c>
      <c r="AI1919" s="25">
        <v>1918</v>
      </c>
      <c r="AJ1919" s="27">
        <v>1918</v>
      </c>
    </row>
    <row r="1920" spans="1:36" ht="11.25" customHeight="1" x14ac:dyDescent="0.2">
      <c r="A1920" s="27">
        <v>1919</v>
      </c>
      <c r="C1920" s="33" t="str">
        <f t="shared" ref="C1920:C1983" si="444">CONCATENATE(M1920," - ",P1920," - ",G1920," - ",IF(R1920="","",CONCATENATE(R1920," - ")),W1920)</f>
        <v>Shi'ar - M'Krann Crystal - MN - OPD - VR</v>
      </c>
      <c r="D1920" s="33" t="s">
        <v>6236</v>
      </c>
      <c r="E1920" s="33">
        <f t="shared" si="430"/>
        <v>1</v>
      </c>
      <c r="F1920" s="33" t="str">
        <f t="shared" si="443"/>
        <v>M'Krann Crystal - MN</v>
      </c>
      <c r="G1920" s="34" t="s">
        <v>1677</v>
      </c>
      <c r="H1920" s="34" t="s">
        <v>2590</v>
      </c>
      <c r="L1920" s="33" t="s">
        <v>3290</v>
      </c>
      <c r="M1920" s="33" t="s">
        <v>814</v>
      </c>
      <c r="N1920" s="34" t="s">
        <v>4891</v>
      </c>
      <c r="O1920" s="34" t="s">
        <v>4891</v>
      </c>
      <c r="P1920" s="33" t="s">
        <v>3290</v>
      </c>
      <c r="R1920" s="34" t="s">
        <v>2584</v>
      </c>
      <c r="S1920" s="50" t="s">
        <v>4504</v>
      </c>
      <c r="T1920" s="33" t="s">
        <v>814</v>
      </c>
      <c r="U1920" s="33" t="s">
        <v>834</v>
      </c>
      <c r="W1920" s="34" t="s">
        <v>2361</v>
      </c>
      <c r="X1920" s="34">
        <v>4</v>
      </c>
      <c r="Y1920" s="34">
        <v>20</v>
      </c>
      <c r="Z1920" s="34">
        <f t="shared" si="432"/>
        <v>80</v>
      </c>
      <c r="AI1920" s="25">
        <v>1919</v>
      </c>
      <c r="AJ1920" s="27">
        <v>1919</v>
      </c>
    </row>
    <row r="1921" spans="1:36" ht="11.25" customHeight="1" x14ac:dyDescent="0.2">
      <c r="A1921" s="27">
        <v>1920</v>
      </c>
      <c r="C1921" s="33" t="str">
        <f t="shared" si="444"/>
        <v>Shi'ar - Nightside - CL - C</v>
      </c>
      <c r="D1921" s="33" t="str">
        <f t="shared" si="442"/>
        <v>Shi'ar - Nightside - CL - C</v>
      </c>
      <c r="E1921" s="33">
        <f t="shared" si="430"/>
        <v>1</v>
      </c>
      <c r="F1921" s="33" t="str">
        <f t="shared" si="443"/>
        <v>Nightside - CL</v>
      </c>
      <c r="G1921" s="34" t="s">
        <v>1676</v>
      </c>
      <c r="H1921" s="34" t="s">
        <v>2590</v>
      </c>
      <c r="L1921" s="33" t="s">
        <v>1984</v>
      </c>
      <c r="M1921" s="33" t="s">
        <v>814</v>
      </c>
      <c r="N1921" s="34" t="s">
        <v>4914</v>
      </c>
      <c r="O1921" s="34" t="s">
        <v>4914</v>
      </c>
      <c r="P1921" s="33" t="s">
        <v>1984</v>
      </c>
      <c r="S1921" s="50" t="s">
        <v>4505</v>
      </c>
      <c r="T1921" s="33" t="s">
        <v>814</v>
      </c>
      <c r="U1921" s="33" t="s">
        <v>1984</v>
      </c>
      <c r="W1921" s="34" t="s">
        <v>2103</v>
      </c>
      <c r="X1921" s="34">
        <v>13</v>
      </c>
      <c r="Y1921" s="34">
        <v>5</v>
      </c>
      <c r="Z1921" s="34">
        <f t="shared" si="432"/>
        <v>65</v>
      </c>
      <c r="AI1921" s="25">
        <v>1920</v>
      </c>
      <c r="AJ1921" s="27">
        <v>1920</v>
      </c>
    </row>
    <row r="1922" spans="1:36" ht="11.25" customHeight="1" x14ac:dyDescent="0.2">
      <c r="A1922" s="27">
        <v>1921</v>
      </c>
      <c r="C1922" s="33" t="str">
        <f t="shared" si="444"/>
        <v>Shi'ar - Warstar - MN - OPD - VR</v>
      </c>
      <c r="D1922" s="33" t="s">
        <v>6237</v>
      </c>
      <c r="E1922" s="33">
        <f t="shared" ref="E1922:E1985" si="445">COUNTIF(F:F,F1922)</f>
        <v>1</v>
      </c>
      <c r="F1922" s="33" t="str">
        <f t="shared" si="443"/>
        <v>Warstar - MN</v>
      </c>
      <c r="G1922" s="34" t="s">
        <v>1677</v>
      </c>
      <c r="H1922" s="34" t="s">
        <v>2590</v>
      </c>
      <c r="L1922" s="33" t="s">
        <v>3291</v>
      </c>
      <c r="M1922" s="33" t="s">
        <v>814</v>
      </c>
      <c r="N1922" s="34" t="s">
        <v>4875</v>
      </c>
      <c r="O1922" s="34" t="s">
        <v>4875</v>
      </c>
      <c r="P1922" s="33" t="s">
        <v>3291</v>
      </c>
      <c r="R1922" s="34" t="s">
        <v>2584</v>
      </c>
      <c r="S1922" s="50" t="s">
        <v>4506</v>
      </c>
      <c r="T1922" s="33" t="s">
        <v>814</v>
      </c>
      <c r="U1922" s="33" t="s">
        <v>835</v>
      </c>
      <c r="W1922" s="34" t="s">
        <v>2361</v>
      </c>
      <c r="X1922" s="34">
        <v>4</v>
      </c>
      <c r="Y1922" s="34">
        <v>20</v>
      </c>
      <c r="Z1922" s="34">
        <f t="shared" ref="Z1922:Z1985" si="446">SUMPRODUCT(X1922,Y1922)</f>
        <v>80</v>
      </c>
      <c r="AI1922" s="25">
        <v>1921</v>
      </c>
      <c r="AJ1922" s="27">
        <v>1921</v>
      </c>
    </row>
    <row r="1923" spans="1:36" ht="11.25" customHeight="1" x14ac:dyDescent="0.2">
      <c r="A1923" s="27">
        <v>1922</v>
      </c>
      <c r="B1923" s="39"/>
      <c r="C1923" s="38" t="str">
        <f t="shared" si="444"/>
        <v>Silver Sable - 3-Grid Character Card - PS - VR</v>
      </c>
      <c r="D1923" s="38" t="str">
        <f>CONCATENATE(M1923," ",G1923," HERO - ",W1923)</f>
        <v>Silver Sable PS HERO - VR</v>
      </c>
      <c r="E1923" s="38">
        <f t="shared" si="445"/>
        <v>1</v>
      </c>
      <c r="F1923" s="38" t="str">
        <f>CONCATENATE(M1923,IF(V1923&lt;&gt;"",CONCATENATE(" (",V1923,")",),"")," &lt;",G1923,"&gt;")</f>
        <v>Silver Sable &lt;PS&gt;</v>
      </c>
      <c r="G1923" s="39" t="s">
        <v>124</v>
      </c>
      <c r="H1923" s="39" t="s">
        <v>2582</v>
      </c>
      <c r="I1923" s="39"/>
      <c r="J1923" s="39"/>
      <c r="K1923" s="39"/>
      <c r="L1923" s="38" t="s">
        <v>1581</v>
      </c>
      <c r="M1923" s="38" t="s">
        <v>1581</v>
      </c>
      <c r="N1923" s="39"/>
      <c r="O1923" s="39"/>
      <c r="P1923" s="38" t="s">
        <v>768</v>
      </c>
      <c r="Q1923" s="39"/>
      <c r="R1923" s="39"/>
      <c r="S1923" s="55"/>
      <c r="T1923" s="38" t="s">
        <v>1581</v>
      </c>
      <c r="U1923" s="38" t="s">
        <v>768</v>
      </c>
      <c r="V1923" s="39"/>
      <c r="W1923" s="39" t="s">
        <v>2361</v>
      </c>
      <c r="X1923" s="40">
        <v>7</v>
      </c>
      <c r="Y1923" s="40">
        <v>20</v>
      </c>
      <c r="Z1923" s="40">
        <f t="shared" si="446"/>
        <v>140</v>
      </c>
      <c r="AA1923" s="41">
        <v>2</v>
      </c>
      <c r="AB1923" s="41">
        <v>6</v>
      </c>
      <c r="AC1923" s="41">
        <v>5</v>
      </c>
      <c r="AD1923" s="41"/>
      <c r="AE1923" s="41">
        <f>SUM(AA1923:AD1923)</f>
        <v>13</v>
      </c>
      <c r="AF1923" s="41">
        <v>13</v>
      </c>
      <c r="AG1923" s="42">
        <f>AVERAGE(AA1923:AD1923)</f>
        <v>4.333333333333333</v>
      </c>
      <c r="AH1923" s="43"/>
      <c r="AI1923" s="43">
        <v>1922</v>
      </c>
      <c r="AJ1923" s="27">
        <v>1922</v>
      </c>
    </row>
    <row r="1924" spans="1:36" ht="11.25" customHeight="1" x14ac:dyDescent="0.2">
      <c r="A1924" s="27">
        <v>1923</v>
      </c>
      <c r="B1924" s="28"/>
      <c r="C1924" s="26" t="str">
        <f t="shared" si="444"/>
        <v>Silver Sable - 4-Grid Character Card - IQ - U</v>
      </c>
      <c r="D1924" s="26" t="str">
        <f>CONCATENATE(M1924," ",G1924," HERO - ",W1924)</f>
        <v>Silver Sable IQ HERO - U</v>
      </c>
      <c r="E1924" s="26">
        <f t="shared" si="445"/>
        <v>1</v>
      </c>
      <c r="F1924" s="26" t="str">
        <f>CONCATENATE(M1924,IF(V1924&lt;&gt;"",CONCATENATE(" (",V1924,")",),"")," &lt;",G1924,"&gt;")</f>
        <v>Silver Sable &lt;IQ&gt;</v>
      </c>
      <c r="G1924" s="28" t="s">
        <v>1044</v>
      </c>
      <c r="H1924" s="28" t="s">
        <v>2582</v>
      </c>
      <c r="I1924" s="28"/>
      <c r="J1924" s="28"/>
      <c r="K1924" s="28"/>
      <c r="L1924" s="26" t="s">
        <v>1581</v>
      </c>
      <c r="M1924" s="26" t="s">
        <v>1581</v>
      </c>
      <c r="N1924" s="28"/>
      <c r="O1924" s="28"/>
      <c r="P1924" s="26" t="s">
        <v>769</v>
      </c>
      <c r="Q1924" s="28"/>
      <c r="R1924" s="28"/>
      <c r="S1924" s="54"/>
      <c r="T1924" s="26" t="s">
        <v>1581</v>
      </c>
      <c r="U1924" s="26" t="s">
        <v>769</v>
      </c>
      <c r="V1924" s="28"/>
      <c r="W1924" s="28" t="s">
        <v>2314</v>
      </c>
      <c r="X1924" s="29">
        <v>12</v>
      </c>
      <c r="Y1924" s="29">
        <v>10</v>
      </c>
      <c r="Z1924" s="29">
        <f t="shared" si="446"/>
        <v>120</v>
      </c>
      <c r="AA1924" s="30">
        <v>4</v>
      </c>
      <c r="AB1924" s="30">
        <v>6</v>
      </c>
      <c r="AC1924" s="30">
        <v>2</v>
      </c>
      <c r="AD1924" s="30">
        <v>6</v>
      </c>
      <c r="AE1924" s="30">
        <f>SUM(AA1924:AD1924)</f>
        <v>18</v>
      </c>
      <c r="AF1924" s="30">
        <v>18</v>
      </c>
      <c r="AG1924" s="31">
        <f>AVERAGE(AA1924:AD1924)</f>
        <v>4.5</v>
      </c>
      <c r="AH1924" s="32" t="s">
        <v>4782</v>
      </c>
      <c r="AI1924" s="32">
        <v>1923</v>
      </c>
      <c r="AJ1924" s="27">
        <v>1923</v>
      </c>
    </row>
    <row r="1925" spans="1:36" ht="11.25" customHeight="1" x14ac:dyDescent="0.2">
      <c r="A1925" s="27">
        <v>1924</v>
      </c>
      <c r="C1925" s="33" t="str">
        <f t="shared" si="444"/>
        <v>Silver Sable - Battle Plans - IQ - C</v>
      </c>
      <c r="D1925" s="33" t="str">
        <f t="shared" ref="D1925:D1932" si="447">CONCATENATE(M1925," - ",P1925," - ",G1925," - ",IF(R1925="","",CONCATENATE(R1925," - ")),W1925)</f>
        <v>Silver Sable - Battle Plans - IQ - C</v>
      </c>
      <c r="E1925" s="33">
        <f t="shared" si="445"/>
        <v>1</v>
      </c>
      <c r="F1925" s="33" t="str">
        <f t="shared" ref="F1925:F1932" si="448">CONCATENATE(P1925," - ",G1925)</f>
        <v>Battle Plans - IQ</v>
      </c>
      <c r="G1925" s="34" t="s">
        <v>1044</v>
      </c>
      <c r="H1925" s="34" t="s">
        <v>2590</v>
      </c>
      <c r="L1925" s="33" t="s">
        <v>1581</v>
      </c>
      <c r="M1925" s="33" t="s">
        <v>1581</v>
      </c>
      <c r="N1925" s="34" t="s">
        <v>5158</v>
      </c>
      <c r="O1925" s="34" t="s">
        <v>5158</v>
      </c>
      <c r="P1925" s="33" t="s">
        <v>1985</v>
      </c>
      <c r="S1925" s="50" t="s">
        <v>4507</v>
      </c>
      <c r="T1925" s="33" t="s">
        <v>1581</v>
      </c>
      <c r="U1925" s="33" t="s">
        <v>1985</v>
      </c>
      <c r="W1925" s="34" t="s">
        <v>2103</v>
      </c>
      <c r="X1925" s="34">
        <v>12</v>
      </c>
      <c r="Y1925" s="34">
        <v>5</v>
      </c>
      <c r="Z1925" s="34">
        <f t="shared" si="446"/>
        <v>60</v>
      </c>
      <c r="AI1925" s="25">
        <v>1924</v>
      </c>
      <c r="AJ1925" s="27">
        <v>1924</v>
      </c>
    </row>
    <row r="1926" spans="1:36" ht="11.25" customHeight="1" x14ac:dyDescent="0.2">
      <c r="A1926" s="27">
        <v>1925</v>
      </c>
      <c r="C1926" s="33" t="str">
        <f t="shared" si="444"/>
        <v>Silver Sable - Chia - PS - U</v>
      </c>
      <c r="D1926" s="33" t="str">
        <f t="shared" si="447"/>
        <v>Silver Sable - Chia - PS - U</v>
      </c>
      <c r="E1926" s="33">
        <f t="shared" si="445"/>
        <v>1</v>
      </c>
      <c r="F1926" s="33" t="str">
        <f t="shared" si="448"/>
        <v>Chia - PS</v>
      </c>
      <c r="G1926" s="34" t="s">
        <v>124</v>
      </c>
      <c r="H1926" s="34" t="s">
        <v>2590</v>
      </c>
      <c r="L1926" s="33" t="s">
        <v>1581</v>
      </c>
      <c r="M1926" s="33" t="s">
        <v>1581</v>
      </c>
      <c r="N1926" s="34" t="s">
        <v>4974</v>
      </c>
      <c r="O1926" s="34" t="s">
        <v>4974</v>
      </c>
      <c r="P1926" s="33" t="s">
        <v>1986</v>
      </c>
      <c r="S1926" s="50" t="s">
        <v>3871</v>
      </c>
      <c r="T1926" s="33" t="s">
        <v>1581</v>
      </c>
      <c r="U1926" s="33" t="s">
        <v>1986</v>
      </c>
      <c r="W1926" s="34" t="s">
        <v>2314</v>
      </c>
      <c r="X1926" s="34">
        <v>7</v>
      </c>
      <c r="Y1926" s="34">
        <v>10</v>
      </c>
      <c r="Z1926" s="34">
        <f t="shared" si="446"/>
        <v>70</v>
      </c>
      <c r="AI1926" s="25">
        <v>1925</v>
      </c>
      <c r="AJ1926" s="27">
        <v>1925</v>
      </c>
    </row>
    <row r="1927" spans="1:36" ht="11.25" customHeight="1" x14ac:dyDescent="0.2">
      <c r="A1927" s="27">
        <v>1926</v>
      </c>
      <c r="C1927" s="33" t="str">
        <f t="shared" si="444"/>
        <v>Silver Sable - Hidden Weapon - PS - OPD - VR</v>
      </c>
      <c r="D1927" s="33" t="str">
        <f t="shared" si="447"/>
        <v>Silver Sable - Hidden Weapon - PS - OPD - VR</v>
      </c>
      <c r="E1927" s="33">
        <f t="shared" si="445"/>
        <v>1</v>
      </c>
      <c r="F1927" s="33" t="str">
        <f t="shared" si="448"/>
        <v>Hidden Weapon - PS</v>
      </c>
      <c r="G1927" s="34" t="s">
        <v>124</v>
      </c>
      <c r="H1927" s="34" t="s">
        <v>2590</v>
      </c>
      <c r="L1927" s="33" t="s">
        <v>1581</v>
      </c>
      <c r="M1927" s="33" t="s">
        <v>1581</v>
      </c>
      <c r="N1927" s="34" t="s">
        <v>4966</v>
      </c>
      <c r="O1927" s="34" t="s">
        <v>4966</v>
      </c>
      <c r="P1927" s="33" t="s">
        <v>1329</v>
      </c>
      <c r="R1927" s="34" t="s">
        <v>2584</v>
      </c>
      <c r="S1927" s="50" t="s">
        <v>3852</v>
      </c>
      <c r="T1927" s="33" t="s">
        <v>1581</v>
      </c>
      <c r="U1927" s="33" t="s">
        <v>836</v>
      </c>
      <c r="W1927" s="34" t="s">
        <v>2361</v>
      </c>
      <c r="X1927" s="34">
        <v>7</v>
      </c>
      <c r="Y1927" s="34">
        <v>20</v>
      </c>
      <c r="Z1927" s="34">
        <f t="shared" si="446"/>
        <v>140</v>
      </c>
      <c r="AI1927" s="25">
        <v>1926</v>
      </c>
      <c r="AJ1927" s="27">
        <v>1926</v>
      </c>
    </row>
    <row r="1928" spans="1:36" ht="11.25" customHeight="1" x14ac:dyDescent="0.2">
      <c r="A1928" s="27">
        <v>1927</v>
      </c>
      <c r="C1928" s="33" t="str">
        <f t="shared" si="444"/>
        <v>Silver Sable - Katana - PS - R</v>
      </c>
      <c r="D1928" s="33" t="str">
        <f t="shared" si="447"/>
        <v>Silver Sable - Katana - PS - R</v>
      </c>
      <c r="E1928" s="33">
        <f t="shared" si="445"/>
        <v>1</v>
      </c>
      <c r="F1928" s="33" t="str">
        <f t="shared" si="448"/>
        <v>Katana - PS</v>
      </c>
      <c r="G1928" s="34" t="s">
        <v>124</v>
      </c>
      <c r="H1928" s="34" t="s">
        <v>2590</v>
      </c>
      <c r="L1928" s="33" t="s">
        <v>1581</v>
      </c>
      <c r="M1928" s="33" t="s">
        <v>1581</v>
      </c>
      <c r="N1928" s="34" t="s">
        <v>4894</v>
      </c>
      <c r="O1928" s="34" t="s">
        <v>4894</v>
      </c>
      <c r="P1928" s="33" t="s">
        <v>1987</v>
      </c>
      <c r="S1928" s="50" t="s">
        <v>778</v>
      </c>
      <c r="T1928" s="33" t="s">
        <v>1581</v>
      </c>
      <c r="U1928" s="33" t="s">
        <v>1987</v>
      </c>
      <c r="W1928" s="34" t="s">
        <v>2313</v>
      </c>
      <c r="X1928" s="34">
        <v>7</v>
      </c>
      <c r="Y1928" s="34">
        <v>15</v>
      </c>
      <c r="Z1928" s="34">
        <f t="shared" si="446"/>
        <v>105</v>
      </c>
      <c r="AI1928" s="25">
        <v>1927</v>
      </c>
      <c r="AJ1928" s="27">
        <v>1927</v>
      </c>
    </row>
    <row r="1929" spans="1:36" ht="11.25" customHeight="1" x14ac:dyDescent="0.2">
      <c r="A1929" s="27">
        <v>1928</v>
      </c>
      <c r="C1929" s="33" t="str">
        <f t="shared" si="444"/>
        <v>Silver Sable - Kevlar - PS - VR</v>
      </c>
      <c r="D1929" s="33" t="str">
        <f t="shared" si="447"/>
        <v>Silver Sable - Kevlar - PS - VR</v>
      </c>
      <c r="E1929" s="33">
        <f t="shared" si="445"/>
        <v>1</v>
      </c>
      <c r="F1929" s="33" t="str">
        <f t="shared" si="448"/>
        <v>Kevlar - PS</v>
      </c>
      <c r="G1929" s="34" t="s">
        <v>124</v>
      </c>
      <c r="H1929" s="34" t="s">
        <v>2590</v>
      </c>
      <c r="L1929" s="33" t="s">
        <v>1581</v>
      </c>
      <c r="M1929" s="33" t="s">
        <v>1581</v>
      </c>
      <c r="N1929" s="34" t="s">
        <v>4881</v>
      </c>
      <c r="O1929" s="34" t="s">
        <v>4881</v>
      </c>
      <c r="P1929" s="33" t="s">
        <v>1988</v>
      </c>
      <c r="S1929" s="50" t="s">
        <v>3610</v>
      </c>
      <c r="T1929" s="33" t="s">
        <v>1581</v>
      </c>
      <c r="U1929" s="33" t="s">
        <v>1988</v>
      </c>
      <c r="W1929" s="34" t="s">
        <v>2361</v>
      </c>
      <c r="X1929" s="34">
        <v>7</v>
      </c>
      <c r="Y1929" s="34">
        <v>20</v>
      </c>
      <c r="Z1929" s="34">
        <f t="shared" si="446"/>
        <v>140</v>
      </c>
      <c r="AI1929" s="25">
        <v>1928</v>
      </c>
      <c r="AJ1929" s="27">
        <v>1928</v>
      </c>
    </row>
    <row r="1930" spans="1:36" ht="11.25" customHeight="1" x14ac:dyDescent="0.2">
      <c r="A1930" s="27">
        <v>1929</v>
      </c>
      <c r="C1930" s="33" t="str">
        <f t="shared" si="444"/>
        <v>Silver Sable - Leadership - PS - U</v>
      </c>
      <c r="D1930" s="33" t="str">
        <f t="shared" si="447"/>
        <v>Silver Sable - Leadership - PS - U</v>
      </c>
      <c r="E1930" s="33">
        <f t="shared" si="445"/>
        <v>1</v>
      </c>
      <c r="F1930" s="33" t="str">
        <f t="shared" si="448"/>
        <v>Leadership - PS</v>
      </c>
      <c r="G1930" s="34" t="s">
        <v>124</v>
      </c>
      <c r="H1930" s="34" t="s">
        <v>2590</v>
      </c>
      <c r="L1930" s="33" t="s">
        <v>1581</v>
      </c>
      <c r="M1930" s="33" t="s">
        <v>1581</v>
      </c>
      <c r="N1930" s="34" t="s">
        <v>4943</v>
      </c>
      <c r="O1930" s="34" t="s">
        <v>4943</v>
      </c>
      <c r="P1930" s="33" t="s">
        <v>249</v>
      </c>
      <c r="S1930" s="50" t="s">
        <v>4508</v>
      </c>
      <c r="T1930" s="33" t="s">
        <v>1581</v>
      </c>
      <c r="U1930" s="33" t="s">
        <v>249</v>
      </c>
      <c r="W1930" s="34" t="s">
        <v>2314</v>
      </c>
      <c r="X1930" s="34">
        <v>7</v>
      </c>
      <c r="Y1930" s="34">
        <v>10</v>
      </c>
      <c r="Z1930" s="34">
        <f t="shared" si="446"/>
        <v>70</v>
      </c>
      <c r="AI1930" s="25">
        <v>1929</v>
      </c>
      <c r="AJ1930" s="27">
        <v>1929</v>
      </c>
    </row>
    <row r="1931" spans="1:36" ht="11.25" customHeight="1" x14ac:dyDescent="0.2">
      <c r="A1931" s="27">
        <v>1930</v>
      </c>
      <c r="C1931" s="33" t="str">
        <f t="shared" si="444"/>
        <v>Silver Sable - One With the Sword - PS - R</v>
      </c>
      <c r="D1931" s="33" t="str">
        <f t="shared" si="447"/>
        <v>Silver Sable - One With the Sword - PS - R</v>
      </c>
      <c r="E1931" s="33">
        <f t="shared" si="445"/>
        <v>1</v>
      </c>
      <c r="F1931" s="33" t="str">
        <f t="shared" si="448"/>
        <v>One With the Sword - PS</v>
      </c>
      <c r="G1931" s="34" t="s">
        <v>124</v>
      </c>
      <c r="H1931" s="34" t="s">
        <v>2590</v>
      </c>
      <c r="L1931" s="33" t="s">
        <v>1581</v>
      </c>
      <c r="M1931" s="33" t="s">
        <v>1581</v>
      </c>
      <c r="N1931" s="34" t="s">
        <v>4894</v>
      </c>
      <c r="O1931" s="34" t="s">
        <v>4894</v>
      </c>
      <c r="P1931" s="33" t="s">
        <v>1330</v>
      </c>
      <c r="S1931" s="50" t="s">
        <v>4509</v>
      </c>
      <c r="T1931" s="33" t="s">
        <v>1581</v>
      </c>
      <c r="U1931" s="33" t="s">
        <v>1330</v>
      </c>
      <c r="W1931" s="34" t="s">
        <v>2313</v>
      </c>
      <c r="X1931" s="34">
        <v>7</v>
      </c>
      <c r="Y1931" s="34">
        <v>15</v>
      </c>
      <c r="Z1931" s="34">
        <f t="shared" si="446"/>
        <v>105</v>
      </c>
      <c r="AI1931" s="25">
        <v>1930</v>
      </c>
      <c r="AJ1931" s="27">
        <v>1930</v>
      </c>
    </row>
    <row r="1932" spans="1:36" ht="11.25" customHeight="1" x14ac:dyDescent="0.2">
      <c r="A1932" s="27">
        <v>1931</v>
      </c>
      <c r="C1932" s="33" t="str">
        <f t="shared" si="444"/>
        <v>Silver Sable - Sandman - IQ - C</v>
      </c>
      <c r="D1932" s="33" t="str">
        <f t="shared" si="447"/>
        <v>Silver Sable - Sandman - IQ - C</v>
      </c>
      <c r="E1932" s="33">
        <f t="shared" si="445"/>
        <v>1</v>
      </c>
      <c r="F1932" s="33" t="str">
        <f t="shared" si="448"/>
        <v>Sandman - IQ</v>
      </c>
      <c r="G1932" s="34" t="s">
        <v>1044</v>
      </c>
      <c r="H1932" s="34" t="s">
        <v>2590</v>
      </c>
      <c r="L1932" s="33" t="s">
        <v>1581</v>
      </c>
      <c r="M1932" s="33" t="s">
        <v>1581</v>
      </c>
      <c r="N1932" s="34" t="s">
        <v>4909</v>
      </c>
      <c r="O1932" s="34" t="s">
        <v>4909</v>
      </c>
      <c r="P1932" s="33" t="s">
        <v>250</v>
      </c>
      <c r="S1932" s="50" t="s">
        <v>4510</v>
      </c>
      <c r="T1932" s="33" t="s">
        <v>1581</v>
      </c>
      <c r="U1932" s="33" t="s">
        <v>250</v>
      </c>
      <c r="W1932" s="34" t="s">
        <v>2103</v>
      </c>
      <c r="X1932" s="34">
        <v>12</v>
      </c>
      <c r="Y1932" s="34">
        <v>5</v>
      </c>
      <c r="Z1932" s="34">
        <f t="shared" si="446"/>
        <v>60</v>
      </c>
      <c r="AI1932" s="25">
        <v>1931</v>
      </c>
      <c r="AJ1932" s="27">
        <v>1931</v>
      </c>
    </row>
    <row r="1933" spans="1:36" ht="11.25" customHeight="1" x14ac:dyDescent="0.2">
      <c r="A1933" s="27">
        <v>1932</v>
      </c>
      <c r="B1933" s="39"/>
      <c r="C1933" s="38" t="str">
        <f t="shared" si="444"/>
        <v>Silver Surfer - 3-Grid Character Card - OP - U</v>
      </c>
      <c r="D1933" s="38" t="str">
        <f>CONCATENATE(M1933," ",G1933," HERO - ",W1933)</f>
        <v>Silver Surfer OP HERO - U</v>
      </c>
      <c r="E1933" s="38">
        <f t="shared" si="445"/>
        <v>1</v>
      </c>
      <c r="F1933" s="38" t="str">
        <f>CONCATENATE(M1933,IF(V1933&lt;&gt;"",CONCATENATE(" (",V1933,")",),"")," &lt;",G1933,"&gt;")</f>
        <v>Silver Surfer &lt;OP&gt;</v>
      </c>
      <c r="G1933" s="39" t="s">
        <v>123</v>
      </c>
      <c r="H1933" s="39" t="s">
        <v>2582</v>
      </c>
      <c r="I1933" s="39"/>
      <c r="J1933" s="39"/>
      <c r="K1933" s="39"/>
      <c r="L1933" s="38" t="s">
        <v>1582</v>
      </c>
      <c r="M1933" s="38" t="s">
        <v>1582</v>
      </c>
      <c r="N1933" s="39"/>
      <c r="O1933" s="39"/>
      <c r="P1933" s="38" t="s">
        <v>768</v>
      </c>
      <c r="Q1933" s="39"/>
      <c r="R1933" s="39"/>
      <c r="S1933" s="55"/>
      <c r="T1933" s="38" t="s">
        <v>1582</v>
      </c>
      <c r="U1933" s="38" t="s">
        <v>768</v>
      </c>
      <c r="V1933" s="39"/>
      <c r="W1933" s="39" t="s">
        <v>2314</v>
      </c>
      <c r="X1933" s="40">
        <v>2</v>
      </c>
      <c r="Y1933" s="40">
        <v>10</v>
      </c>
      <c r="Z1933" s="40">
        <f t="shared" si="446"/>
        <v>20</v>
      </c>
      <c r="AA1933" s="41">
        <v>7</v>
      </c>
      <c r="AB1933" s="41">
        <v>4</v>
      </c>
      <c r="AC1933" s="41">
        <v>5</v>
      </c>
      <c r="AD1933" s="41"/>
      <c r="AE1933" s="41">
        <f>SUM(AA1933:AD1933)</f>
        <v>16</v>
      </c>
      <c r="AF1933" s="41">
        <v>16</v>
      </c>
      <c r="AG1933" s="42">
        <f>AVERAGE(AA1933:AD1933)</f>
        <v>5.333333333333333</v>
      </c>
      <c r="AH1933" s="43"/>
      <c r="AI1933" s="43">
        <v>1932</v>
      </c>
      <c r="AJ1933" s="27">
        <v>1932</v>
      </c>
    </row>
    <row r="1934" spans="1:36" ht="11.25" customHeight="1" x14ac:dyDescent="0.2">
      <c r="A1934" s="27">
        <v>1933</v>
      </c>
      <c r="B1934" s="28"/>
      <c r="C1934" s="26" t="str">
        <f t="shared" si="444"/>
        <v>Silver Surfer - 4-Grid Character Card - IQ - R</v>
      </c>
      <c r="D1934" s="26" t="str">
        <f>CONCATENATE(M1934," ",G1934," HERO - ",W1934)</f>
        <v>Silver Surfer IQ HERO - R</v>
      </c>
      <c r="E1934" s="26">
        <f t="shared" si="445"/>
        <v>1</v>
      </c>
      <c r="F1934" s="26" t="str">
        <f>CONCATENATE(M1934,IF(V1934&lt;&gt;"",CONCATENATE(" (",V1934,")",),"")," &lt;",G1934,"&gt;")</f>
        <v>Silver Surfer &lt;IQ&gt;</v>
      </c>
      <c r="G1934" s="28" t="s">
        <v>1044</v>
      </c>
      <c r="H1934" s="28" t="s">
        <v>2582</v>
      </c>
      <c r="I1934" s="28"/>
      <c r="J1934" s="28"/>
      <c r="K1934" s="28"/>
      <c r="L1934" s="26" t="s">
        <v>1582</v>
      </c>
      <c r="M1934" s="26" t="s">
        <v>1582</v>
      </c>
      <c r="N1934" s="28"/>
      <c r="O1934" s="28"/>
      <c r="P1934" s="26" t="s">
        <v>769</v>
      </c>
      <c r="Q1934" s="28"/>
      <c r="R1934" s="28"/>
      <c r="S1934" s="54"/>
      <c r="T1934" s="26" t="s">
        <v>1582</v>
      </c>
      <c r="U1934" s="26" t="s">
        <v>769</v>
      </c>
      <c r="V1934" s="28"/>
      <c r="W1934" s="28" t="s">
        <v>2313</v>
      </c>
      <c r="X1934" s="29">
        <v>12</v>
      </c>
      <c r="Y1934" s="29">
        <v>15</v>
      </c>
      <c r="Z1934" s="29">
        <f t="shared" si="446"/>
        <v>180</v>
      </c>
      <c r="AA1934" s="30">
        <v>7</v>
      </c>
      <c r="AB1934" s="30">
        <v>3</v>
      </c>
      <c r="AC1934" s="30">
        <v>6</v>
      </c>
      <c r="AD1934" s="30">
        <v>5</v>
      </c>
      <c r="AE1934" s="30">
        <f>SUM(AA1934:AD1934)</f>
        <v>21</v>
      </c>
      <c r="AF1934" s="30">
        <v>21</v>
      </c>
      <c r="AG1934" s="31">
        <f>AVERAGE(AA1934:AD1934)</f>
        <v>5.25</v>
      </c>
      <c r="AH1934" s="32"/>
      <c r="AI1934" s="32">
        <v>1933</v>
      </c>
      <c r="AJ1934" s="27">
        <v>1933</v>
      </c>
    </row>
    <row r="1935" spans="1:36" ht="11.25" customHeight="1" x14ac:dyDescent="0.2">
      <c r="A1935" s="27">
        <v>1934</v>
      </c>
      <c r="C1935" s="33" t="str">
        <f t="shared" si="444"/>
        <v>Silver Surfer - Cosmic Awareness - IQ - C</v>
      </c>
      <c r="D1935" s="33" t="str">
        <f t="shared" ref="D1935:D1942" si="449">CONCATENATE(M1935," - ",P1935," - ",G1935," - ",IF(R1935="","",CONCATENATE(R1935," - ")),W1935)</f>
        <v>Silver Surfer - Cosmic Awareness - IQ - C</v>
      </c>
      <c r="E1935" s="33">
        <f t="shared" si="445"/>
        <v>1</v>
      </c>
      <c r="F1935" s="33" t="str">
        <f t="shared" ref="F1935:F1942" si="450">CONCATENATE(P1935," - ",G1935)</f>
        <v>Cosmic Awareness - IQ</v>
      </c>
      <c r="G1935" s="34" t="s">
        <v>1044</v>
      </c>
      <c r="H1935" s="34" t="s">
        <v>2590</v>
      </c>
      <c r="L1935" s="33" t="s">
        <v>1582</v>
      </c>
      <c r="M1935" s="33" t="s">
        <v>1582</v>
      </c>
      <c r="N1935" s="34" t="s">
        <v>2543</v>
      </c>
      <c r="O1935" s="34" t="s">
        <v>2543</v>
      </c>
      <c r="P1935" s="33" t="s">
        <v>1525</v>
      </c>
      <c r="S1935" s="50" t="s">
        <v>3747</v>
      </c>
      <c r="T1935" s="33" t="s">
        <v>1582</v>
      </c>
      <c r="U1935" s="33" t="s">
        <v>1525</v>
      </c>
      <c r="W1935" s="34" t="s">
        <v>2103</v>
      </c>
      <c r="X1935" s="34">
        <v>12</v>
      </c>
      <c r="Y1935" s="34">
        <v>5</v>
      </c>
      <c r="Z1935" s="34">
        <f t="shared" si="446"/>
        <v>60</v>
      </c>
      <c r="AI1935" s="25">
        <v>1934</v>
      </c>
      <c r="AJ1935" s="27">
        <v>1934</v>
      </c>
    </row>
    <row r="1936" spans="1:36" ht="11.25" customHeight="1" x14ac:dyDescent="0.2">
      <c r="A1936" s="27">
        <v>1935</v>
      </c>
      <c r="C1936" s="33" t="str">
        <f t="shared" si="444"/>
        <v>Silver Surfer - Cosmic Healing - OP - C</v>
      </c>
      <c r="D1936" s="33" t="str">
        <f t="shared" si="449"/>
        <v>Silver Surfer - Cosmic Healing - OP - C</v>
      </c>
      <c r="E1936" s="33">
        <f t="shared" si="445"/>
        <v>1</v>
      </c>
      <c r="F1936" s="33" t="str">
        <f t="shared" si="450"/>
        <v>Cosmic Healing - OP</v>
      </c>
      <c r="G1936" s="34" t="s">
        <v>123</v>
      </c>
      <c r="H1936" s="34" t="s">
        <v>2590</v>
      </c>
      <c r="L1936" s="33" t="s">
        <v>1582</v>
      </c>
      <c r="M1936" s="33" t="s">
        <v>1582</v>
      </c>
      <c r="N1936" s="34" t="s">
        <v>4900</v>
      </c>
      <c r="O1936" s="34" t="s">
        <v>4900</v>
      </c>
      <c r="P1936" s="33" t="s">
        <v>1331</v>
      </c>
      <c r="S1936" s="50" t="s">
        <v>3650</v>
      </c>
      <c r="T1936" s="33" t="s">
        <v>1582</v>
      </c>
      <c r="U1936" s="33" t="s">
        <v>1331</v>
      </c>
      <c r="W1936" s="34" t="s">
        <v>2103</v>
      </c>
      <c r="X1936" s="34">
        <v>2</v>
      </c>
      <c r="Y1936" s="34">
        <v>5</v>
      </c>
      <c r="Z1936" s="34">
        <f t="shared" si="446"/>
        <v>10</v>
      </c>
      <c r="AI1936" s="25">
        <v>1935</v>
      </c>
      <c r="AJ1936" s="27">
        <v>1935</v>
      </c>
    </row>
    <row r="1937" spans="1:36" ht="11.25" customHeight="1" x14ac:dyDescent="0.2">
      <c r="A1937" s="27">
        <v>1936</v>
      </c>
      <c r="C1937" s="33" t="str">
        <f t="shared" si="444"/>
        <v>Silver Surfer - Double Power Blast - PS - R</v>
      </c>
      <c r="D1937" s="33" t="str">
        <f t="shared" si="449"/>
        <v>Silver Surfer - Double Power Blast - PS - R</v>
      </c>
      <c r="E1937" s="33">
        <f t="shared" si="445"/>
        <v>1</v>
      </c>
      <c r="F1937" s="33" t="str">
        <f t="shared" si="450"/>
        <v>Double Power Blast - PS</v>
      </c>
      <c r="G1937" s="34" t="s">
        <v>124</v>
      </c>
      <c r="H1937" s="34" t="s">
        <v>2590</v>
      </c>
      <c r="L1937" s="33" t="s">
        <v>1582</v>
      </c>
      <c r="M1937" s="33" t="s">
        <v>1582</v>
      </c>
      <c r="N1937" s="34" t="s">
        <v>4872</v>
      </c>
      <c r="O1937" s="34" t="s">
        <v>4872</v>
      </c>
      <c r="P1937" s="33" t="s">
        <v>1341</v>
      </c>
      <c r="S1937" s="50" t="s">
        <v>4511</v>
      </c>
      <c r="T1937" s="33" t="s">
        <v>1582</v>
      </c>
      <c r="U1937" s="33" t="s">
        <v>1341</v>
      </c>
      <c r="W1937" s="34" t="s">
        <v>2313</v>
      </c>
      <c r="X1937" s="34">
        <v>7</v>
      </c>
      <c r="Y1937" s="34">
        <v>15</v>
      </c>
      <c r="Z1937" s="34">
        <f t="shared" si="446"/>
        <v>105</v>
      </c>
      <c r="AI1937" s="25">
        <v>1936</v>
      </c>
      <c r="AJ1937" s="27">
        <v>1936</v>
      </c>
    </row>
    <row r="1938" spans="1:36" ht="11.25" customHeight="1" x14ac:dyDescent="0.2">
      <c r="A1938" s="27">
        <v>1937</v>
      </c>
      <c r="C1938" s="33" t="str">
        <f t="shared" si="444"/>
        <v>Silver Surfer - Energy Protection - OP - C</v>
      </c>
      <c r="D1938" s="33" t="s">
        <v>6238</v>
      </c>
      <c r="E1938" s="33">
        <f t="shared" si="445"/>
        <v>1</v>
      </c>
      <c r="F1938" s="33" t="str">
        <f t="shared" si="450"/>
        <v>Energy Protection - OP</v>
      </c>
      <c r="G1938" s="34" t="s">
        <v>123</v>
      </c>
      <c r="H1938" s="34" t="s">
        <v>2590</v>
      </c>
      <c r="L1938" s="33" t="s">
        <v>1582</v>
      </c>
      <c r="M1938" s="33" t="s">
        <v>1582</v>
      </c>
      <c r="N1938" s="34" t="s">
        <v>4881</v>
      </c>
      <c r="O1938" s="34" t="s">
        <v>4876</v>
      </c>
      <c r="P1938" s="33" t="s">
        <v>1340</v>
      </c>
      <c r="S1938" s="50" t="s">
        <v>3723</v>
      </c>
      <c r="T1938" s="33" t="s">
        <v>1582</v>
      </c>
      <c r="U1938" s="33" t="s">
        <v>1340</v>
      </c>
      <c r="W1938" s="34" t="s">
        <v>2103</v>
      </c>
      <c r="X1938" s="34">
        <v>2</v>
      </c>
      <c r="Y1938" s="34">
        <v>5</v>
      </c>
      <c r="Z1938" s="34">
        <f t="shared" si="446"/>
        <v>10</v>
      </c>
      <c r="AI1938" s="25">
        <v>1937</v>
      </c>
      <c r="AJ1938" s="27">
        <v>1937</v>
      </c>
    </row>
    <row r="1939" spans="1:36" ht="11.25" customHeight="1" x14ac:dyDescent="0.2">
      <c r="A1939" s="27">
        <v>1938</v>
      </c>
      <c r="C1939" s="33" t="str">
        <f t="shared" si="444"/>
        <v>Silver Surfer - Force Shield - OP - C</v>
      </c>
      <c r="D1939" s="33" t="str">
        <f t="shared" si="449"/>
        <v>Silver Surfer - Force Shield - OP - C</v>
      </c>
      <c r="E1939" s="33">
        <f t="shared" si="445"/>
        <v>1</v>
      </c>
      <c r="F1939" s="33" t="str">
        <f t="shared" si="450"/>
        <v>Force Shield - OP</v>
      </c>
      <c r="G1939" s="34" t="s">
        <v>123</v>
      </c>
      <c r="H1939" s="34" t="s">
        <v>2590</v>
      </c>
      <c r="L1939" s="33" t="s">
        <v>1582</v>
      </c>
      <c r="M1939" s="33" t="s">
        <v>1582</v>
      </c>
      <c r="N1939" s="34" t="s">
        <v>4881</v>
      </c>
      <c r="O1939" s="34" t="s">
        <v>4881</v>
      </c>
      <c r="P1939" s="33" t="s">
        <v>1332</v>
      </c>
      <c r="S1939" s="50" t="s">
        <v>3722</v>
      </c>
      <c r="T1939" s="33" t="s">
        <v>1582</v>
      </c>
      <c r="U1939" s="33" t="s">
        <v>1332</v>
      </c>
      <c r="W1939" s="34" t="s">
        <v>2103</v>
      </c>
      <c r="X1939" s="34">
        <v>2</v>
      </c>
      <c r="Y1939" s="34">
        <v>5</v>
      </c>
      <c r="Z1939" s="34">
        <f t="shared" si="446"/>
        <v>10</v>
      </c>
      <c r="AI1939" s="25">
        <v>1938</v>
      </c>
      <c r="AJ1939" s="27">
        <v>1938</v>
      </c>
    </row>
    <row r="1940" spans="1:36" ht="11.25" customHeight="1" x14ac:dyDescent="0.2">
      <c r="A1940" s="27">
        <v>1939</v>
      </c>
      <c r="C1940" s="33" t="str">
        <f t="shared" si="444"/>
        <v>Silver Surfer - Power Cosmic - OP - OPD - R</v>
      </c>
      <c r="D1940" s="33" t="str">
        <f t="shared" si="449"/>
        <v>Silver Surfer - Power Cosmic - OP - OPD - R</v>
      </c>
      <c r="E1940" s="33">
        <f t="shared" si="445"/>
        <v>2</v>
      </c>
      <c r="F1940" s="33" t="str">
        <f t="shared" si="450"/>
        <v>Power Cosmic - OP</v>
      </c>
      <c r="G1940" s="34" t="s">
        <v>123</v>
      </c>
      <c r="H1940" s="34" t="s">
        <v>2590</v>
      </c>
      <c r="L1940" s="33" t="s">
        <v>1582</v>
      </c>
      <c r="M1940" s="33" t="s">
        <v>1582</v>
      </c>
      <c r="N1940" s="34" t="s">
        <v>4925</v>
      </c>
      <c r="O1940" s="34" t="s">
        <v>4925</v>
      </c>
      <c r="P1940" s="33" t="s">
        <v>1333</v>
      </c>
      <c r="R1940" s="34" t="s">
        <v>2584</v>
      </c>
      <c r="S1940" s="50" t="s">
        <v>4512</v>
      </c>
      <c r="T1940" s="33" t="s">
        <v>1582</v>
      </c>
      <c r="U1940" s="33" t="s">
        <v>837</v>
      </c>
      <c r="W1940" s="34" t="s">
        <v>2313</v>
      </c>
      <c r="X1940" s="34">
        <v>2</v>
      </c>
      <c r="Y1940" s="34">
        <v>15</v>
      </c>
      <c r="Z1940" s="34">
        <f t="shared" si="446"/>
        <v>30</v>
      </c>
      <c r="AI1940" s="25">
        <v>1939</v>
      </c>
      <c r="AJ1940" s="27">
        <v>1939</v>
      </c>
    </row>
    <row r="1941" spans="1:36" ht="11.25" customHeight="1" x14ac:dyDescent="0.2">
      <c r="A1941" s="27">
        <v>1940</v>
      </c>
      <c r="C1941" s="33" t="str">
        <f t="shared" si="444"/>
        <v>Silver Surfer - Rearrange Matter - OP - C</v>
      </c>
      <c r="D1941" s="33" t="str">
        <f t="shared" si="449"/>
        <v>Silver Surfer - Rearrange Matter - OP - C</v>
      </c>
      <c r="E1941" s="33">
        <f t="shared" si="445"/>
        <v>1</v>
      </c>
      <c r="F1941" s="33" t="str">
        <f t="shared" si="450"/>
        <v>Rearrange Matter - OP</v>
      </c>
      <c r="G1941" s="34" t="s">
        <v>123</v>
      </c>
      <c r="H1941" s="34" t="s">
        <v>2590</v>
      </c>
      <c r="L1941" s="33" t="s">
        <v>1582</v>
      </c>
      <c r="M1941" s="33" t="s">
        <v>1582</v>
      </c>
      <c r="N1941" s="34" t="s">
        <v>4937</v>
      </c>
      <c r="O1941" s="34" t="s">
        <v>4937</v>
      </c>
      <c r="P1941" s="33" t="s">
        <v>1339</v>
      </c>
      <c r="S1941" s="50" t="s">
        <v>4513</v>
      </c>
      <c r="T1941" s="33" t="s">
        <v>1582</v>
      </c>
      <c r="U1941" s="33" t="s">
        <v>1339</v>
      </c>
      <c r="W1941" s="34" t="s">
        <v>2103</v>
      </c>
      <c r="X1941" s="34">
        <v>2</v>
      </c>
      <c r="Y1941" s="34">
        <v>5</v>
      </c>
      <c r="Z1941" s="34">
        <f t="shared" si="446"/>
        <v>10</v>
      </c>
      <c r="AI1941" s="25">
        <v>1940</v>
      </c>
      <c r="AJ1941" s="27">
        <v>1940</v>
      </c>
    </row>
    <row r="1942" spans="1:36" ht="11.25" customHeight="1" x14ac:dyDescent="0.2">
      <c r="A1942" s="27">
        <v>1941</v>
      </c>
      <c r="C1942" s="33" t="str">
        <f t="shared" si="444"/>
        <v>Silver Surfer - Shalla Bal - MN - U</v>
      </c>
      <c r="D1942" s="33" t="str">
        <f t="shared" si="449"/>
        <v>Silver Surfer - Shalla Bal - MN - U</v>
      </c>
      <c r="E1942" s="33">
        <f t="shared" si="445"/>
        <v>1</v>
      </c>
      <c r="F1942" s="33" t="str">
        <f t="shared" si="450"/>
        <v>Shalla Bal - MN</v>
      </c>
      <c r="G1942" s="34" t="s">
        <v>1677</v>
      </c>
      <c r="H1942" s="34" t="s">
        <v>2590</v>
      </c>
      <c r="L1942" s="33" t="s">
        <v>1582</v>
      </c>
      <c r="M1942" s="33" t="s">
        <v>1582</v>
      </c>
      <c r="N1942" s="34" t="s">
        <v>4900</v>
      </c>
      <c r="O1942" s="34" t="s">
        <v>4900</v>
      </c>
      <c r="P1942" s="33" t="s">
        <v>1334</v>
      </c>
      <c r="S1942" s="50" t="s">
        <v>4514</v>
      </c>
      <c r="T1942" s="33" t="s">
        <v>1582</v>
      </c>
      <c r="U1942" s="33" t="s">
        <v>1334</v>
      </c>
      <c r="W1942" s="34" t="s">
        <v>2314</v>
      </c>
      <c r="X1942" s="34">
        <v>4</v>
      </c>
      <c r="Y1942" s="34">
        <v>10</v>
      </c>
      <c r="Z1942" s="34">
        <f t="shared" si="446"/>
        <v>40</v>
      </c>
      <c r="AI1942" s="25">
        <v>1941</v>
      </c>
      <c r="AJ1942" s="27">
        <v>1941</v>
      </c>
    </row>
    <row r="1943" spans="1:36" ht="11.25" customHeight="1" x14ac:dyDescent="0.2">
      <c r="A1943" s="27">
        <v>1942</v>
      </c>
      <c r="B1943" s="28"/>
      <c r="C1943" s="26" t="str">
        <f t="shared" si="444"/>
        <v>Spawn - 4-Grid Character Card - IM - R</v>
      </c>
      <c r="D1943" s="26" t="str">
        <f>CONCATENATE(M1943," ",G1943," HERO - ",W1943)</f>
        <v>Spawn IM HERO - R</v>
      </c>
      <c r="E1943" s="26">
        <f t="shared" si="445"/>
        <v>1</v>
      </c>
      <c r="F1943" s="26" t="str">
        <f>CONCATENATE(M1943,IF(V1943&lt;&gt;"",CONCATENATE(" (",V1943,")",),"")," &lt;",G1943,"&gt;")</f>
        <v>Spawn &lt;IM&gt;</v>
      </c>
      <c r="G1943" s="28" t="s">
        <v>511</v>
      </c>
      <c r="H1943" s="28" t="s">
        <v>2582</v>
      </c>
      <c r="I1943" s="28"/>
      <c r="J1943" s="28"/>
      <c r="K1943" s="28"/>
      <c r="L1943" s="26" t="s">
        <v>1583</v>
      </c>
      <c r="M1943" s="26" t="s">
        <v>1583</v>
      </c>
      <c r="N1943" s="28"/>
      <c r="O1943" s="28"/>
      <c r="P1943" s="26" t="s">
        <v>769</v>
      </c>
      <c r="Q1943" s="28"/>
      <c r="R1943" s="28"/>
      <c r="S1943" s="54"/>
      <c r="T1943" s="26" t="s">
        <v>1583</v>
      </c>
      <c r="U1943" s="26" t="s">
        <v>769</v>
      </c>
      <c r="V1943" s="28"/>
      <c r="W1943" s="28" t="s">
        <v>2313</v>
      </c>
      <c r="X1943" s="29">
        <v>16</v>
      </c>
      <c r="Y1943" s="29">
        <v>15</v>
      </c>
      <c r="Z1943" s="29">
        <f t="shared" si="446"/>
        <v>240</v>
      </c>
      <c r="AA1943" s="30">
        <v>8</v>
      </c>
      <c r="AB1943" s="30">
        <v>7</v>
      </c>
      <c r="AC1943" s="30">
        <v>3</v>
      </c>
      <c r="AD1943" s="30">
        <v>3</v>
      </c>
      <c r="AE1943" s="30">
        <f>SUM(AA1943:AD1943)</f>
        <v>21</v>
      </c>
      <c r="AF1943" s="30">
        <v>21</v>
      </c>
      <c r="AG1943" s="31">
        <f>AVERAGE(AA1943:AD1943)</f>
        <v>5.25</v>
      </c>
      <c r="AH1943" s="32"/>
      <c r="AI1943" s="32">
        <v>1942</v>
      </c>
      <c r="AJ1943" s="27">
        <v>1942</v>
      </c>
    </row>
    <row r="1944" spans="1:36" ht="11.25" customHeight="1" x14ac:dyDescent="0.2">
      <c r="A1944" s="27">
        <v>1943</v>
      </c>
      <c r="C1944" s="33" t="str">
        <f t="shared" si="444"/>
        <v>Spawn - CIA Training - IM - C</v>
      </c>
      <c r="D1944" s="33" t="str">
        <f t="shared" ref="D1944:D1950" si="451">CONCATENATE(M1944," - ",P1944," - ",G1944," - ",IF(R1944="","",CONCATENATE(R1944," - ")),W1944)</f>
        <v>Spawn - CIA Training - IM - C</v>
      </c>
      <c r="E1944" s="33">
        <f t="shared" si="445"/>
        <v>1</v>
      </c>
      <c r="F1944" s="33" t="str">
        <f t="shared" ref="F1944:F1950" si="452">CONCATENATE(P1944," - ",G1944)</f>
        <v>CIA Training - IM</v>
      </c>
      <c r="G1944" s="34" t="s">
        <v>511</v>
      </c>
      <c r="H1944" s="34" t="s">
        <v>2590</v>
      </c>
      <c r="L1944" s="33" t="s">
        <v>1583</v>
      </c>
      <c r="M1944" s="33" t="s">
        <v>1583</v>
      </c>
      <c r="N1944" s="34" t="s">
        <v>4994</v>
      </c>
      <c r="O1944" s="34" t="s">
        <v>4994</v>
      </c>
      <c r="P1944" s="33" t="s">
        <v>947</v>
      </c>
      <c r="S1944" s="50" t="s">
        <v>4515</v>
      </c>
      <c r="T1944" s="33" t="s">
        <v>1583</v>
      </c>
      <c r="U1944" s="33" t="s">
        <v>947</v>
      </c>
      <c r="W1944" s="34" t="s">
        <v>2103</v>
      </c>
      <c r="X1944" s="34">
        <v>16</v>
      </c>
      <c r="Y1944" s="34">
        <v>5</v>
      </c>
      <c r="Z1944" s="34">
        <f t="shared" si="446"/>
        <v>80</v>
      </c>
      <c r="AI1944" s="25">
        <v>1943</v>
      </c>
      <c r="AJ1944" s="27">
        <v>1943</v>
      </c>
    </row>
    <row r="1945" spans="1:36" ht="11.25" customHeight="1" x14ac:dyDescent="0.2">
      <c r="A1945" s="27">
        <v>1944</v>
      </c>
      <c r="C1945" s="33" t="str">
        <f t="shared" si="444"/>
        <v>Spawn - Finite Power - MAG - R</v>
      </c>
      <c r="D1945" s="33" t="s">
        <v>6246</v>
      </c>
      <c r="E1945" s="33">
        <f t="shared" si="445"/>
        <v>1</v>
      </c>
      <c r="F1945" s="33" t="str">
        <f t="shared" si="452"/>
        <v>Finite Power - MAG</v>
      </c>
      <c r="G1945" s="34" t="s">
        <v>1623</v>
      </c>
      <c r="H1945" s="34" t="s">
        <v>2590</v>
      </c>
      <c r="L1945" s="33" t="s">
        <v>1583</v>
      </c>
      <c r="M1945" s="33" t="s">
        <v>1583</v>
      </c>
      <c r="N1945" s="34" t="s">
        <v>5159</v>
      </c>
      <c r="O1945" s="34" t="s">
        <v>5159</v>
      </c>
      <c r="P1945" s="33" t="s">
        <v>2249</v>
      </c>
      <c r="S1945" s="50" t="s">
        <v>4516</v>
      </c>
      <c r="T1945" s="33" t="s">
        <v>1583</v>
      </c>
      <c r="U1945" s="33" t="s">
        <v>2249</v>
      </c>
      <c r="W1945" s="34" t="s">
        <v>2313</v>
      </c>
      <c r="X1945" s="34">
        <v>19</v>
      </c>
      <c r="Y1945" s="34">
        <v>15</v>
      </c>
      <c r="Z1945" s="34">
        <f t="shared" si="446"/>
        <v>285</v>
      </c>
      <c r="AI1945" s="25">
        <v>1944</v>
      </c>
      <c r="AJ1945" s="27">
        <v>1944</v>
      </c>
    </row>
    <row r="1946" spans="1:36" ht="11.25" customHeight="1" x14ac:dyDescent="0.2">
      <c r="A1946" s="27">
        <v>1945</v>
      </c>
      <c r="C1946" s="33" t="str">
        <f t="shared" si="444"/>
        <v>Spawn - Heavy Weapons - IM - C</v>
      </c>
      <c r="D1946" s="33" t="str">
        <f t="shared" si="451"/>
        <v>Spawn - Heavy Weapons - IM - C</v>
      </c>
      <c r="E1946" s="33">
        <f t="shared" si="445"/>
        <v>1</v>
      </c>
      <c r="F1946" s="33" t="str">
        <f t="shared" si="452"/>
        <v>Heavy Weapons - IM</v>
      </c>
      <c r="G1946" s="34" t="s">
        <v>511</v>
      </c>
      <c r="H1946" s="34" t="s">
        <v>2590</v>
      </c>
      <c r="L1946" s="33" t="s">
        <v>1583</v>
      </c>
      <c r="M1946" s="33" t="s">
        <v>1583</v>
      </c>
      <c r="N1946" s="34" t="s">
        <v>4879</v>
      </c>
      <c r="O1946" s="34" t="s">
        <v>4879</v>
      </c>
      <c r="P1946" s="33" t="s">
        <v>949</v>
      </c>
      <c r="S1946" s="50" t="s">
        <v>779</v>
      </c>
      <c r="T1946" s="33" t="s">
        <v>1583</v>
      </c>
      <c r="U1946" s="33" t="s">
        <v>949</v>
      </c>
      <c r="W1946" s="34" t="s">
        <v>2103</v>
      </c>
      <c r="X1946" s="34">
        <v>16</v>
      </c>
      <c r="Y1946" s="34">
        <v>5</v>
      </c>
      <c r="Z1946" s="34">
        <f t="shared" si="446"/>
        <v>80</v>
      </c>
      <c r="AI1946" s="25">
        <v>1945</v>
      </c>
      <c r="AJ1946" s="27">
        <v>1945</v>
      </c>
    </row>
    <row r="1947" spans="1:36" ht="11.25" customHeight="1" x14ac:dyDescent="0.2">
      <c r="A1947" s="27">
        <v>1946</v>
      </c>
      <c r="C1947" s="33" t="str">
        <f t="shared" si="444"/>
        <v>Spawn - Living Costume - IM - OPD - R</v>
      </c>
      <c r="D1947" s="33" t="str">
        <f t="shared" si="451"/>
        <v>Spawn - Living Costume - IM - OPD - R</v>
      </c>
      <c r="E1947" s="33">
        <f t="shared" si="445"/>
        <v>1</v>
      </c>
      <c r="F1947" s="33" t="str">
        <f t="shared" si="452"/>
        <v>Living Costume - IM</v>
      </c>
      <c r="G1947" s="34" t="s">
        <v>511</v>
      </c>
      <c r="H1947" s="34" t="s">
        <v>2590</v>
      </c>
      <c r="L1947" s="33" t="s">
        <v>1583</v>
      </c>
      <c r="M1947" s="33" t="s">
        <v>1583</v>
      </c>
      <c r="N1947" s="34" t="s">
        <v>5154</v>
      </c>
      <c r="O1947" s="34" t="s">
        <v>5154</v>
      </c>
      <c r="P1947" s="33" t="s">
        <v>3292</v>
      </c>
      <c r="R1947" s="34" t="s">
        <v>2584</v>
      </c>
      <c r="S1947" s="50" t="s">
        <v>4517</v>
      </c>
      <c r="T1947" s="33" t="s">
        <v>1583</v>
      </c>
      <c r="U1947" s="33" t="s">
        <v>1188</v>
      </c>
      <c r="W1947" s="34" t="s">
        <v>2313</v>
      </c>
      <c r="X1947" s="34">
        <v>16</v>
      </c>
      <c r="Y1947" s="34">
        <v>15</v>
      </c>
      <c r="Z1947" s="34">
        <f t="shared" si="446"/>
        <v>240</v>
      </c>
      <c r="AI1947" s="25">
        <v>1946</v>
      </c>
      <c r="AJ1947" s="27">
        <v>1946</v>
      </c>
    </row>
    <row r="1948" spans="1:36" ht="11.25" customHeight="1" x14ac:dyDescent="0.2">
      <c r="A1948" s="27">
        <v>1947</v>
      </c>
      <c r="C1948" s="33" t="str">
        <f t="shared" si="444"/>
        <v>Spawn - Magickal Chains - IM - C</v>
      </c>
      <c r="D1948" s="33" t="str">
        <f t="shared" si="451"/>
        <v>Spawn - Magickal Chains - IM - C</v>
      </c>
      <c r="E1948" s="33">
        <f t="shared" si="445"/>
        <v>1</v>
      </c>
      <c r="F1948" s="33" t="str">
        <f t="shared" si="452"/>
        <v>Magickal Chains - IM</v>
      </c>
      <c r="G1948" s="34" t="s">
        <v>511</v>
      </c>
      <c r="H1948" s="34" t="s">
        <v>2590</v>
      </c>
      <c r="L1948" s="33" t="s">
        <v>1583</v>
      </c>
      <c r="M1948" s="33" t="s">
        <v>1583</v>
      </c>
      <c r="N1948" s="34" t="s">
        <v>5100</v>
      </c>
      <c r="O1948" s="34" t="s">
        <v>5100</v>
      </c>
      <c r="P1948" s="33" t="s">
        <v>946</v>
      </c>
      <c r="S1948" s="50" t="s">
        <v>4518</v>
      </c>
      <c r="T1948" s="33" t="s">
        <v>1583</v>
      </c>
      <c r="U1948" s="33" t="s">
        <v>946</v>
      </c>
      <c r="W1948" s="34" t="s">
        <v>2103</v>
      </c>
      <c r="X1948" s="34">
        <v>16</v>
      </c>
      <c r="Y1948" s="34">
        <v>5</v>
      </c>
      <c r="Z1948" s="34">
        <f t="shared" si="446"/>
        <v>80</v>
      </c>
      <c r="AI1948" s="25">
        <v>1947</v>
      </c>
      <c r="AJ1948" s="27">
        <v>1947</v>
      </c>
    </row>
    <row r="1949" spans="1:36" ht="11.25" customHeight="1" x14ac:dyDescent="0.2">
      <c r="A1949" s="27">
        <v>1948</v>
      </c>
      <c r="C1949" s="33" t="str">
        <f t="shared" si="444"/>
        <v>Spawn - Preternatural Powers - IM - U</v>
      </c>
      <c r="D1949" s="33" t="str">
        <f t="shared" si="451"/>
        <v>Spawn - Preternatural Powers - IM - U</v>
      </c>
      <c r="E1949" s="33">
        <f t="shared" si="445"/>
        <v>1</v>
      </c>
      <c r="F1949" s="33" t="str">
        <f t="shared" si="452"/>
        <v>Preternatural Powers - IM</v>
      </c>
      <c r="G1949" s="34" t="s">
        <v>511</v>
      </c>
      <c r="H1949" s="34" t="s">
        <v>2590</v>
      </c>
      <c r="L1949" s="33" t="s">
        <v>1583</v>
      </c>
      <c r="M1949" s="33" t="s">
        <v>1583</v>
      </c>
      <c r="N1949" s="34" t="s">
        <v>4989</v>
      </c>
      <c r="O1949" s="34" t="s">
        <v>4989</v>
      </c>
      <c r="P1949" s="33" t="s">
        <v>945</v>
      </c>
      <c r="S1949" s="50" t="s">
        <v>4166</v>
      </c>
      <c r="T1949" s="33" t="s">
        <v>1583</v>
      </c>
      <c r="U1949" s="33" t="s">
        <v>945</v>
      </c>
      <c r="W1949" s="34" t="s">
        <v>2314</v>
      </c>
      <c r="X1949" s="34">
        <v>16</v>
      </c>
      <c r="Y1949" s="34">
        <v>10</v>
      </c>
      <c r="Z1949" s="34">
        <f t="shared" si="446"/>
        <v>160</v>
      </c>
      <c r="AI1949" s="25">
        <v>1948</v>
      </c>
      <c r="AJ1949" s="27">
        <v>1948</v>
      </c>
    </row>
    <row r="1950" spans="1:36" ht="11.25" customHeight="1" x14ac:dyDescent="0.2">
      <c r="A1950" s="27">
        <v>1949</v>
      </c>
      <c r="C1950" s="33" t="str">
        <f t="shared" si="444"/>
        <v>Spawn - Protector of the Innocent - IM - U</v>
      </c>
      <c r="D1950" s="33" t="str">
        <f t="shared" si="451"/>
        <v>Spawn - Protector of the Innocent - IM - U</v>
      </c>
      <c r="E1950" s="33">
        <f t="shared" si="445"/>
        <v>1</v>
      </c>
      <c r="F1950" s="33" t="str">
        <f t="shared" si="452"/>
        <v>Protector of the Innocent - IM</v>
      </c>
      <c r="G1950" s="34" t="s">
        <v>511</v>
      </c>
      <c r="H1950" s="34" t="s">
        <v>2590</v>
      </c>
      <c r="L1950" s="33" t="s">
        <v>1583</v>
      </c>
      <c r="M1950" s="33" t="s">
        <v>1583</v>
      </c>
      <c r="N1950" s="34" t="s">
        <v>4876</v>
      </c>
      <c r="O1950" s="34" t="s">
        <v>4876</v>
      </c>
      <c r="P1950" s="33" t="s">
        <v>948</v>
      </c>
      <c r="S1950" s="50" t="s">
        <v>4519</v>
      </c>
      <c r="T1950" s="33" t="s">
        <v>1583</v>
      </c>
      <c r="U1950" s="33" t="s">
        <v>948</v>
      </c>
      <c r="W1950" s="34" t="s">
        <v>2314</v>
      </c>
      <c r="X1950" s="34">
        <v>16</v>
      </c>
      <c r="Y1950" s="34">
        <v>10</v>
      </c>
      <c r="Z1950" s="34">
        <f t="shared" si="446"/>
        <v>160</v>
      </c>
      <c r="AI1950" s="25">
        <v>1949</v>
      </c>
      <c r="AJ1950" s="27">
        <v>1949</v>
      </c>
    </row>
    <row r="1951" spans="1:36" ht="11.25" customHeight="1" x14ac:dyDescent="0.2">
      <c r="A1951" s="27">
        <v>1950</v>
      </c>
      <c r="B1951" s="28"/>
      <c r="C1951" s="26" t="str">
        <f t="shared" si="444"/>
        <v>Spider-Girl - 4-Grid Character Card - XM - C</v>
      </c>
      <c r="D1951" s="26" t="str">
        <f>CONCATENATE(M1951," ",G1951," HERO - ",W1951)</f>
        <v>Spider-Girl XM HERO - C</v>
      </c>
      <c r="E1951" s="26">
        <f t="shared" si="445"/>
        <v>1</v>
      </c>
      <c r="F1951" s="26" t="str">
        <f>CONCATENATE(M1951,IF(V1951&lt;&gt;"",CONCATENATE(" (",V1951,")",),"")," &lt;",G1951,"&gt;")</f>
        <v>Spider-Girl &lt;XM&gt;</v>
      </c>
      <c r="G1951" s="28" t="s">
        <v>3387</v>
      </c>
      <c r="H1951" s="28" t="s">
        <v>2582</v>
      </c>
      <c r="I1951" s="28"/>
      <c r="J1951" s="28"/>
      <c r="K1951" s="28"/>
      <c r="L1951" s="26" t="s">
        <v>1454</v>
      </c>
      <c r="M1951" s="26" t="s">
        <v>1454</v>
      </c>
      <c r="N1951" s="28"/>
      <c r="O1951" s="28"/>
      <c r="P1951" s="26" t="s">
        <v>769</v>
      </c>
      <c r="Q1951" s="28"/>
      <c r="R1951" s="28"/>
      <c r="S1951" s="54"/>
      <c r="T1951" s="26" t="s">
        <v>1454</v>
      </c>
      <c r="U1951" s="26" t="s">
        <v>769</v>
      </c>
      <c r="V1951" s="28"/>
      <c r="W1951" s="28" t="s">
        <v>2103</v>
      </c>
      <c r="X1951" s="29">
        <v>5</v>
      </c>
      <c r="Y1951" s="29">
        <v>5</v>
      </c>
      <c r="Z1951" s="29">
        <f t="shared" si="446"/>
        <v>25</v>
      </c>
      <c r="AA1951" s="30">
        <v>4</v>
      </c>
      <c r="AB1951" s="30">
        <v>6</v>
      </c>
      <c r="AC1951" s="30">
        <v>5</v>
      </c>
      <c r="AD1951" s="30">
        <v>3</v>
      </c>
      <c r="AE1951" s="30">
        <f>SUM(AA1951:AD1951)</f>
        <v>18</v>
      </c>
      <c r="AF1951" s="30">
        <v>18</v>
      </c>
      <c r="AG1951" s="31">
        <f>AVERAGE(AA1951:AD1951)</f>
        <v>4.5</v>
      </c>
      <c r="AH1951" s="32" t="s">
        <v>4838</v>
      </c>
      <c r="AI1951" s="32">
        <v>1950</v>
      </c>
      <c r="AJ1951" s="27">
        <v>1950</v>
      </c>
    </row>
    <row r="1952" spans="1:36" ht="11.25" customHeight="1" x14ac:dyDescent="0.2">
      <c r="A1952" s="27">
        <v>1951</v>
      </c>
      <c r="C1952" s="33" t="str">
        <f t="shared" si="444"/>
        <v>Spider-Girl - Clever Fighter - XM - C</v>
      </c>
      <c r="D1952" s="33" t="s">
        <v>6247</v>
      </c>
      <c r="E1952" s="33">
        <f t="shared" si="445"/>
        <v>1</v>
      </c>
      <c r="F1952" s="33" t="str">
        <f>CONCATENATE(P1952," - ",G1952)</f>
        <v>Clever Fighter - XM</v>
      </c>
      <c r="G1952" s="34" t="s">
        <v>3387</v>
      </c>
      <c r="H1952" s="34" t="s">
        <v>2590</v>
      </c>
      <c r="L1952" s="33" t="s">
        <v>1454</v>
      </c>
      <c r="M1952" s="33" t="s">
        <v>1454</v>
      </c>
      <c r="N1952" s="34" t="s">
        <v>4864</v>
      </c>
      <c r="O1952" s="34" t="s">
        <v>4864</v>
      </c>
      <c r="P1952" s="33" t="s">
        <v>1455</v>
      </c>
      <c r="S1952" s="50" t="s">
        <v>4520</v>
      </c>
      <c r="T1952" s="33" t="s">
        <v>1454</v>
      </c>
      <c r="U1952" s="33" t="s">
        <v>1455</v>
      </c>
      <c r="W1952" s="34" t="s">
        <v>2103</v>
      </c>
      <c r="X1952" s="34">
        <v>5</v>
      </c>
      <c r="Y1952" s="34">
        <v>5</v>
      </c>
      <c r="Z1952" s="34">
        <f t="shared" si="446"/>
        <v>25</v>
      </c>
      <c r="AI1952" s="25">
        <v>1951</v>
      </c>
      <c r="AJ1952" s="27">
        <v>1951</v>
      </c>
    </row>
    <row r="1953" spans="1:36" ht="11.25" customHeight="1" x14ac:dyDescent="0.2">
      <c r="A1953" s="27">
        <v>1952</v>
      </c>
      <c r="C1953" s="33" t="str">
        <f t="shared" si="444"/>
        <v>Spider-Girl - Mayday - XM - OPD - R</v>
      </c>
      <c r="D1953" s="33" t="s">
        <v>6248</v>
      </c>
      <c r="E1953" s="33">
        <f t="shared" si="445"/>
        <v>1</v>
      </c>
      <c r="F1953" s="33" t="str">
        <f>CONCATENATE(P1953," - ",G1953)</f>
        <v>Mayday - XM</v>
      </c>
      <c r="G1953" s="34" t="s">
        <v>3387</v>
      </c>
      <c r="H1953" s="34" t="s">
        <v>2590</v>
      </c>
      <c r="L1953" s="33" t="s">
        <v>1454</v>
      </c>
      <c r="M1953" s="33" t="s">
        <v>1454</v>
      </c>
      <c r="N1953" s="34" t="s">
        <v>4972</v>
      </c>
      <c r="O1953" s="34" t="s">
        <v>4972</v>
      </c>
      <c r="P1953" s="33" t="s">
        <v>3293</v>
      </c>
      <c r="R1953" s="34" t="s">
        <v>2584</v>
      </c>
      <c r="S1953" s="50" t="s">
        <v>4521</v>
      </c>
      <c r="T1953" s="33" t="s">
        <v>1454</v>
      </c>
      <c r="U1953" s="33" t="s">
        <v>838</v>
      </c>
      <c r="W1953" s="34" t="s">
        <v>2313</v>
      </c>
      <c r="X1953" s="34">
        <v>5</v>
      </c>
      <c r="Y1953" s="34">
        <v>15</v>
      </c>
      <c r="Z1953" s="34">
        <f t="shared" si="446"/>
        <v>75</v>
      </c>
      <c r="AI1953" s="25">
        <v>1952</v>
      </c>
      <c r="AJ1953" s="27">
        <v>1952</v>
      </c>
    </row>
    <row r="1954" spans="1:36" ht="11.25" customHeight="1" x14ac:dyDescent="0.2">
      <c r="A1954" s="27">
        <v>1953</v>
      </c>
      <c r="C1954" s="33" t="str">
        <f t="shared" si="444"/>
        <v>Spider-Girl - Spider Mobility - XM - C</v>
      </c>
      <c r="D1954" s="33" t="s">
        <v>6249</v>
      </c>
      <c r="E1954" s="33">
        <f t="shared" si="445"/>
        <v>1</v>
      </c>
      <c r="F1954" s="33" t="str">
        <f>CONCATENATE(P1954," - ",G1954)</f>
        <v>Spider Mobility - XM</v>
      </c>
      <c r="G1954" s="34" t="s">
        <v>3387</v>
      </c>
      <c r="H1954" s="34" t="s">
        <v>2590</v>
      </c>
      <c r="L1954" s="33" t="s">
        <v>1454</v>
      </c>
      <c r="M1954" s="33" t="s">
        <v>1454</v>
      </c>
      <c r="N1954" s="34" t="s">
        <v>4876</v>
      </c>
      <c r="O1954" s="34" t="s">
        <v>4876</v>
      </c>
      <c r="P1954" s="33" t="s">
        <v>1456</v>
      </c>
      <c r="S1954" s="50" t="s">
        <v>4522</v>
      </c>
      <c r="T1954" s="33" t="s">
        <v>1454</v>
      </c>
      <c r="U1954" s="33" t="s">
        <v>1456</v>
      </c>
      <c r="W1954" s="34" t="s">
        <v>2103</v>
      </c>
      <c r="X1954" s="34">
        <v>5</v>
      </c>
      <c r="Y1954" s="34">
        <v>5</v>
      </c>
      <c r="Z1954" s="34">
        <f t="shared" si="446"/>
        <v>25</v>
      </c>
      <c r="AI1954" s="25">
        <v>1953</v>
      </c>
      <c r="AJ1954" s="27">
        <v>1953</v>
      </c>
    </row>
    <row r="1955" spans="1:36" ht="11.25" customHeight="1" x14ac:dyDescent="0.2">
      <c r="A1955" s="27">
        <v>1954</v>
      </c>
      <c r="C1955" s="33" t="str">
        <f t="shared" si="444"/>
        <v>Spider-Girl - Wall Walker - XM - OPD - R</v>
      </c>
      <c r="D1955" s="33" t="str">
        <f>CONCATENATE(M1955," - ",P1955," - ",G1955," - ",IF(R1955="","",CONCATENATE(R1955," - ")),W1955)</f>
        <v>Spider-Girl - Wall Walker - XM - OPD - R</v>
      </c>
      <c r="E1955" s="33">
        <f t="shared" si="445"/>
        <v>1</v>
      </c>
      <c r="F1955" s="33" t="str">
        <f>CONCATENATE(P1955," - ",G1955)</f>
        <v>Wall Walker - XM</v>
      </c>
      <c r="G1955" s="34" t="s">
        <v>3387</v>
      </c>
      <c r="H1955" s="34" t="s">
        <v>2590</v>
      </c>
      <c r="L1955" s="33" t="s">
        <v>1454</v>
      </c>
      <c r="M1955" s="33" t="s">
        <v>1454</v>
      </c>
      <c r="N1955" s="34" t="s">
        <v>5028</v>
      </c>
      <c r="O1955" s="34" t="s">
        <v>5028</v>
      </c>
      <c r="P1955" s="33" t="s">
        <v>3294</v>
      </c>
      <c r="R1955" s="34" t="s">
        <v>2584</v>
      </c>
      <c r="S1955" s="50" t="s">
        <v>4523</v>
      </c>
      <c r="T1955" s="33" t="s">
        <v>1454</v>
      </c>
      <c r="U1955" s="33" t="s">
        <v>839</v>
      </c>
      <c r="W1955" s="34" t="s">
        <v>2313</v>
      </c>
      <c r="X1955" s="34">
        <v>5</v>
      </c>
      <c r="Y1955" s="34">
        <v>15</v>
      </c>
      <c r="Z1955" s="34">
        <f t="shared" si="446"/>
        <v>75</v>
      </c>
      <c r="AI1955" s="25">
        <v>1954</v>
      </c>
      <c r="AJ1955" s="27">
        <v>1954</v>
      </c>
    </row>
    <row r="1956" spans="1:36" ht="11.25" customHeight="1" x14ac:dyDescent="0.2">
      <c r="A1956" s="27">
        <v>1955</v>
      </c>
      <c r="C1956" s="33" t="str">
        <f t="shared" si="444"/>
        <v>Spider-Girl - Web Action - XM - U</v>
      </c>
      <c r="D1956" s="33" t="str">
        <f>CONCATENATE(M1956," - ",P1956," - ",G1956," - ",IF(R1956="","",CONCATENATE(R1956," - ")),W1956)</f>
        <v>Spider-Girl - Web Action - XM - U</v>
      </c>
      <c r="E1956" s="33">
        <f t="shared" si="445"/>
        <v>1</v>
      </c>
      <c r="F1956" s="33" t="str">
        <f>CONCATENATE(P1956," - ",G1956)</f>
        <v>Web Action - XM</v>
      </c>
      <c r="G1956" s="34" t="s">
        <v>3387</v>
      </c>
      <c r="H1956" s="34" t="s">
        <v>2590</v>
      </c>
      <c r="L1956" s="33" t="s">
        <v>1454</v>
      </c>
      <c r="M1956" s="33" t="s">
        <v>1454</v>
      </c>
      <c r="N1956" s="34" t="s">
        <v>4971</v>
      </c>
      <c r="O1956" s="34" t="s">
        <v>4971</v>
      </c>
      <c r="P1956" s="33" t="s">
        <v>1457</v>
      </c>
      <c r="S1956" s="50" t="s">
        <v>4524</v>
      </c>
      <c r="T1956" s="33" t="s">
        <v>1454</v>
      </c>
      <c r="U1956" s="33" t="s">
        <v>1457</v>
      </c>
      <c r="W1956" s="34" t="s">
        <v>2314</v>
      </c>
      <c r="X1956" s="34">
        <v>5</v>
      </c>
      <c r="Y1956" s="34">
        <v>10</v>
      </c>
      <c r="Z1956" s="34">
        <f t="shared" si="446"/>
        <v>50</v>
      </c>
      <c r="AI1956" s="25">
        <v>1955</v>
      </c>
      <c r="AJ1956" s="27">
        <v>1955</v>
      </c>
    </row>
    <row r="1957" spans="1:36" ht="11.25" customHeight="1" x14ac:dyDescent="0.2">
      <c r="A1957" s="27">
        <v>1956</v>
      </c>
      <c r="B1957" s="39"/>
      <c r="C1957" s="38" t="str">
        <f t="shared" si="444"/>
        <v>Spider-man - 3-Grid Character Card - OP - R</v>
      </c>
      <c r="D1957" s="38" t="str">
        <f>CONCATENATE(M1957," ",G1957," HERO - ",W1957)</f>
        <v>Spider-man OP HERO - R</v>
      </c>
      <c r="E1957" s="38">
        <f t="shared" si="445"/>
        <v>1</v>
      </c>
      <c r="F1957" s="38" t="str">
        <f>CONCATENATE(M1957,IF(V1957&lt;&gt;"",CONCATENATE(" (",V1957,")",),"")," &lt;",G1957,"&gt;")</f>
        <v>Spider-man &lt;OP&gt;</v>
      </c>
      <c r="G1957" s="39" t="s">
        <v>123</v>
      </c>
      <c r="H1957" s="39" t="s">
        <v>2582</v>
      </c>
      <c r="I1957" s="39"/>
      <c r="J1957" s="39"/>
      <c r="K1957" s="39"/>
      <c r="L1957" s="38" t="s">
        <v>3367</v>
      </c>
      <c r="M1957" s="38" t="s">
        <v>3367</v>
      </c>
      <c r="N1957" s="39"/>
      <c r="O1957" s="39"/>
      <c r="P1957" s="38" t="s">
        <v>768</v>
      </c>
      <c r="Q1957" s="39"/>
      <c r="R1957" s="39"/>
      <c r="S1957" s="55"/>
      <c r="T1957" s="38" t="s">
        <v>1584</v>
      </c>
      <c r="U1957" s="38" t="s">
        <v>768</v>
      </c>
      <c r="V1957" s="39"/>
      <c r="W1957" s="39" t="s">
        <v>2313</v>
      </c>
      <c r="X1957" s="40">
        <v>2</v>
      </c>
      <c r="Y1957" s="40">
        <v>15</v>
      </c>
      <c r="Z1957" s="40">
        <f t="shared" si="446"/>
        <v>30</v>
      </c>
      <c r="AA1957" s="41">
        <v>6</v>
      </c>
      <c r="AB1957" s="41">
        <v>7</v>
      </c>
      <c r="AC1957" s="41">
        <v>6</v>
      </c>
      <c r="AD1957" s="41"/>
      <c r="AE1957" s="41">
        <f>SUM(AA1957:AD1957)</f>
        <v>19</v>
      </c>
      <c r="AF1957" s="41">
        <v>19</v>
      </c>
      <c r="AG1957" s="42">
        <f>AVERAGE(AA1957:AD1957)</f>
        <v>6.333333333333333</v>
      </c>
      <c r="AH1957" s="43"/>
      <c r="AI1957" s="43">
        <v>1956</v>
      </c>
      <c r="AJ1957" s="27">
        <v>1956</v>
      </c>
    </row>
    <row r="1958" spans="1:36" ht="11.25" customHeight="1" x14ac:dyDescent="0.2">
      <c r="A1958" s="27">
        <v>1957</v>
      </c>
      <c r="B1958" s="28"/>
      <c r="C1958" s="26" t="str">
        <f t="shared" si="444"/>
        <v>Spider-man - 4-Grid Character Card - IQ - VR</v>
      </c>
      <c r="D1958" s="26" t="str">
        <f>CONCATENATE(M1958," ",G1958," HERO - ",W1958)</f>
        <v>Spider-man IQ HERO - VR</v>
      </c>
      <c r="E1958" s="26">
        <f t="shared" si="445"/>
        <v>1</v>
      </c>
      <c r="F1958" s="26" t="str">
        <f>CONCATENATE(M1958,IF(V1958&lt;&gt;"",CONCATENATE(" (",V1958,")",),"")," &lt;",G1958,"&gt;")</f>
        <v>Spider-man &lt;IQ&gt;</v>
      </c>
      <c r="G1958" s="28" t="s">
        <v>1044</v>
      </c>
      <c r="H1958" s="28" t="s">
        <v>2582</v>
      </c>
      <c r="I1958" s="28"/>
      <c r="J1958" s="28"/>
      <c r="K1958" s="28"/>
      <c r="L1958" s="26" t="s">
        <v>3367</v>
      </c>
      <c r="M1958" s="26" t="s">
        <v>3367</v>
      </c>
      <c r="N1958" s="28"/>
      <c r="O1958" s="28"/>
      <c r="P1958" s="26" t="s">
        <v>769</v>
      </c>
      <c r="Q1958" s="28"/>
      <c r="R1958" s="28"/>
      <c r="S1958" s="54"/>
      <c r="T1958" s="26" t="s">
        <v>1584</v>
      </c>
      <c r="U1958" s="26" t="s">
        <v>769</v>
      </c>
      <c r="V1958" s="28"/>
      <c r="W1958" s="28" t="s">
        <v>2361</v>
      </c>
      <c r="X1958" s="29">
        <v>12</v>
      </c>
      <c r="Y1958" s="29">
        <v>20</v>
      </c>
      <c r="Z1958" s="29">
        <f t="shared" si="446"/>
        <v>240</v>
      </c>
      <c r="AA1958" s="30">
        <v>3</v>
      </c>
      <c r="AB1958" s="30">
        <v>7</v>
      </c>
      <c r="AC1958" s="30">
        <v>6</v>
      </c>
      <c r="AD1958" s="30">
        <v>5</v>
      </c>
      <c r="AE1958" s="30">
        <f>SUM(AA1958:AD1958)</f>
        <v>21</v>
      </c>
      <c r="AF1958" s="30">
        <v>21</v>
      </c>
      <c r="AG1958" s="31">
        <f>AVERAGE(AA1958:AD1958)</f>
        <v>5.25</v>
      </c>
      <c r="AH1958" s="32"/>
      <c r="AI1958" s="32">
        <v>1957</v>
      </c>
      <c r="AJ1958" s="27">
        <v>1957</v>
      </c>
    </row>
    <row r="1959" spans="1:36" ht="11.25" customHeight="1" x14ac:dyDescent="0.2">
      <c r="A1959" s="27">
        <v>1958</v>
      </c>
      <c r="C1959" s="33" t="str">
        <f t="shared" si="444"/>
        <v>Spider-man - Arachnid Agility - OP - U</v>
      </c>
      <c r="D1959" s="33" t="str">
        <f t="shared" ref="D1959:D1967" si="453">CONCATENATE(M1959," - ",P1959," - ",G1959," - ",IF(R1959="","",CONCATENATE(R1959," - ")),W1959)</f>
        <v>Spider-man - Arachnid Agility - OP - U</v>
      </c>
      <c r="E1959" s="33">
        <f t="shared" si="445"/>
        <v>1</v>
      </c>
      <c r="F1959" s="33" t="str">
        <f>CONCATENATE(P1959," - ",G1959)</f>
        <v>Arachnid Agility - OP</v>
      </c>
      <c r="G1959" s="34" t="s">
        <v>123</v>
      </c>
      <c r="H1959" s="34" t="s">
        <v>2590</v>
      </c>
      <c r="L1959" s="33" t="s">
        <v>3367</v>
      </c>
      <c r="M1959" s="33" t="s">
        <v>3367</v>
      </c>
      <c r="N1959" s="34" t="s">
        <v>4894</v>
      </c>
      <c r="O1959" s="34" t="s">
        <v>4894</v>
      </c>
      <c r="P1959" s="33" t="s">
        <v>1338</v>
      </c>
      <c r="S1959" s="50" t="s">
        <v>3724</v>
      </c>
      <c r="T1959" s="33" t="s">
        <v>1584</v>
      </c>
      <c r="U1959" s="33" t="s">
        <v>1338</v>
      </c>
      <c r="W1959" s="34" t="s">
        <v>2314</v>
      </c>
      <c r="X1959" s="34">
        <v>2</v>
      </c>
      <c r="Y1959" s="34">
        <v>10</v>
      </c>
      <c r="Z1959" s="34">
        <f t="shared" si="446"/>
        <v>20</v>
      </c>
      <c r="AI1959" s="25">
        <v>1958</v>
      </c>
      <c r="AJ1959" s="27">
        <v>1958</v>
      </c>
    </row>
    <row r="1960" spans="1:36" ht="11.25" customHeight="1" x14ac:dyDescent="0.2">
      <c r="A1960" s="27">
        <v>1959</v>
      </c>
      <c r="C1960" s="33" t="str">
        <f t="shared" si="444"/>
        <v>Spider-man - Clonal Confusion - IQ - C</v>
      </c>
      <c r="D1960" s="33" t="str">
        <f t="shared" si="453"/>
        <v>Spider-man - Clonal Confusion - IQ - C</v>
      </c>
      <c r="E1960" s="33">
        <f t="shared" si="445"/>
        <v>1</v>
      </c>
      <c r="F1960" s="33" t="str">
        <f>CONCATENATE(M1960," - ",P1960," - ",G1960)</f>
        <v>Spider-man - Clonal Confusion - IQ</v>
      </c>
      <c r="G1960" s="34" t="s">
        <v>1044</v>
      </c>
      <c r="H1960" s="34" t="s">
        <v>2590</v>
      </c>
      <c r="L1960" s="33" t="s">
        <v>3367</v>
      </c>
      <c r="M1960" s="33" t="s">
        <v>3367</v>
      </c>
      <c r="N1960" s="34" t="s">
        <v>4983</v>
      </c>
      <c r="O1960" s="34" t="s">
        <v>4983</v>
      </c>
      <c r="P1960" s="33" t="s">
        <v>405</v>
      </c>
      <c r="S1960" s="50" t="s">
        <v>5190</v>
      </c>
      <c r="T1960" s="33" t="s">
        <v>1584</v>
      </c>
      <c r="U1960" s="33" t="s">
        <v>405</v>
      </c>
      <c r="W1960" s="34" t="s">
        <v>2103</v>
      </c>
      <c r="X1960" s="34">
        <v>12</v>
      </c>
      <c r="Y1960" s="34">
        <v>5</v>
      </c>
      <c r="Z1960" s="34">
        <f t="shared" si="446"/>
        <v>60</v>
      </c>
      <c r="AI1960" s="25">
        <v>1959</v>
      </c>
      <c r="AJ1960" s="27">
        <v>1959</v>
      </c>
    </row>
    <row r="1961" spans="1:36" ht="11.25" customHeight="1" x14ac:dyDescent="0.2">
      <c r="A1961" s="27">
        <v>1960</v>
      </c>
      <c r="C1961" s="33" t="str">
        <f t="shared" si="444"/>
        <v>Spider-man - Over the Edge - HF - X</v>
      </c>
      <c r="D1961" s="33" t="s">
        <v>6253</v>
      </c>
      <c r="E1961" s="33">
        <f t="shared" si="445"/>
        <v>1</v>
      </c>
      <c r="F1961" s="33" t="str">
        <f t="shared" ref="F1961:F1967" si="454">CONCATENATE(P1961," - ",G1961)</f>
        <v>Over the Edge - HF</v>
      </c>
      <c r="G1961" s="34" t="s">
        <v>2543</v>
      </c>
      <c r="H1961" s="34" t="s">
        <v>2590</v>
      </c>
      <c r="L1961" s="33" t="s">
        <v>3367</v>
      </c>
      <c r="M1961" s="33" t="s">
        <v>3367</v>
      </c>
      <c r="N1961" s="34" t="s">
        <v>4872</v>
      </c>
      <c r="O1961" s="34" t="s">
        <v>4872</v>
      </c>
      <c r="P1961" s="33" t="s">
        <v>1526</v>
      </c>
      <c r="S1961" s="50" t="s">
        <v>4525</v>
      </c>
      <c r="T1961" s="33" t="s">
        <v>1584</v>
      </c>
      <c r="U1961" s="33" t="s">
        <v>1526</v>
      </c>
      <c r="W1961" s="34" t="s">
        <v>1146</v>
      </c>
      <c r="X1961" s="34">
        <v>15</v>
      </c>
      <c r="Y1961" s="34">
        <v>25</v>
      </c>
      <c r="Z1961" s="34">
        <f t="shared" si="446"/>
        <v>375</v>
      </c>
      <c r="AI1961" s="25">
        <v>1960</v>
      </c>
      <c r="AJ1961" s="27">
        <v>1960</v>
      </c>
    </row>
    <row r="1962" spans="1:36" ht="11.25" customHeight="1" x14ac:dyDescent="0.2">
      <c r="A1962" s="27">
        <v>1961</v>
      </c>
      <c r="C1962" s="33" t="str">
        <f t="shared" si="444"/>
        <v>Spider-man - Science Whiz - IQ - C</v>
      </c>
      <c r="D1962" s="33" t="str">
        <f t="shared" si="453"/>
        <v>Spider-man - Science Whiz - IQ - C</v>
      </c>
      <c r="E1962" s="33">
        <f t="shared" si="445"/>
        <v>1</v>
      </c>
      <c r="F1962" s="33" t="str">
        <f t="shared" si="454"/>
        <v>Science Whiz - IQ</v>
      </c>
      <c r="G1962" s="34" t="s">
        <v>1044</v>
      </c>
      <c r="H1962" s="34" t="s">
        <v>2590</v>
      </c>
      <c r="L1962" s="33" t="s">
        <v>3367</v>
      </c>
      <c r="M1962" s="33" t="s">
        <v>3367</v>
      </c>
      <c r="N1962" s="34" t="s">
        <v>4930</v>
      </c>
      <c r="O1962" s="34" t="s">
        <v>4930</v>
      </c>
      <c r="P1962" s="33" t="s">
        <v>1527</v>
      </c>
      <c r="S1962" s="50" t="s">
        <v>4526</v>
      </c>
      <c r="T1962" s="33" t="s">
        <v>1584</v>
      </c>
      <c r="U1962" s="33" t="s">
        <v>1527</v>
      </c>
      <c r="W1962" s="34" t="s">
        <v>2103</v>
      </c>
      <c r="X1962" s="34">
        <v>12</v>
      </c>
      <c r="Y1962" s="34">
        <v>5</v>
      </c>
      <c r="Z1962" s="34">
        <f t="shared" si="446"/>
        <v>60</v>
      </c>
      <c r="AI1962" s="25">
        <v>1961</v>
      </c>
      <c r="AJ1962" s="27">
        <v>1961</v>
      </c>
    </row>
    <row r="1963" spans="1:36" ht="11.25" customHeight="1" x14ac:dyDescent="0.2">
      <c r="A1963" s="27">
        <v>1962</v>
      </c>
      <c r="C1963" s="33" t="str">
        <f t="shared" si="444"/>
        <v>Spider-man - Spider Sense - OP - U</v>
      </c>
      <c r="D1963" s="33" t="str">
        <f t="shared" si="453"/>
        <v>Spider-man - Spider Sense - OP - U</v>
      </c>
      <c r="E1963" s="33">
        <f t="shared" si="445"/>
        <v>1</v>
      </c>
      <c r="F1963" s="33" t="str">
        <f t="shared" si="454"/>
        <v>Spider Sense - OP</v>
      </c>
      <c r="G1963" s="34" t="s">
        <v>123</v>
      </c>
      <c r="H1963" s="34" t="s">
        <v>2590</v>
      </c>
      <c r="L1963" s="33" t="s">
        <v>3367</v>
      </c>
      <c r="M1963" s="33" t="s">
        <v>3367</v>
      </c>
      <c r="N1963" s="34" t="s">
        <v>4891</v>
      </c>
      <c r="O1963" s="34" t="s">
        <v>4891</v>
      </c>
      <c r="P1963" s="33" t="s">
        <v>3369</v>
      </c>
      <c r="S1963" s="50" t="s">
        <v>4527</v>
      </c>
      <c r="T1963" s="33" t="s">
        <v>1584</v>
      </c>
      <c r="U1963" s="33" t="s">
        <v>1335</v>
      </c>
      <c r="W1963" s="34" t="s">
        <v>2314</v>
      </c>
      <c r="X1963" s="34">
        <v>2</v>
      </c>
      <c r="Y1963" s="34">
        <v>10</v>
      </c>
      <c r="Z1963" s="34">
        <f t="shared" si="446"/>
        <v>20</v>
      </c>
      <c r="AI1963" s="25">
        <v>1962</v>
      </c>
      <c r="AJ1963" s="27">
        <v>1962</v>
      </c>
    </row>
    <row r="1964" spans="1:36" ht="11.25" customHeight="1" x14ac:dyDescent="0.2">
      <c r="A1964" s="27">
        <v>1963</v>
      </c>
      <c r="C1964" s="33" t="str">
        <f t="shared" si="444"/>
        <v>Spider-man - Taunt - PS - OPD - R</v>
      </c>
      <c r="D1964" s="33" t="str">
        <f t="shared" si="453"/>
        <v>Spider-man - Taunt - PS - OPD - R</v>
      </c>
      <c r="E1964" s="33">
        <f t="shared" si="445"/>
        <v>1</v>
      </c>
      <c r="F1964" s="33" t="str">
        <f t="shared" si="454"/>
        <v>Taunt - PS</v>
      </c>
      <c r="G1964" s="34" t="s">
        <v>124</v>
      </c>
      <c r="H1964" s="34" t="s">
        <v>2590</v>
      </c>
      <c r="L1964" s="33" t="s">
        <v>3367</v>
      </c>
      <c r="M1964" s="33" t="s">
        <v>3367</v>
      </c>
      <c r="N1964" s="34" t="s">
        <v>4990</v>
      </c>
      <c r="O1964" s="34" t="s">
        <v>4990</v>
      </c>
      <c r="P1964" s="33" t="s">
        <v>3295</v>
      </c>
      <c r="R1964" s="34" t="s">
        <v>2584</v>
      </c>
      <c r="S1964" s="50" t="s">
        <v>4110</v>
      </c>
      <c r="T1964" s="33" t="s">
        <v>1584</v>
      </c>
      <c r="U1964" s="33" t="s">
        <v>840</v>
      </c>
      <c r="W1964" s="34" t="s">
        <v>2313</v>
      </c>
      <c r="X1964" s="34">
        <v>7</v>
      </c>
      <c r="Y1964" s="34">
        <v>15</v>
      </c>
      <c r="Z1964" s="34">
        <f t="shared" si="446"/>
        <v>105</v>
      </c>
      <c r="AI1964" s="25">
        <v>1963</v>
      </c>
      <c r="AJ1964" s="27">
        <v>1963</v>
      </c>
    </row>
    <row r="1965" spans="1:36" ht="11.25" customHeight="1" x14ac:dyDescent="0.2">
      <c r="A1965" s="27">
        <v>1964</v>
      </c>
      <c r="C1965" s="33" t="str">
        <f t="shared" si="444"/>
        <v>Spider-man - Wall Crawl - OP - C</v>
      </c>
      <c r="D1965" s="33" t="str">
        <f t="shared" si="453"/>
        <v>Spider-man - Wall Crawl - OP - C</v>
      </c>
      <c r="E1965" s="33">
        <f t="shared" si="445"/>
        <v>1</v>
      </c>
      <c r="F1965" s="33" t="str">
        <f t="shared" si="454"/>
        <v>Wall Crawl - OP</v>
      </c>
      <c r="G1965" s="34" t="s">
        <v>123</v>
      </c>
      <c r="H1965" s="34" t="s">
        <v>2590</v>
      </c>
      <c r="L1965" s="33" t="s">
        <v>3367</v>
      </c>
      <c r="M1965" s="33" t="s">
        <v>3367</v>
      </c>
      <c r="N1965" s="34" t="s">
        <v>4881</v>
      </c>
      <c r="O1965" s="34" t="s">
        <v>4881</v>
      </c>
      <c r="P1965" s="33" t="s">
        <v>1336</v>
      </c>
      <c r="S1965" s="50" t="s">
        <v>3722</v>
      </c>
      <c r="T1965" s="33" t="s">
        <v>1584</v>
      </c>
      <c r="U1965" s="33" t="s">
        <v>1336</v>
      </c>
      <c r="W1965" s="34" t="s">
        <v>2103</v>
      </c>
      <c r="X1965" s="34">
        <v>2</v>
      </c>
      <c r="Y1965" s="34">
        <v>5</v>
      </c>
      <c r="Z1965" s="34">
        <f t="shared" si="446"/>
        <v>10</v>
      </c>
      <c r="AI1965" s="25">
        <v>1964</v>
      </c>
      <c r="AJ1965" s="27">
        <v>1964</v>
      </c>
    </row>
    <row r="1966" spans="1:36" ht="11.25" customHeight="1" x14ac:dyDescent="0.2">
      <c r="A1966" s="27">
        <v>1965</v>
      </c>
      <c r="C1966" s="33" t="str">
        <f t="shared" si="444"/>
        <v>Spider-man - Web - OP - OPD - R</v>
      </c>
      <c r="D1966" s="33" t="str">
        <f t="shared" si="453"/>
        <v>Spider-man - Web - OP - OPD - R</v>
      </c>
      <c r="E1966" s="33">
        <f t="shared" si="445"/>
        <v>1</v>
      </c>
      <c r="F1966" s="33" t="str">
        <f t="shared" si="454"/>
        <v>Web - OP</v>
      </c>
      <c r="G1966" s="34" t="s">
        <v>123</v>
      </c>
      <c r="H1966" s="34" t="s">
        <v>2590</v>
      </c>
      <c r="L1966" s="33" t="s">
        <v>3367</v>
      </c>
      <c r="M1966" s="33" t="s">
        <v>3367</v>
      </c>
      <c r="N1966" s="34" t="s">
        <v>4956</v>
      </c>
      <c r="O1966" s="34" t="s">
        <v>4956</v>
      </c>
      <c r="P1966" s="33" t="s">
        <v>3296</v>
      </c>
      <c r="R1966" s="34" t="s">
        <v>2584</v>
      </c>
      <c r="S1966" s="50" t="s">
        <v>3760</v>
      </c>
      <c r="T1966" s="33" t="s">
        <v>1584</v>
      </c>
      <c r="U1966" s="33" t="s">
        <v>841</v>
      </c>
      <c r="W1966" s="34" t="s">
        <v>2313</v>
      </c>
      <c r="X1966" s="34">
        <v>2</v>
      </c>
      <c r="Y1966" s="34">
        <v>15</v>
      </c>
      <c r="Z1966" s="34">
        <f t="shared" si="446"/>
        <v>30</v>
      </c>
      <c r="AI1966" s="25">
        <v>1965</v>
      </c>
      <c r="AJ1966" s="27">
        <v>1965</v>
      </c>
    </row>
    <row r="1967" spans="1:36" ht="11.25" customHeight="1" x14ac:dyDescent="0.2">
      <c r="A1967" s="27">
        <v>1966</v>
      </c>
      <c r="C1967" s="33" t="str">
        <f t="shared" si="444"/>
        <v>Spider-man - Web Shield - OP - U</v>
      </c>
      <c r="D1967" s="33" t="str">
        <f t="shared" si="453"/>
        <v>Spider-man - Web Shield - OP - U</v>
      </c>
      <c r="E1967" s="33">
        <f t="shared" si="445"/>
        <v>1</v>
      </c>
      <c r="F1967" s="33" t="str">
        <f t="shared" si="454"/>
        <v>Web Shield - OP</v>
      </c>
      <c r="G1967" s="34" t="s">
        <v>123</v>
      </c>
      <c r="H1967" s="34" t="s">
        <v>2590</v>
      </c>
      <c r="L1967" s="33" t="s">
        <v>3367</v>
      </c>
      <c r="M1967" s="33" t="s">
        <v>3367</v>
      </c>
      <c r="N1967" s="34" t="s">
        <v>4876</v>
      </c>
      <c r="O1967" s="34" t="s">
        <v>4876</v>
      </c>
      <c r="P1967" s="33" t="s">
        <v>3368</v>
      </c>
      <c r="S1967" s="50" t="s">
        <v>3800</v>
      </c>
      <c r="T1967" s="33" t="s">
        <v>1584</v>
      </c>
      <c r="U1967" s="33" t="s">
        <v>1337</v>
      </c>
      <c r="W1967" s="34" t="s">
        <v>2314</v>
      </c>
      <c r="X1967" s="34">
        <v>2</v>
      </c>
      <c r="Y1967" s="34">
        <v>10</v>
      </c>
      <c r="Z1967" s="34">
        <f t="shared" si="446"/>
        <v>20</v>
      </c>
      <c r="AI1967" s="25">
        <v>1966</v>
      </c>
      <c r="AJ1967" s="27">
        <v>1966</v>
      </c>
    </row>
    <row r="1968" spans="1:36" ht="11.25" customHeight="1" x14ac:dyDescent="0.2">
      <c r="A1968" s="27">
        <v>1967</v>
      </c>
      <c r="B1968" s="28"/>
      <c r="C1968" s="26" t="str">
        <f t="shared" si="444"/>
        <v>Spider-man: Symbiotic Costume - 4-Grid Character Card - CL - R</v>
      </c>
      <c r="D1968" s="26" t="str">
        <f>CONCATENATE(M1968," ",G1968," HERO - ",W1968)</f>
        <v>Spider-man: Symbiotic Costume CL HERO - R</v>
      </c>
      <c r="E1968" s="26">
        <f t="shared" si="445"/>
        <v>1</v>
      </c>
      <c r="F1968" s="26" t="str">
        <f>CONCATENATE(M1968,IF(V1968&lt;&gt;"",CONCATENATE(" (",V1968,")",),"")," &lt;",G1968,"&gt;")</f>
        <v>Spider-man: Symbiotic Costume &lt;CL&gt;</v>
      </c>
      <c r="G1968" s="28" t="s">
        <v>1676</v>
      </c>
      <c r="H1968" s="28" t="s">
        <v>2582</v>
      </c>
      <c r="I1968" s="28"/>
      <c r="J1968" s="28"/>
      <c r="K1968" s="28"/>
      <c r="L1968" s="26" t="s">
        <v>6250</v>
      </c>
      <c r="M1968" s="26" t="s">
        <v>6250</v>
      </c>
      <c r="N1968" s="28"/>
      <c r="O1968" s="28"/>
      <c r="P1968" s="26" t="s">
        <v>769</v>
      </c>
      <c r="Q1968" s="28"/>
      <c r="R1968" s="28"/>
      <c r="S1968" s="54"/>
      <c r="T1968" s="26" t="s">
        <v>3413</v>
      </c>
      <c r="U1968" s="26" t="s">
        <v>769</v>
      </c>
      <c r="V1968" s="28"/>
      <c r="W1968" s="28" t="s">
        <v>2313</v>
      </c>
      <c r="X1968" s="29">
        <v>13</v>
      </c>
      <c r="Y1968" s="29">
        <v>15</v>
      </c>
      <c r="Z1968" s="29">
        <f t="shared" si="446"/>
        <v>195</v>
      </c>
      <c r="AA1968" s="30">
        <v>6</v>
      </c>
      <c r="AB1968" s="30">
        <v>5</v>
      </c>
      <c r="AC1968" s="30">
        <v>7</v>
      </c>
      <c r="AD1968" s="30">
        <v>2</v>
      </c>
      <c r="AE1968" s="30">
        <f>SUM(AA1968:AD1968)</f>
        <v>20</v>
      </c>
      <c r="AF1968" s="30">
        <v>20</v>
      </c>
      <c r="AG1968" s="31">
        <f>AVERAGE(AA1968:AD1968)</f>
        <v>5</v>
      </c>
      <c r="AH1968" s="32"/>
      <c r="AI1968" s="32">
        <v>1967</v>
      </c>
      <c r="AJ1968" s="27">
        <v>1967</v>
      </c>
    </row>
    <row r="1969" spans="1:36" ht="11.25" customHeight="1" x14ac:dyDescent="0.2">
      <c r="A1969" s="27">
        <v>1968</v>
      </c>
      <c r="B1969" s="39"/>
      <c r="C1969" s="38" t="str">
        <f t="shared" si="444"/>
        <v>Spider-Woman - 3-Grid Character Card - OP - C</v>
      </c>
      <c r="D1969" s="38" t="str">
        <f>CONCATENATE(M1969," ",G1969," HERO - ",W1969)</f>
        <v>Spider-Woman OP HERO - C</v>
      </c>
      <c r="E1969" s="38">
        <f t="shared" si="445"/>
        <v>1</v>
      </c>
      <c r="F1969" s="38" t="str">
        <f>CONCATENATE(M1969,IF(V1969&lt;&gt;"",CONCATENATE(" (",V1969,")",),"")," &lt;",G1969,"&gt;")</f>
        <v>Spider-Woman &lt;OP&gt;</v>
      </c>
      <c r="G1969" s="39" t="s">
        <v>123</v>
      </c>
      <c r="H1969" s="39" t="s">
        <v>2582</v>
      </c>
      <c r="I1969" s="39"/>
      <c r="J1969" s="39"/>
      <c r="K1969" s="39"/>
      <c r="L1969" s="38" t="s">
        <v>1585</v>
      </c>
      <c r="M1969" s="38" t="s">
        <v>1585</v>
      </c>
      <c r="N1969" s="39"/>
      <c r="O1969" s="39"/>
      <c r="P1969" s="38" t="s">
        <v>768</v>
      </c>
      <c r="Q1969" s="39"/>
      <c r="R1969" s="39"/>
      <c r="S1969" s="55"/>
      <c r="T1969" s="38" t="s">
        <v>1585</v>
      </c>
      <c r="U1969" s="38" t="s">
        <v>768</v>
      </c>
      <c r="V1969" s="39"/>
      <c r="W1969" s="39" t="s">
        <v>2103</v>
      </c>
      <c r="X1969" s="40">
        <v>2</v>
      </c>
      <c r="Y1969" s="40">
        <v>5</v>
      </c>
      <c r="Z1969" s="40">
        <f t="shared" si="446"/>
        <v>10</v>
      </c>
      <c r="AA1969" s="41">
        <v>4</v>
      </c>
      <c r="AB1969" s="41">
        <v>2</v>
      </c>
      <c r="AC1969" s="41">
        <v>6</v>
      </c>
      <c r="AD1969" s="41"/>
      <c r="AE1969" s="41">
        <f>SUM(AA1969:AD1969)</f>
        <v>12</v>
      </c>
      <c r="AF1969" s="41">
        <v>12</v>
      </c>
      <c r="AG1969" s="42">
        <f>AVERAGE(AA1969:AD1969)</f>
        <v>4</v>
      </c>
      <c r="AH1969" s="43"/>
      <c r="AI1969" s="43">
        <v>1968</v>
      </c>
      <c r="AJ1969" s="27">
        <v>1968</v>
      </c>
    </row>
    <row r="1970" spans="1:36" ht="11.25" customHeight="1" x14ac:dyDescent="0.2">
      <c r="A1970" s="27">
        <v>1969</v>
      </c>
      <c r="B1970" s="28"/>
      <c r="C1970" s="26" t="str">
        <f t="shared" si="444"/>
        <v>Spider-Woman - 4-Grid Character Card - IQ - U</v>
      </c>
      <c r="D1970" s="26" t="str">
        <f>CONCATENATE(M1970," ",G1970," HERO - ",W1970)</f>
        <v>Spider-Woman IQ HERO - U</v>
      </c>
      <c r="E1970" s="26">
        <f t="shared" si="445"/>
        <v>1</v>
      </c>
      <c r="F1970" s="26" t="str">
        <f>CONCATENATE(M1970,IF(V1970&lt;&gt;"",CONCATENATE(" (",V1970,")",),"")," &lt;",G1970,"&gt;")</f>
        <v>Spider-Woman &lt;IQ&gt;</v>
      </c>
      <c r="G1970" s="28" t="s">
        <v>1044</v>
      </c>
      <c r="H1970" s="28" t="s">
        <v>2582</v>
      </c>
      <c r="I1970" s="28"/>
      <c r="J1970" s="28"/>
      <c r="K1970" s="28"/>
      <c r="L1970" s="26" t="s">
        <v>1585</v>
      </c>
      <c r="M1970" s="26" t="s">
        <v>1585</v>
      </c>
      <c r="N1970" s="28"/>
      <c r="O1970" s="28"/>
      <c r="P1970" s="26" t="s">
        <v>769</v>
      </c>
      <c r="Q1970" s="28"/>
      <c r="R1970" s="28"/>
      <c r="S1970" s="54"/>
      <c r="T1970" s="26" t="s">
        <v>1585</v>
      </c>
      <c r="U1970" s="26" t="s">
        <v>769</v>
      </c>
      <c r="V1970" s="28"/>
      <c r="W1970" s="28" t="s">
        <v>2314</v>
      </c>
      <c r="X1970" s="29">
        <v>12</v>
      </c>
      <c r="Y1970" s="29">
        <v>10</v>
      </c>
      <c r="Z1970" s="29">
        <f t="shared" si="446"/>
        <v>120</v>
      </c>
      <c r="AA1970" s="30">
        <v>6</v>
      </c>
      <c r="AB1970" s="30">
        <v>3</v>
      </c>
      <c r="AC1970" s="30">
        <v>6</v>
      </c>
      <c r="AD1970" s="30">
        <v>4</v>
      </c>
      <c r="AE1970" s="30">
        <f>SUM(AA1970:AD1970)</f>
        <v>19</v>
      </c>
      <c r="AF1970" s="30">
        <v>19</v>
      </c>
      <c r="AG1970" s="31">
        <f>AVERAGE(AA1970:AD1970)</f>
        <v>4.75</v>
      </c>
      <c r="AH1970" s="32" t="s">
        <v>4783</v>
      </c>
      <c r="AI1970" s="32">
        <v>1969</v>
      </c>
      <c r="AJ1970" s="27">
        <v>1969</v>
      </c>
    </row>
    <row r="1971" spans="1:36" ht="11.25" customHeight="1" x14ac:dyDescent="0.2">
      <c r="A1971" s="27">
        <v>1970</v>
      </c>
      <c r="C1971" s="33" t="str">
        <f t="shared" si="444"/>
        <v>Spider-Woman - Arachnophobia - OP - C</v>
      </c>
      <c r="D1971" s="33" t="str">
        <f t="shared" ref="D1971:D1978" si="455">CONCATENATE(M1971," - ",P1971," - ",G1971," - ",IF(R1971="","",CONCATENATE(R1971," - ")),W1971)</f>
        <v>Spider-Woman - Arachnophobia - OP - C</v>
      </c>
      <c r="E1971" s="33">
        <f t="shared" si="445"/>
        <v>1</v>
      </c>
      <c r="F1971" s="33" t="str">
        <f t="shared" ref="F1971:F1978" si="456">CONCATENATE(P1971," - ",G1971)</f>
        <v>Arachnophobia - OP</v>
      </c>
      <c r="G1971" s="34" t="s">
        <v>123</v>
      </c>
      <c r="H1971" s="34" t="s">
        <v>2590</v>
      </c>
      <c r="L1971" s="33" t="s">
        <v>1585</v>
      </c>
      <c r="M1971" s="33" t="s">
        <v>1585</v>
      </c>
      <c r="N1971" s="34" t="s">
        <v>4937</v>
      </c>
      <c r="O1971" s="34" t="s">
        <v>4937</v>
      </c>
      <c r="P1971" s="33" t="s">
        <v>3370</v>
      </c>
      <c r="S1971" s="50" t="s">
        <v>4528</v>
      </c>
      <c r="T1971" s="33" t="s">
        <v>1585</v>
      </c>
      <c r="U1971" s="33" t="s">
        <v>251</v>
      </c>
      <c r="W1971" s="34" t="s">
        <v>2103</v>
      </c>
      <c r="X1971" s="34">
        <v>2</v>
      </c>
      <c r="Y1971" s="34">
        <v>5</v>
      </c>
      <c r="Z1971" s="34">
        <f t="shared" si="446"/>
        <v>10</v>
      </c>
      <c r="AI1971" s="25">
        <v>1970</v>
      </c>
      <c r="AJ1971" s="27">
        <v>1970</v>
      </c>
    </row>
    <row r="1972" spans="1:36" ht="11.25" customHeight="1" x14ac:dyDescent="0.2">
      <c r="A1972" s="27">
        <v>1971</v>
      </c>
      <c r="C1972" s="33" t="str">
        <f t="shared" si="444"/>
        <v>Spider-Woman - Force Works - IQ - C</v>
      </c>
      <c r="D1972" s="33" t="str">
        <f t="shared" si="455"/>
        <v>Spider-Woman - Force Works - IQ - C</v>
      </c>
      <c r="E1972" s="33">
        <f t="shared" si="445"/>
        <v>1</v>
      </c>
      <c r="F1972" s="33" t="str">
        <f t="shared" si="456"/>
        <v>Force Works - IQ</v>
      </c>
      <c r="G1972" s="34" t="s">
        <v>1044</v>
      </c>
      <c r="H1972" s="34" t="s">
        <v>2590</v>
      </c>
      <c r="L1972" s="33" t="s">
        <v>1585</v>
      </c>
      <c r="M1972" s="33" t="s">
        <v>1585</v>
      </c>
      <c r="N1972" s="34" t="s">
        <v>4901</v>
      </c>
      <c r="O1972" s="34" t="s">
        <v>4901</v>
      </c>
      <c r="P1972" s="33" t="s">
        <v>406</v>
      </c>
      <c r="S1972" s="50" t="s">
        <v>3865</v>
      </c>
      <c r="T1972" s="33" t="s">
        <v>1585</v>
      </c>
      <c r="U1972" s="33" t="s">
        <v>406</v>
      </c>
      <c r="W1972" s="34" t="s">
        <v>2103</v>
      </c>
      <c r="X1972" s="34">
        <v>12</v>
      </c>
      <c r="Y1972" s="34">
        <v>5</v>
      </c>
      <c r="Z1972" s="34">
        <f t="shared" si="446"/>
        <v>60</v>
      </c>
      <c r="AI1972" s="25">
        <v>1971</v>
      </c>
      <c r="AJ1972" s="27">
        <v>1971</v>
      </c>
    </row>
    <row r="1973" spans="1:36" ht="11.25" customHeight="1" x14ac:dyDescent="0.2">
      <c r="A1973" s="27">
        <v>1972</v>
      </c>
      <c r="C1973" s="33" t="str">
        <f t="shared" si="444"/>
        <v>Spider-Woman - Psionic Attack - PS - OPD - R</v>
      </c>
      <c r="D1973" s="33" t="str">
        <f t="shared" si="455"/>
        <v>Spider-Woman - Psionic Attack - PS - OPD - R</v>
      </c>
      <c r="E1973" s="33">
        <f t="shared" si="445"/>
        <v>1</v>
      </c>
      <c r="F1973" s="33" t="str">
        <f t="shared" si="456"/>
        <v>Psionic Attack - PS</v>
      </c>
      <c r="G1973" s="34" t="s">
        <v>124</v>
      </c>
      <c r="H1973" s="34" t="s">
        <v>2590</v>
      </c>
      <c r="L1973" s="33" t="s">
        <v>1585</v>
      </c>
      <c r="M1973" s="33" t="s">
        <v>1585</v>
      </c>
      <c r="N1973" s="34" t="s">
        <v>4925</v>
      </c>
      <c r="O1973" s="34" t="s">
        <v>4925</v>
      </c>
      <c r="P1973" s="33" t="s">
        <v>3297</v>
      </c>
      <c r="R1973" s="34" t="s">
        <v>2584</v>
      </c>
      <c r="S1973" s="50" t="s">
        <v>4077</v>
      </c>
      <c r="T1973" s="33" t="s">
        <v>1585</v>
      </c>
      <c r="U1973" s="33" t="s">
        <v>842</v>
      </c>
      <c r="W1973" s="34" t="s">
        <v>2313</v>
      </c>
      <c r="X1973" s="34">
        <v>7</v>
      </c>
      <c r="Y1973" s="34">
        <v>15</v>
      </c>
      <c r="Z1973" s="34">
        <f t="shared" si="446"/>
        <v>105</v>
      </c>
      <c r="AI1973" s="25">
        <v>1972</v>
      </c>
      <c r="AJ1973" s="27">
        <v>1972</v>
      </c>
    </row>
    <row r="1974" spans="1:36" ht="11.25" customHeight="1" x14ac:dyDescent="0.2">
      <c r="A1974" s="27">
        <v>1973</v>
      </c>
      <c r="C1974" s="33" t="str">
        <f t="shared" si="444"/>
        <v>Spider-Woman - Psi-Web - OP - OPD - R</v>
      </c>
      <c r="D1974" s="33" t="str">
        <f t="shared" si="455"/>
        <v>Spider-Woman - Psi-Web - OP - OPD - R</v>
      </c>
      <c r="E1974" s="33">
        <f t="shared" si="445"/>
        <v>1</v>
      </c>
      <c r="F1974" s="33" t="str">
        <f t="shared" si="456"/>
        <v>Psi-Web - OP</v>
      </c>
      <c r="G1974" s="34" t="s">
        <v>123</v>
      </c>
      <c r="H1974" s="34" t="s">
        <v>2590</v>
      </c>
      <c r="L1974" s="33" t="s">
        <v>1585</v>
      </c>
      <c r="M1974" s="33" t="s">
        <v>1585</v>
      </c>
      <c r="N1974" s="34" t="s">
        <v>4956</v>
      </c>
      <c r="O1974" s="34" t="s">
        <v>4956</v>
      </c>
      <c r="P1974" s="33" t="s">
        <v>3298</v>
      </c>
      <c r="R1974" s="34" t="s">
        <v>2584</v>
      </c>
      <c r="S1974" s="50" t="s">
        <v>3760</v>
      </c>
      <c r="T1974" s="33" t="s">
        <v>1585</v>
      </c>
      <c r="U1974" s="33" t="s">
        <v>843</v>
      </c>
      <c r="W1974" s="34" t="s">
        <v>2313</v>
      </c>
      <c r="X1974" s="34">
        <v>2</v>
      </c>
      <c r="Y1974" s="34">
        <v>15</v>
      </c>
      <c r="Z1974" s="34">
        <f t="shared" si="446"/>
        <v>30</v>
      </c>
      <c r="AI1974" s="25">
        <v>1973</v>
      </c>
      <c r="AJ1974" s="27">
        <v>1973</v>
      </c>
    </row>
    <row r="1975" spans="1:36" ht="11.25" customHeight="1" x14ac:dyDescent="0.2">
      <c r="A1975" s="27">
        <v>1974</v>
      </c>
      <c r="C1975" s="33" t="str">
        <f t="shared" si="444"/>
        <v>Spider-Woman - Rescue Operation - IQ - C</v>
      </c>
      <c r="D1975" s="33" t="str">
        <f t="shared" si="455"/>
        <v>Spider-Woman - Rescue Operation - IQ - C</v>
      </c>
      <c r="E1975" s="33">
        <f t="shared" si="445"/>
        <v>1</v>
      </c>
      <c r="F1975" s="33" t="str">
        <f t="shared" si="456"/>
        <v>Rescue Operation - IQ</v>
      </c>
      <c r="G1975" s="34" t="s">
        <v>1044</v>
      </c>
      <c r="H1975" s="34" t="s">
        <v>2590</v>
      </c>
      <c r="L1975" s="33" t="s">
        <v>1585</v>
      </c>
      <c r="M1975" s="33" t="s">
        <v>1585</v>
      </c>
      <c r="N1975" s="34" t="s">
        <v>4876</v>
      </c>
      <c r="O1975" s="34" t="s">
        <v>4876</v>
      </c>
      <c r="P1975" s="33" t="s">
        <v>3566</v>
      </c>
      <c r="S1975" s="50" t="s">
        <v>4529</v>
      </c>
      <c r="T1975" s="33" t="s">
        <v>1585</v>
      </c>
      <c r="U1975" s="33" t="s">
        <v>407</v>
      </c>
      <c r="W1975" s="34" t="s">
        <v>2103</v>
      </c>
      <c r="X1975" s="34">
        <v>12</v>
      </c>
      <c r="Y1975" s="34">
        <v>5</v>
      </c>
      <c r="Z1975" s="34">
        <f t="shared" si="446"/>
        <v>60</v>
      </c>
      <c r="AI1975" s="25">
        <v>1974</v>
      </c>
      <c r="AJ1975" s="27">
        <v>1974</v>
      </c>
    </row>
    <row r="1976" spans="1:36" ht="11.25" customHeight="1" x14ac:dyDescent="0.2">
      <c r="A1976" s="27">
        <v>1975</v>
      </c>
      <c r="C1976" s="33" t="str">
        <f t="shared" si="444"/>
        <v>Spider-Woman - Spider Attack - OP - C</v>
      </c>
      <c r="D1976" s="33" t="str">
        <f t="shared" si="455"/>
        <v>Spider-Woman - Spider Attack - OP - C</v>
      </c>
      <c r="E1976" s="33">
        <f t="shared" si="445"/>
        <v>1</v>
      </c>
      <c r="F1976" s="33" t="str">
        <f t="shared" si="456"/>
        <v>Spider Attack - OP</v>
      </c>
      <c r="G1976" s="34" t="s">
        <v>123</v>
      </c>
      <c r="H1976" s="34" t="s">
        <v>2590</v>
      </c>
      <c r="L1976" s="33" t="s">
        <v>1585</v>
      </c>
      <c r="M1976" s="33" t="s">
        <v>1585</v>
      </c>
      <c r="N1976" s="34" t="s">
        <v>4872</v>
      </c>
      <c r="O1976" s="34" t="s">
        <v>4872</v>
      </c>
      <c r="P1976" s="33" t="s">
        <v>1342</v>
      </c>
      <c r="S1976" s="50" t="s">
        <v>4530</v>
      </c>
      <c r="T1976" s="33" t="s">
        <v>1585</v>
      </c>
      <c r="U1976" s="33" t="s">
        <v>1342</v>
      </c>
      <c r="W1976" s="34" t="s">
        <v>2103</v>
      </c>
      <c r="X1976" s="34">
        <v>2</v>
      </c>
      <c r="Y1976" s="34">
        <v>5</v>
      </c>
      <c r="Z1976" s="34">
        <f t="shared" si="446"/>
        <v>10</v>
      </c>
      <c r="AI1976" s="25">
        <v>1975</v>
      </c>
      <c r="AJ1976" s="27">
        <v>1975</v>
      </c>
    </row>
    <row r="1977" spans="1:36" ht="11.25" customHeight="1" x14ac:dyDescent="0.2">
      <c r="A1977" s="27">
        <v>1976</v>
      </c>
      <c r="C1977" s="33" t="str">
        <f t="shared" si="444"/>
        <v>Spider-Woman - Spider Strength - OP - C</v>
      </c>
      <c r="D1977" s="33" t="str">
        <f t="shared" si="455"/>
        <v>Spider-Woman - Spider Strength - OP - C</v>
      </c>
      <c r="E1977" s="33">
        <f t="shared" si="445"/>
        <v>1</v>
      </c>
      <c r="F1977" s="33" t="str">
        <f t="shared" si="456"/>
        <v>Spider Strength - OP</v>
      </c>
      <c r="G1977" s="34" t="s">
        <v>123</v>
      </c>
      <c r="H1977" s="34" t="s">
        <v>2590</v>
      </c>
      <c r="L1977" s="33" t="s">
        <v>1585</v>
      </c>
      <c r="M1977" s="33" t="s">
        <v>1585</v>
      </c>
      <c r="N1977" s="34" t="s">
        <v>4894</v>
      </c>
      <c r="O1977" s="34" t="s">
        <v>4894</v>
      </c>
      <c r="P1977" s="33" t="s">
        <v>1343</v>
      </c>
      <c r="S1977" s="50" t="s">
        <v>4531</v>
      </c>
      <c r="T1977" s="33" t="s">
        <v>1585</v>
      </c>
      <c r="U1977" s="33" t="s">
        <v>1343</v>
      </c>
      <c r="W1977" s="34" t="s">
        <v>2103</v>
      </c>
      <c r="X1977" s="34">
        <v>2</v>
      </c>
      <c r="Y1977" s="34">
        <v>5</v>
      </c>
      <c r="Z1977" s="34">
        <f t="shared" si="446"/>
        <v>10</v>
      </c>
      <c r="AI1977" s="25">
        <v>1976</v>
      </c>
      <c r="AJ1977" s="27">
        <v>1976</v>
      </c>
    </row>
    <row r="1978" spans="1:36" ht="11.25" customHeight="1" x14ac:dyDescent="0.2">
      <c r="A1978" s="27">
        <v>1977</v>
      </c>
      <c r="C1978" s="33" t="str">
        <f t="shared" si="444"/>
        <v>Spider-Woman - Web Lines - OP - C</v>
      </c>
      <c r="D1978" s="33" t="str">
        <f t="shared" si="455"/>
        <v>Spider-Woman - Web Lines - OP - C</v>
      </c>
      <c r="E1978" s="33">
        <f t="shared" si="445"/>
        <v>1</v>
      </c>
      <c r="F1978" s="33" t="str">
        <f t="shared" si="456"/>
        <v>Web Lines - OP</v>
      </c>
      <c r="G1978" s="34" t="s">
        <v>123</v>
      </c>
      <c r="H1978" s="34" t="s">
        <v>2590</v>
      </c>
      <c r="L1978" s="33" t="s">
        <v>1585</v>
      </c>
      <c r="M1978" s="33" t="s">
        <v>1585</v>
      </c>
      <c r="N1978" s="34" t="s">
        <v>4881</v>
      </c>
      <c r="O1978" s="34" t="s">
        <v>4881</v>
      </c>
      <c r="P1978" s="33" t="s">
        <v>3371</v>
      </c>
      <c r="S1978" s="50" t="s">
        <v>3722</v>
      </c>
      <c r="T1978" s="33" t="s">
        <v>1585</v>
      </c>
      <c r="U1978" s="33" t="s">
        <v>1344</v>
      </c>
      <c r="W1978" s="34" t="s">
        <v>2103</v>
      </c>
      <c r="X1978" s="34">
        <v>2</v>
      </c>
      <c r="Y1978" s="34">
        <v>5</v>
      </c>
      <c r="Z1978" s="34">
        <f t="shared" si="446"/>
        <v>10</v>
      </c>
      <c r="AI1978" s="25">
        <v>1977</v>
      </c>
      <c r="AJ1978" s="27">
        <v>1977</v>
      </c>
    </row>
    <row r="1979" spans="1:36" ht="11.25" customHeight="1" x14ac:dyDescent="0.2">
      <c r="A1979" s="27">
        <v>1978</v>
      </c>
      <c r="B1979" s="28"/>
      <c r="C1979" s="26" t="str">
        <f t="shared" si="444"/>
        <v>Starjammers - 4-Grid Character Card - MN - R</v>
      </c>
      <c r="D1979" s="26" t="s">
        <v>6254</v>
      </c>
      <c r="E1979" s="26">
        <f t="shared" si="445"/>
        <v>1</v>
      </c>
      <c r="F1979" s="26" t="str">
        <f>CONCATENATE(M1979,IF(V1979&lt;&gt;"",CONCATENATE(" (",V1979,")",),"")," &lt;",G1979,"&gt;")</f>
        <v>Starjammers &lt;MN&gt;</v>
      </c>
      <c r="G1979" s="28" t="s">
        <v>1677</v>
      </c>
      <c r="H1979" s="28" t="s">
        <v>2582</v>
      </c>
      <c r="I1979" s="28"/>
      <c r="J1979" s="28"/>
      <c r="K1979" s="28"/>
      <c r="L1979" s="26" t="s">
        <v>1458</v>
      </c>
      <c r="M1979" s="26" t="s">
        <v>1458</v>
      </c>
      <c r="N1979" s="28"/>
      <c r="O1979" s="28"/>
      <c r="P1979" s="26" t="s">
        <v>769</v>
      </c>
      <c r="Q1979" s="28"/>
      <c r="R1979" s="28"/>
      <c r="S1979" s="54"/>
      <c r="T1979" s="26" t="s">
        <v>1458</v>
      </c>
      <c r="U1979" s="26" t="s">
        <v>769</v>
      </c>
      <c r="V1979" s="28"/>
      <c r="W1979" s="28" t="s">
        <v>2313</v>
      </c>
      <c r="X1979" s="29">
        <v>4</v>
      </c>
      <c r="Y1979" s="29">
        <v>15</v>
      </c>
      <c r="Z1979" s="29">
        <f t="shared" si="446"/>
        <v>60</v>
      </c>
      <c r="AA1979" s="30">
        <v>3</v>
      </c>
      <c r="AB1979" s="30">
        <v>7</v>
      </c>
      <c r="AC1979" s="30">
        <v>4</v>
      </c>
      <c r="AD1979" s="30">
        <v>5</v>
      </c>
      <c r="AE1979" s="30">
        <f>SUM(AA1979:AD1979)</f>
        <v>19</v>
      </c>
      <c r="AF1979" s="30">
        <v>19</v>
      </c>
      <c r="AG1979" s="31">
        <f>AVERAGE(AA1979:AD1979)</f>
        <v>4.75</v>
      </c>
      <c r="AH1979" s="32" t="s">
        <v>4839</v>
      </c>
      <c r="AI1979" s="32">
        <v>1978</v>
      </c>
      <c r="AJ1979" s="27">
        <v>1978</v>
      </c>
    </row>
    <row r="1980" spans="1:36" ht="11.25" customHeight="1" x14ac:dyDescent="0.2">
      <c r="A1980" s="27">
        <v>1979</v>
      </c>
      <c r="C1980" s="33" t="str">
        <f t="shared" si="444"/>
        <v>Starjammers - Binary - MN - OPD - VR</v>
      </c>
      <c r="D1980" s="33" t="str">
        <f t="shared" ref="D1980:D1987" si="457">CONCATENATE(M1980," - ",P1980," - ",G1980," - ",IF(R1980="","",CONCATENATE(R1980," - ")),W1980)</f>
        <v>Starjammers - Binary - MN - OPD - VR</v>
      </c>
      <c r="E1980" s="33">
        <f t="shared" si="445"/>
        <v>1</v>
      </c>
      <c r="F1980" s="33" t="str">
        <f t="shared" ref="F1980:F1987" si="458">CONCATENATE(P1980," - ",G1980)</f>
        <v>Binary - MN</v>
      </c>
      <c r="G1980" s="34" t="s">
        <v>1677</v>
      </c>
      <c r="H1980" s="34" t="s">
        <v>2590</v>
      </c>
      <c r="L1980" s="33" t="s">
        <v>3299</v>
      </c>
      <c r="M1980" s="33" t="s">
        <v>1458</v>
      </c>
      <c r="N1980" s="34" t="s">
        <v>5029</v>
      </c>
      <c r="O1980" s="34" t="s">
        <v>5029</v>
      </c>
      <c r="P1980" s="33" t="s">
        <v>3299</v>
      </c>
      <c r="R1980" s="34" t="s">
        <v>2584</v>
      </c>
      <c r="S1980" s="50" t="s">
        <v>4168</v>
      </c>
      <c r="T1980" s="33" t="s">
        <v>1458</v>
      </c>
      <c r="U1980" s="33" t="s">
        <v>844</v>
      </c>
      <c r="W1980" s="34" t="s">
        <v>2361</v>
      </c>
      <c r="X1980" s="34">
        <v>4</v>
      </c>
      <c r="Y1980" s="34">
        <v>20</v>
      </c>
      <c r="Z1980" s="34">
        <f t="shared" si="446"/>
        <v>80</v>
      </c>
      <c r="AI1980" s="25">
        <v>1979</v>
      </c>
      <c r="AJ1980" s="27">
        <v>1979</v>
      </c>
    </row>
    <row r="1981" spans="1:36" ht="11.25" customHeight="1" x14ac:dyDescent="0.2">
      <c r="A1981" s="27">
        <v>1980</v>
      </c>
      <c r="C1981" s="33" t="str">
        <f t="shared" si="444"/>
        <v>Starjammers - Ch'od - MN - U</v>
      </c>
      <c r="D1981" s="33" t="str">
        <f t="shared" si="457"/>
        <v>Starjammers - Ch'od - MN - U</v>
      </c>
      <c r="E1981" s="33">
        <f t="shared" si="445"/>
        <v>1</v>
      </c>
      <c r="F1981" s="33" t="str">
        <f t="shared" si="458"/>
        <v>Ch'od - MN</v>
      </c>
      <c r="G1981" s="34" t="s">
        <v>1677</v>
      </c>
      <c r="H1981" s="34" t="s">
        <v>2590</v>
      </c>
      <c r="L1981" s="33" t="s">
        <v>252</v>
      </c>
      <c r="M1981" s="33" t="s">
        <v>1458</v>
      </c>
      <c r="N1981" s="34" t="s">
        <v>4872</v>
      </c>
      <c r="O1981" s="34" t="s">
        <v>4872</v>
      </c>
      <c r="P1981" s="33" t="s">
        <v>252</v>
      </c>
      <c r="S1981" s="50" t="s">
        <v>4532</v>
      </c>
      <c r="T1981" s="33" t="s">
        <v>1458</v>
      </c>
      <c r="U1981" s="33" t="s">
        <v>252</v>
      </c>
      <c r="W1981" s="34" t="s">
        <v>2314</v>
      </c>
      <c r="X1981" s="34">
        <v>4</v>
      </c>
      <c r="Y1981" s="34">
        <v>10</v>
      </c>
      <c r="Z1981" s="34">
        <f t="shared" si="446"/>
        <v>40</v>
      </c>
      <c r="AI1981" s="25">
        <v>1980</v>
      </c>
      <c r="AJ1981" s="27">
        <v>1980</v>
      </c>
    </row>
    <row r="1982" spans="1:36" ht="11.25" customHeight="1" x14ac:dyDescent="0.2">
      <c r="A1982" s="27">
        <v>1981</v>
      </c>
      <c r="C1982" s="33" t="str">
        <f t="shared" si="444"/>
        <v>Starjammers - Corsair - MN - U</v>
      </c>
      <c r="D1982" s="33" t="str">
        <f t="shared" si="457"/>
        <v>Starjammers - Corsair - MN - U</v>
      </c>
      <c r="E1982" s="33">
        <f t="shared" si="445"/>
        <v>1</v>
      </c>
      <c r="F1982" s="33" t="str">
        <f t="shared" si="458"/>
        <v>Corsair - MN</v>
      </c>
      <c r="G1982" s="34" t="s">
        <v>1677</v>
      </c>
      <c r="H1982" s="34" t="s">
        <v>2590</v>
      </c>
      <c r="L1982" s="33" t="s">
        <v>253</v>
      </c>
      <c r="M1982" s="33" t="s">
        <v>1458</v>
      </c>
      <c r="N1982" s="34" t="s">
        <v>4872</v>
      </c>
      <c r="O1982" s="34" t="s">
        <v>4872</v>
      </c>
      <c r="P1982" s="33" t="s">
        <v>253</v>
      </c>
      <c r="S1982" s="50" t="s">
        <v>3599</v>
      </c>
      <c r="T1982" s="33" t="s">
        <v>1458</v>
      </c>
      <c r="U1982" s="33" t="s">
        <v>253</v>
      </c>
      <c r="W1982" s="34" t="s">
        <v>2314</v>
      </c>
      <c r="X1982" s="34">
        <v>4</v>
      </c>
      <c r="Y1982" s="34">
        <v>10</v>
      </c>
      <c r="Z1982" s="34">
        <f t="shared" si="446"/>
        <v>40</v>
      </c>
      <c r="AI1982" s="25">
        <v>1981</v>
      </c>
      <c r="AJ1982" s="27">
        <v>1981</v>
      </c>
    </row>
    <row r="1983" spans="1:36" ht="11.25" customHeight="1" x14ac:dyDescent="0.2">
      <c r="A1983" s="27">
        <v>1982</v>
      </c>
      <c r="C1983" s="33" t="str">
        <f t="shared" si="444"/>
        <v>Starjammers - Hepzibah - MN - C</v>
      </c>
      <c r="D1983" s="33" t="str">
        <f t="shared" si="457"/>
        <v>Starjammers - Hepzibah - MN - C</v>
      </c>
      <c r="E1983" s="33">
        <f t="shared" si="445"/>
        <v>1</v>
      </c>
      <c r="F1983" s="33" t="str">
        <f t="shared" si="458"/>
        <v>Hepzibah - MN</v>
      </c>
      <c r="G1983" s="34" t="s">
        <v>1677</v>
      </c>
      <c r="H1983" s="34" t="s">
        <v>2590</v>
      </c>
      <c r="L1983" s="33" t="s">
        <v>254</v>
      </c>
      <c r="M1983" s="33" t="s">
        <v>1458</v>
      </c>
      <c r="N1983" s="34" t="s">
        <v>4876</v>
      </c>
      <c r="O1983" s="34" t="s">
        <v>4876</v>
      </c>
      <c r="P1983" s="33" t="s">
        <v>254</v>
      </c>
      <c r="S1983" s="50" t="s">
        <v>4533</v>
      </c>
      <c r="T1983" s="33" t="s">
        <v>1458</v>
      </c>
      <c r="U1983" s="33" t="s">
        <v>254</v>
      </c>
      <c r="W1983" s="34" t="s">
        <v>2103</v>
      </c>
      <c r="X1983" s="34">
        <v>4</v>
      </c>
      <c r="Y1983" s="34">
        <v>5</v>
      </c>
      <c r="Z1983" s="34">
        <f t="shared" si="446"/>
        <v>20</v>
      </c>
      <c r="AI1983" s="25">
        <v>1982</v>
      </c>
      <c r="AJ1983" s="27">
        <v>1982</v>
      </c>
    </row>
    <row r="1984" spans="1:36" ht="11.25" customHeight="1" x14ac:dyDescent="0.2">
      <c r="A1984" s="27">
        <v>1983</v>
      </c>
      <c r="C1984" s="33" t="str">
        <f t="shared" ref="C1984:C2047" si="459">CONCATENATE(M1984," - ",P1984," - ",G1984," - ",IF(R1984="","",CONCATENATE(R1984," - ")),W1984)</f>
        <v>Starjammers - Keeyah - MN - OPD - U</v>
      </c>
      <c r="D1984" s="33" t="str">
        <f t="shared" si="457"/>
        <v>Starjammers - Keeyah - MN - OPD - U</v>
      </c>
      <c r="E1984" s="33">
        <f t="shared" si="445"/>
        <v>1</v>
      </c>
      <c r="F1984" s="33" t="str">
        <f t="shared" si="458"/>
        <v>Keeyah - MN</v>
      </c>
      <c r="G1984" s="34" t="s">
        <v>1677</v>
      </c>
      <c r="H1984" s="34" t="s">
        <v>2590</v>
      </c>
      <c r="L1984" s="33" t="s">
        <v>3300</v>
      </c>
      <c r="M1984" s="33" t="s">
        <v>1458</v>
      </c>
      <c r="N1984" s="34" t="s">
        <v>5050</v>
      </c>
      <c r="O1984" s="34" t="s">
        <v>5050</v>
      </c>
      <c r="P1984" s="33" t="s">
        <v>3300</v>
      </c>
      <c r="R1984" s="34" t="s">
        <v>2584</v>
      </c>
      <c r="S1984" s="50" t="s">
        <v>3984</v>
      </c>
      <c r="T1984" s="33" t="s">
        <v>1458</v>
      </c>
      <c r="U1984" s="33" t="s">
        <v>845</v>
      </c>
      <c r="W1984" s="34" t="s">
        <v>2314</v>
      </c>
      <c r="X1984" s="34">
        <v>4</v>
      </c>
      <c r="Y1984" s="34">
        <v>10</v>
      </c>
      <c r="Z1984" s="34">
        <f t="shared" si="446"/>
        <v>40</v>
      </c>
      <c r="AI1984" s="25">
        <v>1983</v>
      </c>
      <c r="AJ1984" s="27">
        <v>1983</v>
      </c>
    </row>
    <row r="1985" spans="1:36" ht="11.25" customHeight="1" x14ac:dyDescent="0.2">
      <c r="A1985" s="27">
        <v>1984</v>
      </c>
      <c r="C1985" s="33" t="str">
        <f t="shared" si="459"/>
        <v>Starjammers - Majestrix Lilandra - XM - C</v>
      </c>
      <c r="D1985" s="33" t="str">
        <f t="shared" si="457"/>
        <v>Starjammers - Majestrix Lilandra - XM - C</v>
      </c>
      <c r="E1985" s="33">
        <f t="shared" si="445"/>
        <v>1</v>
      </c>
      <c r="F1985" s="33" t="str">
        <f t="shared" si="458"/>
        <v>Majestrix Lilandra - XM</v>
      </c>
      <c r="G1985" s="34" t="s">
        <v>3387</v>
      </c>
      <c r="H1985" s="34" t="s">
        <v>2590</v>
      </c>
      <c r="L1985" s="33" t="s">
        <v>1459</v>
      </c>
      <c r="M1985" s="33" t="s">
        <v>1458</v>
      </c>
      <c r="N1985" s="34" t="s">
        <v>4964</v>
      </c>
      <c r="O1985" s="34" t="s">
        <v>4964</v>
      </c>
      <c r="P1985" s="33" t="s">
        <v>1459</v>
      </c>
      <c r="S1985" s="50" t="s">
        <v>4534</v>
      </c>
      <c r="T1985" s="33" t="s">
        <v>1458</v>
      </c>
      <c r="U1985" s="33" t="s">
        <v>1459</v>
      </c>
      <c r="W1985" s="34" t="s">
        <v>2103</v>
      </c>
      <c r="X1985" s="34">
        <v>5</v>
      </c>
      <c r="Y1985" s="34">
        <v>5</v>
      </c>
      <c r="Z1985" s="34">
        <f t="shared" si="446"/>
        <v>25</v>
      </c>
      <c r="AI1985" s="25">
        <v>1984</v>
      </c>
      <c r="AJ1985" s="27">
        <v>1984</v>
      </c>
    </row>
    <row r="1986" spans="1:36" ht="11.25" customHeight="1" x14ac:dyDescent="0.2">
      <c r="A1986" s="27">
        <v>1985</v>
      </c>
      <c r="C1986" s="33" t="str">
        <f t="shared" si="459"/>
        <v>Starjammers - Professor X - CL - R</v>
      </c>
      <c r="D1986" s="33" t="str">
        <f t="shared" si="457"/>
        <v>Starjammers - Professor X - CL - R</v>
      </c>
      <c r="E1986" s="33">
        <f t="shared" ref="E1986:E2049" si="460">COUNTIF(F:F,F1986)</f>
        <v>1</v>
      </c>
      <c r="F1986" s="33" t="str">
        <f t="shared" si="458"/>
        <v>Professor X - CL</v>
      </c>
      <c r="G1986" s="34" t="s">
        <v>1676</v>
      </c>
      <c r="H1986" s="34" t="s">
        <v>2590</v>
      </c>
      <c r="L1986" s="33" t="s">
        <v>2235</v>
      </c>
      <c r="M1986" s="33" t="s">
        <v>1458</v>
      </c>
      <c r="N1986" s="34" t="s">
        <v>5029</v>
      </c>
      <c r="O1986" s="34" t="s">
        <v>5029</v>
      </c>
      <c r="P1986" s="33" t="s">
        <v>2235</v>
      </c>
      <c r="S1986" s="50" t="s">
        <v>4535</v>
      </c>
      <c r="T1986" s="33" t="s">
        <v>1458</v>
      </c>
      <c r="U1986" s="33" t="s">
        <v>2235</v>
      </c>
      <c r="W1986" s="34" t="s">
        <v>2313</v>
      </c>
      <c r="X1986" s="34">
        <v>13</v>
      </c>
      <c r="Y1986" s="34">
        <v>15</v>
      </c>
      <c r="Z1986" s="34">
        <f t="shared" ref="Z1986:Z2049" si="461">SUMPRODUCT(X1986,Y1986)</f>
        <v>195</v>
      </c>
      <c r="AI1986" s="25">
        <v>1985</v>
      </c>
      <c r="AJ1986" s="27">
        <v>1985</v>
      </c>
    </row>
    <row r="1987" spans="1:36" ht="11.25" customHeight="1" x14ac:dyDescent="0.2">
      <c r="A1987" s="27">
        <v>1986</v>
      </c>
      <c r="C1987" s="33" t="str">
        <f t="shared" si="459"/>
        <v>Starjammers - Raza - MN - OPD - VR</v>
      </c>
      <c r="D1987" s="33" t="str">
        <f t="shared" si="457"/>
        <v>Starjammers - Raza - MN - OPD - VR</v>
      </c>
      <c r="E1987" s="33">
        <f t="shared" si="460"/>
        <v>1</v>
      </c>
      <c r="F1987" s="33" t="str">
        <f t="shared" si="458"/>
        <v>Raza - MN</v>
      </c>
      <c r="G1987" s="34" t="s">
        <v>1677</v>
      </c>
      <c r="H1987" s="34" t="s">
        <v>2590</v>
      </c>
      <c r="L1987" s="33" t="s">
        <v>3301</v>
      </c>
      <c r="M1987" s="33" t="s">
        <v>1458</v>
      </c>
      <c r="N1987" s="34" t="s">
        <v>4911</v>
      </c>
      <c r="O1987" s="34" t="s">
        <v>4911</v>
      </c>
      <c r="P1987" s="33" t="s">
        <v>3301</v>
      </c>
      <c r="R1987" s="34" t="s">
        <v>2584</v>
      </c>
      <c r="S1987" s="50" t="s">
        <v>4536</v>
      </c>
      <c r="T1987" s="33" t="s">
        <v>1458</v>
      </c>
      <c r="U1987" s="33" t="s">
        <v>846</v>
      </c>
      <c r="W1987" s="34" t="s">
        <v>2361</v>
      </c>
      <c r="X1987" s="34">
        <v>4</v>
      </c>
      <c r="Y1987" s="34">
        <v>20</v>
      </c>
      <c r="Z1987" s="34">
        <f t="shared" si="461"/>
        <v>80</v>
      </c>
      <c r="AI1987" s="25">
        <v>1986</v>
      </c>
      <c r="AJ1987" s="27">
        <v>1986</v>
      </c>
    </row>
    <row r="1988" spans="1:36" ht="11.25" customHeight="1" x14ac:dyDescent="0.2">
      <c r="A1988" s="27">
        <v>1987</v>
      </c>
      <c r="B1988" s="28"/>
      <c r="C1988" s="26" t="str">
        <f t="shared" si="459"/>
        <v>Steel - 4-Grid Character Card - DC - R</v>
      </c>
      <c r="D1988" s="26" t="str">
        <f>CONCATENATE(M1988," ",G1988," HERO - ",W1988)</f>
        <v>Steel DC HERO - R</v>
      </c>
      <c r="E1988" s="26">
        <f t="shared" si="460"/>
        <v>1</v>
      </c>
      <c r="F1988" s="26" t="str">
        <f>CONCATENATE(M1988,IF(V1988&lt;&gt;"",CONCATENATE(" (",V1988,")",),"")," &lt;",G1988,"&gt;")</f>
        <v>Steel (H) &lt;DC&gt;</v>
      </c>
      <c r="G1988" s="28" t="s">
        <v>3385</v>
      </c>
      <c r="H1988" s="28" t="s">
        <v>2582</v>
      </c>
      <c r="I1988" s="28"/>
      <c r="J1988" s="28"/>
      <c r="K1988" s="28"/>
      <c r="L1988" s="26" t="s">
        <v>1586</v>
      </c>
      <c r="M1988" s="26" t="s">
        <v>1586</v>
      </c>
      <c r="N1988" s="28"/>
      <c r="O1988" s="28"/>
      <c r="P1988" s="26" t="s">
        <v>769</v>
      </c>
      <c r="Q1988" s="28"/>
      <c r="R1988" s="28"/>
      <c r="S1988" s="54"/>
      <c r="T1988" s="26" t="s">
        <v>1586</v>
      </c>
      <c r="U1988" s="26" t="s">
        <v>769</v>
      </c>
      <c r="V1988" s="28" t="s">
        <v>1981</v>
      </c>
      <c r="W1988" s="28" t="s">
        <v>2313</v>
      </c>
      <c r="X1988" s="29">
        <v>3</v>
      </c>
      <c r="Y1988" s="29">
        <v>15</v>
      </c>
      <c r="Z1988" s="29">
        <f t="shared" si="461"/>
        <v>45</v>
      </c>
      <c r="AA1988" s="30">
        <v>5</v>
      </c>
      <c r="AB1988" s="30">
        <v>3</v>
      </c>
      <c r="AC1988" s="30">
        <v>6</v>
      </c>
      <c r="AD1988" s="30">
        <v>4</v>
      </c>
      <c r="AE1988" s="30">
        <f>SUM(AA1988:AD1988)</f>
        <v>18</v>
      </c>
      <c r="AF1988" s="30">
        <v>18</v>
      </c>
      <c r="AG1988" s="31">
        <f>AVERAGE(AA1988:AD1988)</f>
        <v>4.5</v>
      </c>
      <c r="AH1988" s="32"/>
      <c r="AI1988" s="32">
        <v>1987</v>
      </c>
      <c r="AJ1988" s="27">
        <v>1987</v>
      </c>
    </row>
    <row r="1989" spans="1:36" ht="11.25" customHeight="1" x14ac:dyDescent="0.2">
      <c r="A1989" s="27">
        <v>1988</v>
      </c>
      <c r="C1989" s="33" t="str">
        <f t="shared" si="459"/>
        <v>Steel - Boot Jets - DC - R</v>
      </c>
      <c r="D1989" s="33" t="str">
        <f t="shared" ref="D1989:D1994" si="462">CONCATENATE(M1989," - ",P1989," - ",G1989," - ",IF(R1989="","",CONCATENATE(R1989," - ")),W1989)</f>
        <v>Steel - Boot Jets - DC - R</v>
      </c>
      <c r="E1989" s="33">
        <f t="shared" si="460"/>
        <v>1</v>
      </c>
      <c r="F1989" s="33" t="str">
        <f t="shared" ref="F1989:F1994" si="463">CONCATENATE(P1989," - ",G1989)</f>
        <v>Boot Jets - DC</v>
      </c>
      <c r="G1989" s="34" t="s">
        <v>3385</v>
      </c>
      <c r="H1989" s="34" t="s">
        <v>2590</v>
      </c>
      <c r="L1989" s="33" t="s">
        <v>1586</v>
      </c>
      <c r="M1989" s="33" t="s">
        <v>1586</v>
      </c>
      <c r="N1989" s="34" t="s">
        <v>4932</v>
      </c>
      <c r="O1989" s="34" t="s">
        <v>4932</v>
      </c>
      <c r="P1989" s="33" t="s">
        <v>2525</v>
      </c>
      <c r="S1989" s="50" t="s">
        <v>4537</v>
      </c>
      <c r="T1989" s="33" t="s">
        <v>1586</v>
      </c>
      <c r="U1989" s="33" t="s">
        <v>2525</v>
      </c>
      <c r="W1989" s="34" t="s">
        <v>2313</v>
      </c>
      <c r="X1989" s="34">
        <v>3</v>
      </c>
      <c r="Y1989" s="34">
        <v>15</v>
      </c>
      <c r="Z1989" s="34">
        <f t="shared" si="461"/>
        <v>45</v>
      </c>
      <c r="AI1989" s="25">
        <v>1988</v>
      </c>
      <c r="AJ1989" s="27">
        <v>1988</v>
      </c>
    </row>
    <row r="1990" spans="1:36" ht="11.25" customHeight="1" x14ac:dyDescent="0.2">
      <c r="A1990" s="27">
        <v>1989</v>
      </c>
      <c r="C1990" s="33" t="str">
        <f t="shared" si="459"/>
        <v>Steel - Exo-Skeleton - DC - U</v>
      </c>
      <c r="D1990" s="33" t="str">
        <f t="shared" si="462"/>
        <v>Steel - Exo-Skeleton - DC - U</v>
      </c>
      <c r="E1990" s="33">
        <f t="shared" si="460"/>
        <v>1</v>
      </c>
      <c r="F1990" s="33" t="str">
        <f t="shared" si="463"/>
        <v>Exo-Skeleton - DC</v>
      </c>
      <c r="G1990" s="34" t="s">
        <v>3385</v>
      </c>
      <c r="H1990" s="34" t="s">
        <v>2590</v>
      </c>
      <c r="L1990" s="33" t="s">
        <v>1586</v>
      </c>
      <c r="M1990" s="33" t="s">
        <v>1586</v>
      </c>
      <c r="N1990" s="34" t="s">
        <v>4879</v>
      </c>
      <c r="O1990" s="34" t="s">
        <v>4879</v>
      </c>
      <c r="P1990" s="33" t="s">
        <v>3527</v>
      </c>
      <c r="S1990" s="50" t="s">
        <v>4339</v>
      </c>
      <c r="T1990" s="33" t="s">
        <v>1586</v>
      </c>
      <c r="U1990" s="33" t="s">
        <v>3527</v>
      </c>
      <c r="W1990" s="34" t="s">
        <v>2314</v>
      </c>
      <c r="X1990" s="34">
        <v>3</v>
      </c>
      <c r="Y1990" s="34">
        <v>10</v>
      </c>
      <c r="Z1990" s="34">
        <f t="shared" si="461"/>
        <v>30</v>
      </c>
      <c r="AI1990" s="25">
        <v>1989</v>
      </c>
      <c r="AJ1990" s="27">
        <v>1989</v>
      </c>
    </row>
    <row r="1991" spans="1:36" ht="11.25" customHeight="1" x14ac:dyDescent="0.2">
      <c r="A1991" s="27">
        <v>1990</v>
      </c>
      <c r="C1991" s="33" t="str">
        <f t="shared" si="459"/>
        <v>Steel - Hammer - DC - OPD - VR</v>
      </c>
      <c r="D1991" s="33" t="str">
        <f t="shared" si="462"/>
        <v>Steel - Hammer - DC - OPD - VR</v>
      </c>
      <c r="E1991" s="33">
        <f t="shared" si="460"/>
        <v>1</v>
      </c>
      <c r="F1991" s="33" t="str">
        <f t="shared" si="463"/>
        <v>Hammer - DC</v>
      </c>
      <c r="G1991" s="34" t="s">
        <v>3385</v>
      </c>
      <c r="H1991" s="34" t="s">
        <v>2590</v>
      </c>
      <c r="L1991" s="33" t="s">
        <v>1586</v>
      </c>
      <c r="M1991" s="33" t="s">
        <v>1586</v>
      </c>
      <c r="N1991" s="34" t="s">
        <v>4925</v>
      </c>
      <c r="O1991" s="34" t="s">
        <v>4925</v>
      </c>
      <c r="P1991" s="33" t="s">
        <v>3302</v>
      </c>
      <c r="R1991" s="34" t="s">
        <v>2584</v>
      </c>
      <c r="S1991" s="50" t="s">
        <v>4538</v>
      </c>
      <c r="T1991" s="33" t="s">
        <v>1586</v>
      </c>
      <c r="U1991" s="33" t="s">
        <v>847</v>
      </c>
      <c r="W1991" s="34" t="s">
        <v>2361</v>
      </c>
      <c r="X1991" s="34">
        <v>3</v>
      </c>
      <c r="Y1991" s="34">
        <v>20</v>
      </c>
      <c r="Z1991" s="34">
        <f t="shared" si="461"/>
        <v>60</v>
      </c>
      <c r="AI1991" s="25">
        <v>1990</v>
      </c>
      <c r="AJ1991" s="27">
        <v>1990</v>
      </c>
    </row>
    <row r="1992" spans="1:36" ht="11.25" customHeight="1" x14ac:dyDescent="0.2">
      <c r="A1992" s="27">
        <v>1991</v>
      </c>
      <c r="C1992" s="33" t="str">
        <f t="shared" si="459"/>
        <v>Steel - Human Shield - DC - U</v>
      </c>
      <c r="D1992" s="33" t="str">
        <f t="shared" si="462"/>
        <v>Steel - Human Shield - DC - U</v>
      </c>
      <c r="E1992" s="33">
        <f t="shared" si="460"/>
        <v>1</v>
      </c>
      <c r="F1992" s="33" t="str">
        <f t="shared" si="463"/>
        <v>Human Shield - DC</v>
      </c>
      <c r="G1992" s="34" t="s">
        <v>3385</v>
      </c>
      <c r="H1992" s="34" t="s">
        <v>2590</v>
      </c>
      <c r="L1992" s="33" t="s">
        <v>1586</v>
      </c>
      <c r="M1992" s="33" t="s">
        <v>1586</v>
      </c>
      <c r="N1992" s="34" t="s">
        <v>4897</v>
      </c>
      <c r="O1992" s="34" t="s">
        <v>4897</v>
      </c>
      <c r="P1992" s="33" t="s">
        <v>1300</v>
      </c>
      <c r="S1992" s="50" t="s">
        <v>4539</v>
      </c>
      <c r="T1992" s="33" t="s">
        <v>1586</v>
      </c>
      <c r="U1992" s="33" t="s">
        <v>1300</v>
      </c>
      <c r="W1992" s="34" t="s">
        <v>2314</v>
      </c>
      <c r="X1992" s="34">
        <v>3</v>
      </c>
      <c r="Y1992" s="34">
        <v>10</v>
      </c>
      <c r="Z1992" s="34">
        <f t="shared" si="461"/>
        <v>30</v>
      </c>
      <c r="AI1992" s="25">
        <v>1991</v>
      </c>
      <c r="AJ1992" s="27">
        <v>1991</v>
      </c>
    </row>
    <row r="1993" spans="1:36" ht="11.25" customHeight="1" x14ac:dyDescent="0.2">
      <c r="A1993" s="27">
        <v>1992</v>
      </c>
      <c r="C1993" s="33" t="str">
        <f t="shared" si="459"/>
        <v>Steel - Night Vision Goggles - JLA - OPD - R</v>
      </c>
      <c r="D1993" s="33" t="s">
        <v>6255</v>
      </c>
      <c r="E1993" s="33">
        <f t="shared" si="460"/>
        <v>1</v>
      </c>
      <c r="F1993" s="33" t="str">
        <f t="shared" si="463"/>
        <v>Night Vision Goggles - JLA</v>
      </c>
      <c r="G1993" s="34" t="s">
        <v>3386</v>
      </c>
      <c r="H1993" s="34" t="s">
        <v>2590</v>
      </c>
      <c r="L1993" s="33" t="s">
        <v>1586</v>
      </c>
      <c r="M1993" s="33" t="s">
        <v>1586</v>
      </c>
      <c r="N1993" s="34" t="s">
        <v>5050</v>
      </c>
      <c r="O1993" s="34" t="s">
        <v>5050</v>
      </c>
      <c r="P1993" s="33" t="s">
        <v>3303</v>
      </c>
      <c r="R1993" s="34" t="s">
        <v>2584</v>
      </c>
      <c r="S1993" s="50" t="s">
        <v>3984</v>
      </c>
      <c r="T1993" s="33" t="s">
        <v>1586</v>
      </c>
      <c r="U1993" s="33" t="s">
        <v>848</v>
      </c>
      <c r="W1993" s="34" t="s">
        <v>2313</v>
      </c>
      <c r="X1993" s="34">
        <v>6</v>
      </c>
      <c r="Y1993" s="34">
        <v>15</v>
      </c>
      <c r="Z1993" s="34">
        <f t="shared" si="461"/>
        <v>90</v>
      </c>
      <c r="AI1993" s="25">
        <v>1992</v>
      </c>
      <c r="AJ1993" s="27">
        <v>1992</v>
      </c>
    </row>
    <row r="1994" spans="1:36" ht="11.25" customHeight="1" x14ac:dyDescent="0.2">
      <c r="A1994" s="27">
        <v>1993</v>
      </c>
      <c r="C1994" s="33" t="str">
        <f t="shared" si="459"/>
        <v>Steel - Rivet Gun - DC - R</v>
      </c>
      <c r="D1994" s="33" t="str">
        <f t="shared" si="462"/>
        <v>Steel - Rivet Gun - DC - R</v>
      </c>
      <c r="E1994" s="33">
        <f t="shared" si="460"/>
        <v>1</v>
      </c>
      <c r="F1994" s="33" t="str">
        <f t="shared" si="463"/>
        <v>Rivet Gun - DC</v>
      </c>
      <c r="G1994" s="34" t="s">
        <v>3385</v>
      </c>
      <c r="H1994" s="34" t="s">
        <v>2590</v>
      </c>
      <c r="L1994" s="33" t="s">
        <v>1586</v>
      </c>
      <c r="M1994" s="33" t="s">
        <v>1586</v>
      </c>
      <c r="N1994" s="34" t="s">
        <v>5040</v>
      </c>
      <c r="O1994" s="34" t="s">
        <v>5040</v>
      </c>
      <c r="P1994" s="33" t="s">
        <v>1345</v>
      </c>
      <c r="S1994" s="50" t="s">
        <v>4540</v>
      </c>
      <c r="T1994" s="33" t="s">
        <v>1586</v>
      </c>
      <c r="U1994" s="33" t="s">
        <v>1345</v>
      </c>
      <c r="W1994" s="34" t="s">
        <v>2313</v>
      </c>
      <c r="X1994" s="34">
        <v>3</v>
      </c>
      <c r="Y1994" s="34">
        <v>15</v>
      </c>
      <c r="Z1994" s="34">
        <f t="shared" si="461"/>
        <v>45</v>
      </c>
      <c r="AI1994" s="25">
        <v>1993</v>
      </c>
      <c r="AJ1994" s="27">
        <v>1993</v>
      </c>
    </row>
    <row r="1995" spans="1:36" ht="11.25" customHeight="1" x14ac:dyDescent="0.2">
      <c r="A1995" s="27">
        <v>1994</v>
      </c>
      <c r="B1995" s="39"/>
      <c r="C1995" s="38" t="str">
        <f t="shared" si="459"/>
        <v>Storm - 3-Grid Character Card - OP - C</v>
      </c>
      <c r="D1995" s="38" t="str">
        <f>CONCATENATE(M1995," ",G1995," HERO - ",W1995)</f>
        <v>Storm OP HERO - C</v>
      </c>
      <c r="E1995" s="38">
        <f t="shared" si="460"/>
        <v>1</v>
      </c>
      <c r="F1995" s="38" t="str">
        <f>CONCATENATE(M1995,IF(V1995&lt;&gt;"",CONCATENATE(" (",V1995,")",),"")," &lt;",G1995,"&gt;")</f>
        <v>Storm &lt;OP&gt;</v>
      </c>
      <c r="G1995" s="39" t="s">
        <v>123</v>
      </c>
      <c r="H1995" s="39" t="s">
        <v>2582</v>
      </c>
      <c r="I1995" s="39"/>
      <c r="J1995" s="39"/>
      <c r="K1995" s="39"/>
      <c r="L1995" s="38" t="s">
        <v>1147</v>
      </c>
      <c r="M1995" s="38" t="s">
        <v>1147</v>
      </c>
      <c r="N1995" s="39"/>
      <c r="O1995" s="39"/>
      <c r="P1995" s="38" t="s">
        <v>768</v>
      </c>
      <c r="Q1995" s="39"/>
      <c r="R1995" s="39"/>
      <c r="S1995" s="55"/>
      <c r="T1995" s="38" t="s">
        <v>1147</v>
      </c>
      <c r="U1995" s="38" t="s">
        <v>768</v>
      </c>
      <c r="V1995" s="39"/>
      <c r="W1995" s="39" t="s">
        <v>2103</v>
      </c>
      <c r="X1995" s="40">
        <v>2</v>
      </c>
      <c r="Y1995" s="40">
        <v>5</v>
      </c>
      <c r="Z1995" s="40">
        <f t="shared" si="461"/>
        <v>10</v>
      </c>
      <c r="AA1995" s="41">
        <v>7</v>
      </c>
      <c r="AB1995" s="41">
        <v>4</v>
      </c>
      <c r="AC1995" s="41">
        <v>3</v>
      </c>
      <c r="AD1995" s="41"/>
      <c r="AE1995" s="41">
        <f>SUM(AA1995:AD1995)</f>
        <v>14</v>
      </c>
      <c r="AF1995" s="41">
        <v>14</v>
      </c>
      <c r="AG1995" s="42">
        <f>AVERAGE(AA1995:AD1995)</f>
        <v>4.666666666666667</v>
      </c>
      <c r="AH1995" s="43"/>
      <c r="AI1995" s="43">
        <v>1994</v>
      </c>
      <c r="AJ1995" s="27">
        <v>1994</v>
      </c>
    </row>
    <row r="1996" spans="1:36" ht="11.25" customHeight="1" x14ac:dyDescent="0.2">
      <c r="A1996" s="27">
        <v>1995</v>
      </c>
      <c r="B1996" s="28"/>
      <c r="C1996" s="26" t="str">
        <f t="shared" si="459"/>
        <v>Storm - 4-Grid Character Card - IQ - R</v>
      </c>
      <c r="D1996" s="26" t="str">
        <f>CONCATENATE(M1996," ",G1996," HERO - ",W1996)</f>
        <v>Storm IQ HERO - R</v>
      </c>
      <c r="E1996" s="26">
        <f t="shared" si="460"/>
        <v>1</v>
      </c>
      <c r="F1996" s="26" t="str">
        <f>CONCATENATE(M1996,IF(V1996&lt;&gt;"",CONCATENATE(" (",V1996,")",),"")," &lt;",G1996,"&gt;")</f>
        <v>Storm &lt;IQ&gt;</v>
      </c>
      <c r="G1996" s="28" t="s">
        <v>1044</v>
      </c>
      <c r="H1996" s="28" t="s">
        <v>2582</v>
      </c>
      <c r="I1996" s="28"/>
      <c r="J1996" s="28"/>
      <c r="K1996" s="28"/>
      <c r="L1996" s="26" t="s">
        <v>1147</v>
      </c>
      <c r="M1996" s="26" t="s">
        <v>1147</v>
      </c>
      <c r="N1996" s="28"/>
      <c r="O1996" s="28"/>
      <c r="P1996" s="26" t="s">
        <v>769</v>
      </c>
      <c r="Q1996" s="28"/>
      <c r="R1996" s="28"/>
      <c r="S1996" s="54"/>
      <c r="T1996" s="26" t="s">
        <v>1147</v>
      </c>
      <c r="U1996" s="26" t="s">
        <v>769</v>
      </c>
      <c r="V1996" s="28"/>
      <c r="W1996" s="28" t="s">
        <v>2313</v>
      </c>
      <c r="X1996" s="29">
        <v>12</v>
      </c>
      <c r="Y1996" s="29">
        <v>15</v>
      </c>
      <c r="Z1996" s="29">
        <f t="shared" si="461"/>
        <v>180</v>
      </c>
      <c r="AA1996" s="30">
        <v>7</v>
      </c>
      <c r="AB1996" s="30">
        <v>5</v>
      </c>
      <c r="AC1996" s="30">
        <v>3</v>
      </c>
      <c r="AD1996" s="30">
        <v>4</v>
      </c>
      <c r="AE1996" s="30">
        <f>SUM(AA1996:AD1996)</f>
        <v>19</v>
      </c>
      <c r="AF1996" s="30">
        <v>19</v>
      </c>
      <c r="AG1996" s="31">
        <f>AVERAGE(AA1996:AD1996)</f>
        <v>4.75</v>
      </c>
      <c r="AH1996" s="32" t="s">
        <v>4784</v>
      </c>
      <c r="AI1996" s="32">
        <v>1995</v>
      </c>
      <c r="AJ1996" s="27">
        <v>1995</v>
      </c>
    </row>
    <row r="1997" spans="1:36" ht="11.25" customHeight="1" x14ac:dyDescent="0.2">
      <c r="A1997" s="27">
        <v>1996</v>
      </c>
      <c r="C1997" s="33" t="str">
        <f t="shared" si="459"/>
        <v>Storm - Chain Lightning - OP - C</v>
      </c>
      <c r="D1997" s="33" t="str">
        <f t="shared" ref="D1997:D2005" si="464">CONCATENATE(M1997," - ",P1997," - ",G1997," - ",IF(R1997="","",CONCATENATE(R1997," - ")),W1997)</f>
        <v>Storm - Chain Lightning - OP - C</v>
      </c>
      <c r="E1997" s="33">
        <f t="shared" si="460"/>
        <v>1</v>
      </c>
      <c r="F1997" s="33" t="str">
        <f t="shared" ref="F1997:F2005" si="465">CONCATENATE(P1997," - ",G1997)</f>
        <v>Chain Lightning - OP</v>
      </c>
      <c r="G1997" s="34" t="s">
        <v>123</v>
      </c>
      <c r="H1997" s="34" t="s">
        <v>2590</v>
      </c>
      <c r="L1997" s="33" t="s">
        <v>1147</v>
      </c>
      <c r="M1997" s="33" t="s">
        <v>1147</v>
      </c>
      <c r="N1997" s="34" t="s">
        <v>4894</v>
      </c>
      <c r="O1997" s="34" t="s">
        <v>4894</v>
      </c>
      <c r="P1997" s="33" t="s">
        <v>2105</v>
      </c>
      <c r="S1997" s="50" t="s">
        <v>3802</v>
      </c>
      <c r="T1997" s="33" t="s">
        <v>1147</v>
      </c>
      <c r="U1997" s="33" t="s">
        <v>2105</v>
      </c>
      <c r="W1997" s="34" t="s">
        <v>2103</v>
      </c>
      <c r="X1997" s="34">
        <v>2</v>
      </c>
      <c r="Y1997" s="34">
        <v>5</v>
      </c>
      <c r="Z1997" s="34">
        <f t="shared" si="461"/>
        <v>10</v>
      </c>
      <c r="AI1997" s="25">
        <v>1996</v>
      </c>
      <c r="AJ1997" s="27">
        <v>1996</v>
      </c>
    </row>
    <row r="1998" spans="1:36" ht="11.25" customHeight="1" x14ac:dyDescent="0.2">
      <c r="A1998" s="27">
        <v>1997</v>
      </c>
      <c r="C1998" s="33" t="str">
        <f t="shared" si="459"/>
        <v>Storm - Emotional Outburst - OP - OPD - R</v>
      </c>
      <c r="D1998" s="33" t="str">
        <f t="shared" si="464"/>
        <v>Storm - Emotional Outburst - OP - OPD - R</v>
      </c>
      <c r="E1998" s="33">
        <f t="shared" si="460"/>
        <v>1</v>
      </c>
      <c r="F1998" s="33" t="str">
        <f t="shared" si="465"/>
        <v>Emotional Outburst - OP</v>
      </c>
      <c r="G1998" s="34" t="s">
        <v>123</v>
      </c>
      <c r="H1998" s="34" t="s">
        <v>2590</v>
      </c>
      <c r="L1998" s="33" t="s">
        <v>1147</v>
      </c>
      <c r="M1998" s="33" t="s">
        <v>1147</v>
      </c>
      <c r="N1998" s="34" t="s">
        <v>4925</v>
      </c>
      <c r="O1998" s="34" t="s">
        <v>4925</v>
      </c>
      <c r="P1998" s="33" t="s">
        <v>3304</v>
      </c>
      <c r="R1998" s="34" t="s">
        <v>2584</v>
      </c>
      <c r="S1998" s="50" t="s">
        <v>4060</v>
      </c>
      <c r="T1998" s="33" t="s">
        <v>1147</v>
      </c>
      <c r="U1998" s="33" t="s">
        <v>849</v>
      </c>
      <c r="W1998" s="34" t="s">
        <v>2313</v>
      </c>
      <c r="X1998" s="34">
        <v>2</v>
      </c>
      <c r="Y1998" s="34">
        <v>15</v>
      </c>
      <c r="Z1998" s="34">
        <f t="shared" si="461"/>
        <v>30</v>
      </c>
      <c r="AI1998" s="25">
        <v>1997</v>
      </c>
      <c r="AJ1998" s="27">
        <v>1997</v>
      </c>
    </row>
    <row r="1999" spans="1:36" ht="11.25" customHeight="1" x14ac:dyDescent="0.2">
      <c r="A1999" s="27">
        <v>1998</v>
      </c>
      <c r="C1999" s="33" t="str">
        <f t="shared" si="459"/>
        <v>Storm - Flight - OP - C</v>
      </c>
      <c r="D1999" s="33" t="str">
        <f t="shared" si="464"/>
        <v>Storm - Flight - OP - C</v>
      </c>
      <c r="E1999" s="33">
        <f t="shared" si="460"/>
        <v>1</v>
      </c>
      <c r="F1999" s="33" t="str">
        <f t="shared" si="465"/>
        <v>Flight - OP</v>
      </c>
      <c r="G1999" s="34" t="s">
        <v>123</v>
      </c>
      <c r="H1999" s="34" t="s">
        <v>2590</v>
      </c>
      <c r="L1999" s="33" t="s">
        <v>1147</v>
      </c>
      <c r="M1999" s="33" t="s">
        <v>1147</v>
      </c>
      <c r="N1999" s="34" t="s">
        <v>4876</v>
      </c>
      <c r="O1999" s="34" t="s">
        <v>4876</v>
      </c>
      <c r="P1999" s="33" t="s">
        <v>2248</v>
      </c>
      <c r="S1999" s="50" t="s">
        <v>3755</v>
      </c>
      <c r="T1999" s="33" t="s">
        <v>1147</v>
      </c>
      <c r="U1999" s="33" t="s">
        <v>2248</v>
      </c>
      <c r="W1999" s="34" t="s">
        <v>2103</v>
      </c>
      <c r="X1999" s="34">
        <v>2</v>
      </c>
      <c r="Y1999" s="34">
        <v>5</v>
      </c>
      <c r="Z1999" s="34">
        <f t="shared" si="461"/>
        <v>10</v>
      </c>
      <c r="AI1999" s="25">
        <v>1998</v>
      </c>
      <c r="AJ1999" s="27">
        <v>1998</v>
      </c>
    </row>
    <row r="2000" spans="1:36" ht="11.25" customHeight="1" x14ac:dyDescent="0.2">
      <c r="A2000" s="27">
        <v>1999</v>
      </c>
      <c r="C2000" s="33" t="str">
        <f t="shared" si="459"/>
        <v>Storm - Gathering Winds - MP - OPD - X</v>
      </c>
      <c r="D2000" s="33" t="s">
        <v>6256</v>
      </c>
      <c r="E2000" s="33">
        <f t="shared" si="460"/>
        <v>1</v>
      </c>
      <c r="F2000" s="33" t="str">
        <f t="shared" si="465"/>
        <v>Gathering Winds - MP</v>
      </c>
      <c r="G2000" s="34" t="s">
        <v>120</v>
      </c>
      <c r="H2000" s="34" t="s">
        <v>2590</v>
      </c>
      <c r="L2000" s="33" t="s">
        <v>1147</v>
      </c>
      <c r="M2000" s="33" t="s">
        <v>1147</v>
      </c>
      <c r="N2000" s="34" t="s">
        <v>5160</v>
      </c>
      <c r="O2000" s="34" t="s">
        <v>5160</v>
      </c>
      <c r="P2000" s="33" t="s">
        <v>3305</v>
      </c>
      <c r="R2000" s="34" t="s">
        <v>2584</v>
      </c>
      <c r="S2000" s="50" t="s">
        <v>4541</v>
      </c>
      <c r="T2000" s="33" t="s">
        <v>1147</v>
      </c>
      <c r="U2000" s="33" t="s">
        <v>1589</v>
      </c>
      <c r="W2000" s="34" t="s">
        <v>1146</v>
      </c>
      <c r="X2000" s="34">
        <v>9</v>
      </c>
      <c r="Y2000" s="34">
        <v>25</v>
      </c>
      <c r="Z2000" s="34">
        <f t="shared" si="461"/>
        <v>225</v>
      </c>
      <c r="AI2000" s="25">
        <v>1999</v>
      </c>
      <c r="AJ2000" s="27">
        <v>1999</v>
      </c>
    </row>
    <row r="2001" spans="1:36" ht="11.25" customHeight="1" x14ac:dyDescent="0.2">
      <c r="A2001" s="27">
        <v>2000</v>
      </c>
      <c r="C2001" s="33" t="str">
        <f t="shared" si="459"/>
        <v>Storm - Hurricane Winds - OP - C</v>
      </c>
      <c r="D2001" s="33" t="str">
        <f t="shared" si="464"/>
        <v>Storm - Hurricane Winds - OP - C</v>
      </c>
      <c r="E2001" s="33">
        <f t="shared" si="460"/>
        <v>1</v>
      </c>
      <c r="F2001" s="33" t="str">
        <f t="shared" si="465"/>
        <v>Hurricane Winds - OP</v>
      </c>
      <c r="G2001" s="34" t="s">
        <v>123</v>
      </c>
      <c r="H2001" s="34" t="s">
        <v>2590</v>
      </c>
      <c r="L2001" s="33" t="s">
        <v>1147</v>
      </c>
      <c r="M2001" s="33" t="s">
        <v>1147</v>
      </c>
      <c r="N2001" s="34" t="s">
        <v>4952</v>
      </c>
      <c r="O2001" s="34" t="s">
        <v>4952</v>
      </c>
      <c r="P2001" s="33" t="s">
        <v>1299</v>
      </c>
      <c r="S2001" s="50" t="s">
        <v>4542</v>
      </c>
      <c r="T2001" s="33" t="s">
        <v>1147</v>
      </c>
      <c r="U2001" s="33" t="s">
        <v>1299</v>
      </c>
      <c r="W2001" s="34" t="s">
        <v>2103</v>
      </c>
      <c r="X2001" s="34">
        <v>2</v>
      </c>
      <c r="Y2001" s="34">
        <v>5</v>
      </c>
      <c r="Z2001" s="34">
        <f t="shared" si="461"/>
        <v>10</v>
      </c>
      <c r="AI2001" s="25">
        <v>2000</v>
      </c>
      <c r="AJ2001" s="27">
        <v>2000</v>
      </c>
    </row>
    <row r="2002" spans="1:36" ht="11.25" customHeight="1" x14ac:dyDescent="0.2">
      <c r="A2002" s="27">
        <v>2001</v>
      </c>
      <c r="C2002" s="33" t="str">
        <f t="shared" si="459"/>
        <v>Storm - Morlock Combat - IQ - C</v>
      </c>
      <c r="D2002" s="33" t="str">
        <f t="shared" si="464"/>
        <v>Storm - Morlock Combat - IQ - C</v>
      </c>
      <c r="E2002" s="33">
        <f t="shared" si="460"/>
        <v>1</v>
      </c>
      <c r="F2002" s="33" t="str">
        <f t="shared" si="465"/>
        <v>Morlock Combat - IQ</v>
      </c>
      <c r="G2002" s="34" t="s">
        <v>1044</v>
      </c>
      <c r="H2002" s="34" t="s">
        <v>2590</v>
      </c>
      <c r="L2002" s="33" t="s">
        <v>1147</v>
      </c>
      <c r="M2002" s="33" t="s">
        <v>1147</v>
      </c>
      <c r="N2002" s="34" t="s">
        <v>4932</v>
      </c>
      <c r="O2002" s="34" t="s">
        <v>4932</v>
      </c>
      <c r="P2002" s="33" t="s">
        <v>408</v>
      </c>
      <c r="S2002" s="50" t="s">
        <v>4543</v>
      </c>
      <c r="T2002" s="33" t="s">
        <v>1147</v>
      </c>
      <c r="U2002" s="33" t="s">
        <v>408</v>
      </c>
      <c r="W2002" s="34" t="s">
        <v>2103</v>
      </c>
      <c r="X2002" s="34">
        <v>12</v>
      </c>
      <c r="Y2002" s="34">
        <v>5</v>
      </c>
      <c r="Z2002" s="34">
        <f t="shared" si="461"/>
        <v>60</v>
      </c>
      <c r="AI2002" s="25">
        <v>2001</v>
      </c>
      <c r="AJ2002" s="27">
        <v>2001</v>
      </c>
    </row>
    <row r="2003" spans="1:36" ht="11.25" customHeight="1" x14ac:dyDescent="0.2">
      <c r="A2003" s="27">
        <v>2002</v>
      </c>
      <c r="C2003" s="33" t="str">
        <f t="shared" si="459"/>
        <v>Storm - Summon Elemental Power - OP - OPD - R</v>
      </c>
      <c r="D2003" s="33" t="str">
        <f t="shared" si="464"/>
        <v>Storm - Summon Elemental Power - OP - OPD - R</v>
      </c>
      <c r="E2003" s="33">
        <f t="shared" si="460"/>
        <v>1</v>
      </c>
      <c r="F2003" s="33" t="str">
        <f t="shared" si="465"/>
        <v>Summon Elemental Power - OP</v>
      </c>
      <c r="G2003" s="34" t="s">
        <v>123</v>
      </c>
      <c r="H2003" s="34" t="s">
        <v>2590</v>
      </c>
      <c r="L2003" s="33" t="s">
        <v>1147</v>
      </c>
      <c r="M2003" s="33" t="s">
        <v>1147</v>
      </c>
      <c r="N2003" s="34" t="s">
        <v>4966</v>
      </c>
      <c r="O2003" s="34" t="s">
        <v>4966</v>
      </c>
      <c r="P2003" s="33" t="s">
        <v>3306</v>
      </c>
      <c r="R2003" s="34" t="s">
        <v>2584</v>
      </c>
      <c r="S2003" s="50" t="s">
        <v>3719</v>
      </c>
      <c r="T2003" s="33" t="s">
        <v>1147</v>
      </c>
      <c r="U2003" s="33" t="s">
        <v>850</v>
      </c>
      <c r="W2003" s="34" t="s">
        <v>2313</v>
      </c>
      <c r="X2003" s="34">
        <v>2</v>
      </c>
      <c r="Y2003" s="34">
        <v>15</v>
      </c>
      <c r="Z2003" s="34">
        <f t="shared" si="461"/>
        <v>30</v>
      </c>
      <c r="AI2003" s="25">
        <v>2002</v>
      </c>
      <c r="AJ2003" s="27">
        <v>2002</v>
      </c>
    </row>
    <row r="2004" spans="1:36" ht="11.25" customHeight="1" x14ac:dyDescent="0.2">
      <c r="A2004" s="27">
        <v>2003</v>
      </c>
      <c r="C2004" s="33" t="str">
        <f t="shared" si="459"/>
        <v>Storm - Weather Manipulation - PS - R</v>
      </c>
      <c r="D2004" s="33" t="str">
        <f t="shared" si="464"/>
        <v>Storm - Weather Manipulation - PS - R</v>
      </c>
      <c r="E2004" s="33">
        <f t="shared" si="460"/>
        <v>1</v>
      </c>
      <c r="F2004" s="33" t="str">
        <f t="shared" si="465"/>
        <v>Weather Manipulation - PS</v>
      </c>
      <c r="G2004" s="34" t="s">
        <v>124</v>
      </c>
      <c r="H2004" s="34" t="s">
        <v>2590</v>
      </c>
      <c r="L2004" s="33" t="s">
        <v>1147</v>
      </c>
      <c r="M2004" s="33" t="s">
        <v>1147</v>
      </c>
      <c r="N2004" s="34" t="s">
        <v>5030</v>
      </c>
      <c r="O2004" s="34" t="s">
        <v>5030</v>
      </c>
      <c r="P2004" s="33" t="s">
        <v>1298</v>
      </c>
      <c r="S2004" s="50" t="s">
        <v>4544</v>
      </c>
      <c r="T2004" s="33" t="s">
        <v>1147</v>
      </c>
      <c r="U2004" s="33" t="s">
        <v>1298</v>
      </c>
      <c r="W2004" s="34" t="s">
        <v>2313</v>
      </c>
      <c r="X2004" s="34">
        <v>7</v>
      </c>
      <c r="Y2004" s="34">
        <v>15</v>
      </c>
      <c r="Z2004" s="34">
        <f t="shared" si="461"/>
        <v>105</v>
      </c>
      <c r="AI2004" s="25">
        <v>2003</v>
      </c>
      <c r="AJ2004" s="27">
        <v>2003</v>
      </c>
    </row>
    <row r="2005" spans="1:36" ht="11.25" customHeight="1" x14ac:dyDescent="0.2">
      <c r="A2005" s="27">
        <v>2004</v>
      </c>
      <c r="C2005" s="33" t="str">
        <f t="shared" si="459"/>
        <v>Storm - X-Men Leader - IQ - C</v>
      </c>
      <c r="D2005" s="33" t="str">
        <f t="shared" si="464"/>
        <v>Storm - X-Men Leader - IQ - C</v>
      </c>
      <c r="E2005" s="33">
        <f t="shared" si="460"/>
        <v>1</v>
      </c>
      <c r="F2005" s="33" t="str">
        <f t="shared" si="465"/>
        <v>X-Men Leader - IQ</v>
      </c>
      <c r="G2005" s="34" t="s">
        <v>1044</v>
      </c>
      <c r="H2005" s="34" t="s">
        <v>2590</v>
      </c>
      <c r="L2005" s="33" t="s">
        <v>1147</v>
      </c>
      <c r="M2005" s="33" t="s">
        <v>1147</v>
      </c>
      <c r="N2005" s="34" t="s">
        <v>2543</v>
      </c>
      <c r="O2005" s="34" t="s">
        <v>2543</v>
      </c>
      <c r="P2005" s="33" t="s">
        <v>409</v>
      </c>
      <c r="S2005" s="50" t="s">
        <v>3935</v>
      </c>
      <c r="T2005" s="33" t="s">
        <v>1147</v>
      </c>
      <c r="U2005" s="33" t="s">
        <v>409</v>
      </c>
      <c r="W2005" s="34" t="s">
        <v>2103</v>
      </c>
      <c r="X2005" s="34">
        <v>12</v>
      </c>
      <c r="Y2005" s="34">
        <v>5</v>
      </c>
      <c r="Z2005" s="34">
        <f t="shared" si="461"/>
        <v>60</v>
      </c>
      <c r="AI2005" s="25">
        <v>2004</v>
      </c>
      <c r="AJ2005" s="27">
        <v>2004</v>
      </c>
    </row>
    <row r="2006" spans="1:36" ht="11.25" customHeight="1" x14ac:dyDescent="0.2">
      <c r="A2006" s="27">
        <v>2005</v>
      </c>
      <c r="B2006" s="28"/>
      <c r="C2006" s="26" t="str">
        <f t="shared" si="459"/>
        <v>Storm: Bloodstorm - 4-Grid Character Card - XM - U</v>
      </c>
      <c r="D2006" s="26" t="str">
        <f>CONCATENATE(M2006," ",G2006," HERO - ",W2006)</f>
        <v>Storm: Bloodstorm XM HERO - U</v>
      </c>
      <c r="E2006" s="26">
        <f t="shared" si="460"/>
        <v>1</v>
      </c>
      <c r="F2006" s="26" t="str">
        <f>CONCATENATE(M2006,IF(V2006&lt;&gt;"",CONCATENATE(" (",V2006,")",),"")," &lt;",G2006,"&gt;")</f>
        <v>Storm: Bloodstorm &lt;XM&gt;</v>
      </c>
      <c r="G2006" s="28" t="s">
        <v>3387</v>
      </c>
      <c r="H2006" s="28" t="s">
        <v>2582</v>
      </c>
      <c r="I2006" s="28"/>
      <c r="J2006" s="28"/>
      <c r="K2006" s="28"/>
      <c r="L2006" s="26" t="s">
        <v>3414</v>
      </c>
      <c r="M2006" s="26" t="s">
        <v>3414</v>
      </c>
      <c r="N2006" s="28"/>
      <c r="O2006" s="28"/>
      <c r="P2006" s="26" t="s">
        <v>769</v>
      </c>
      <c r="Q2006" s="28"/>
      <c r="R2006" s="28"/>
      <c r="S2006" s="54"/>
      <c r="T2006" s="26" t="s">
        <v>3414</v>
      </c>
      <c r="U2006" s="26" t="s">
        <v>769</v>
      </c>
      <c r="V2006" s="28"/>
      <c r="W2006" s="28" t="s">
        <v>2314</v>
      </c>
      <c r="X2006" s="29">
        <v>5</v>
      </c>
      <c r="Y2006" s="29">
        <v>10</v>
      </c>
      <c r="Z2006" s="29">
        <f t="shared" si="461"/>
        <v>50</v>
      </c>
      <c r="AA2006" s="30">
        <v>7</v>
      </c>
      <c r="AB2006" s="30">
        <v>6</v>
      </c>
      <c r="AC2006" s="30">
        <v>5</v>
      </c>
      <c r="AD2006" s="30">
        <v>3</v>
      </c>
      <c r="AE2006" s="30">
        <f>SUM(AA2006:AD2006)</f>
        <v>21</v>
      </c>
      <c r="AF2006" s="30">
        <v>21</v>
      </c>
      <c r="AG2006" s="31">
        <f>AVERAGE(AA2006:AD2006)</f>
        <v>5.25</v>
      </c>
      <c r="AH2006" s="32"/>
      <c r="AI2006" s="32">
        <v>2005</v>
      </c>
      <c r="AJ2006" s="27">
        <v>2005</v>
      </c>
    </row>
    <row r="2007" spans="1:36" ht="11.25" customHeight="1" x14ac:dyDescent="0.2">
      <c r="A2007" s="27">
        <v>2006</v>
      </c>
      <c r="B2007" s="28"/>
      <c r="C2007" s="26" t="str">
        <f t="shared" si="459"/>
        <v>Storm: Neutralized - 4-Grid Character Card - XM - C</v>
      </c>
      <c r="D2007" s="26" t="str">
        <f>CONCATENATE(M2007," ",G2007," HERO - ",W2007)</f>
        <v>Storm: Neutralized XM HERO - C</v>
      </c>
      <c r="E2007" s="26">
        <f t="shared" si="460"/>
        <v>1</v>
      </c>
      <c r="F2007" s="26" t="str">
        <f>CONCATENATE(M2007,IF(V2007&lt;&gt;"",CONCATENATE(" (",V2007,")",),"")," &lt;",G2007,"&gt;")</f>
        <v>Storm: Neutralized &lt;XM&gt;</v>
      </c>
      <c r="G2007" s="28" t="s">
        <v>3387</v>
      </c>
      <c r="H2007" s="28" t="s">
        <v>2582</v>
      </c>
      <c r="I2007" s="28"/>
      <c r="J2007" s="28"/>
      <c r="K2007" s="28"/>
      <c r="L2007" s="26" t="s">
        <v>3415</v>
      </c>
      <c r="M2007" s="26" t="s">
        <v>3415</v>
      </c>
      <c r="N2007" s="28"/>
      <c r="O2007" s="28"/>
      <c r="P2007" s="26" t="s">
        <v>769</v>
      </c>
      <c r="Q2007" s="28"/>
      <c r="R2007" s="28"/>
      <c r="S2007" s="54"/>
      <c r="T2007" s="26" t="s">
        <v>3415</v>
      </c>
      <c r="U2007" s="26" t="s">
        <v>769</v>
      </c>
      <c r="V2007" s="28"/>
      <c r="W2007" s="28" t="s">
        <v>2103</v>
      </c>
      <c r="X2007" s="29">
        <v>5</v>
      </c>
      <c r="Y2007" s="29">
        <v>5</v>
      </c>
      <c r="Z2007" s="29">
        <f t="shared" si="461"/>
        <v>25</v>
      </c>
      <c r="AA2007" s="30">
        <v>1</v>
      </c>
      <c r="AB2007" s="30">
        <v>6</v>
      </c>
      <c r="AC2007" s="30">
        <v>4</v>
      </c>
      <c r="AD2007" s="30">
        <v>5</v>
      </c>
      <c r="AE2007" s="30">
        <f>SUM(AA2007:AD2007)</f>
        <v>16</v>
      </c>
      <c r="AF2007" s="30">
        <v>16</v>
      </c>
      <c r="AG2007" s="31">
        <f>AVERAGE(AA2007:AD2007)</f>
        <v>4</v>
      </c>
      <c r="AH2007" s="32" t="s">
        <v>4859</v>
      </c>
      <c r="AI2007" s="32">
        <v>2006</v>
      </c>
      <c r="AJ2007" s="27">
        <v>2006</v>
      </c>
    </row>
    <row r="2008" spans="1:36" ht="11.25" customHeight="1" x14ac:dyDescent="0.2">
      <c r="A2008" s="27">
        <v>2007</v>
      </c>
      <c r="B2008" s="39"/>
      <c r="C2008" s="38" t="str">
        <f t="shared" si="459"/>
        <v>Strong Guy - 3-Grid Character Card - PS - VR</v>
      </c>
      <c r="D2008" s="38" t="s">
        <v>6257</v>
      </c>
      <c r="E2008" s="38">
        <f t="shared" si="460"/>
        <v>1</v>
      </c>
      <c r="F2008" s="38" t="str">
        <f>CONCATENATE(M2008,IF(V2008&lt;&gt;"",CONCATENATE(" (",V2008,")",),"")," &lt;",G2008,"&gt;")</f>
        <v>Strong Guy &lt;PS&gt;</v>
      </c>
      <c r="G2008" s="39" t="s">
        <v>124</v>
      </c>
      <c r="H2008" s="39" t="s">
        <v>2582</v>
      </c>
      <c r="I2008" s="39"/>
      <c r="J2008" s="39"/>
      <c r="K2008" s="39"/>
      <c r="L2008" s="38" t="s">
        <v>1148</v>
      </c>
      <c r="M2008" s="38" t="s">
        <v>1148</v>
      </c>
      <c r="N2008" s="39"/>
      <c r="O2008" s="39"/>
      <c r="P2008" s="38" t="s">
        <v>768</v>
      </c>
      <c r="Q2008" s="39"/>
      <c r="R2008" s="39"/>
      <c r="S2008" s="55"/>
      <c r="T2008" s="38" t="s">
        <v>1148</v>
      </c>
      <c r="U2008" s="38" t="s">
        <v>768</v>
      </c>
      <c r="V2008" s="39"/>
      <c r="W2008" s="39" t="s">
        <v>2361</v>
      </c>
      <c r="X2008" s="40">
        <v>7</v>
      </c>
      <c r="Y2008" s="40">
        <v>20</v>
      </c>
      <c r="Z2008" s="40">
        <f t="shared" si="461"/>
        <v>140</v>
      </c>
      <c r="AA2008" s="41">
        <v>4</v>
      </c>
      <c r="AB2008" s="41">
        <v>4</v>
      </c>
      <c r="AC2008" s="41">
        <v>6</v>
      </c>
      <c r="AD2008" s="41"/>
      <c r="AE2008" s="41">
        <f>SUM(AA2008:AD2008)</f>
        <v>14</v>
      </c>
      <c r="AF2008" s="41">
        <v>14</v>
      </c>
      <c r="AG2008" s="42">
        <f>AVERAGE(AA2008:AD2008)</f>
        <v>4.666666666666667</v>
      </c>
      <c r="AH2008" s="43"/>
      <c r="AI2008" s="43">
        <v>2007</v>
      </c>
      <c r="AJ2008" s="27">
        <v>2007</v>
      </c>
    </row>
    <row r="2009" spans="1:36" ht="11.25" customHeight="1" x14ac:dyDescent="0.2">
      <c r="A2009" s="27">
        <v>2008</v>
      </c>
      <c r="B2009" s="28"/>
      <c r="C2009" s="26" t="str">
        <f t="shared" si="459"/>
        <v>Strong Guy - 4-Grid Character Card - IQ - R</v>
      </c>
      <c r="D2009" s="26" t="str">
        <f>CONCATENATE(M2009," ",G2009," HERO - ",W2009)</f>
        <v>Strong Guy IQ HERO - R</v>
      </c>
      <c r="E2009" s="26">
        <f t="shared" si="460"/>
        <v>1</v>
      </c>
      <c r="F2009" s="26" t="str">
        <f>CONCATENATE(M2009,IF(V2009&lt;&gt;"",CONCATENATE(" (",V2009,")",),"")," &lt;",G2009,"&gt;")</f>
        <v>Strong Guy &lt;IQ&gt;</v>
      </c>
      <c r="G2009" s="28" t="s">
        <v>1044</v>
      </c>
      <c r="H2009" s="28" t="s">
        <v>2582</v>
      </c>
      <c r="I2009" s="28"/>
      <c r="J2009" s="28"/>
      <c r="K2009" s="28"/>
      <c r="L2009" s="26" t="s">
        <v>1148</v>
      </c>
      <c r="M2009" s="26" t="s">
        <v>1148</v>
      </c>
      <c r="N2009" s="28"/>
      <c r="O2009" s="28"/>
      <c r="P2009" s="26" t="s">
        <v>769</v>
      </c>
      <c r="Q2009" s="28"/>
      <c r="R2009" s="28"/>
      <c r="S2009" s="54"/>
      <c r="T2009" s="26" t="s">
        <v>1148</v>
      </c>
      <c r="U2009" s="26" t="s">
        <v>769</v>
      </c>
      <c r="V2009" s="28"/>
      <c r="W2009" s="28" t="s">
        <v>2313</v>
      </c>
      <c r="X2009" s="29">
        <v>12</v>
      </c>
      <c r="Y2009" s="29">
        <v>15</v>
      </c>
      <c r="Z2009" s="29">
        <f t="shared" si="461"/>
        <v>180</v>
      </c>
      <c r="AA2009" s="30">
        <v>3</v>
      </c>
      <c r="AB2009" s="30">
        <v>4</v>
      </c>
      <c r="AC2009" s="30">
        <v>7</v>
      </c>
      <c r="AD2009" s="30">
        <v>3</v>
      </c>
      <c r="AE2009" s="30">
        <f>SUM(AA2009:AD2009)</f>
        <v>17</v>
      </c>
      <c r="AF2009" s="30">
        <v>17</v>
      </c>
      <c r="AG2009" s="31">
        <f>AVERAGE(AA2009:AD2009)</f>
        <v>4.25</v>
      </c>
      <c r="AH2009" s="32" t="s">
        <v>4785</v>
      </c>
      <c r="AI2009" s="32">
        <v>2008</v>
      </c>
      <c r="AJ2009" s="27">
        <v>2008</v>
      </c>
    </row>
    <row r="2010" spans="1:36" ht="11.25" customHeight="1" x14ac:dyDescent="0.2">
      <c r="A2010" s="27">
        <v>2009</v>
      </c>
      <c r="C2010" s="33" t="str">
        <f t="shared" si="459"/>
        <v>Strong Guy - Bodyguard - IQ - C</v>
      </c>
      <c r="D2010" s="33" t="str">
        <f t="shared" ref="D2010:D2016" si="466">CONCATENATE(M2010," - ",P2010," - ",G2010," - ",IF(R2010="","",CONCATENATE(R2010," - ")),W2010)</f>
        <v>Strong Guy - Bodyguard - IQ - C</v>
      </c>
      <c r="E2010" s="33">
        <f t="shared" si="460"/>
        <v>1</v>
      </c>
      <c r="F2010" s="33" t="str">
        <f t="shared" ref="F2010:F2017" si="467">CONCATENATE(P2010," - ",G2010)</f>
        <v>Bodyguard - IQ</v>
      </c>
      <c r="G2010" s="34" t="s">
        <v>1044</v>
      </c>
      <c r="H2010" s="34" t="s">
        <v>2590</v>
      </c>
      <c r="L2010" s="33" t="s">
        <v>1148</v>
      </c>
      <c r="M2010" s="33" t="s">
        <v>1148</v>
      </c>
      <c r="N2010" s="34" t="s">
        <v>4876</v>
      </c>
      <c r="O2010" s="34" t="s">
        <v>4876</v>
      </c>
      <c r="P2010" s="33" t="s">
        <v>2526</v>
      </c>
      <c r="S2010" s="50" t="s">
        <v>4545</v>
      </c>
      <c r="T2010" s="33" t="s">
        <v>1148</v>
      </c>
      <c r="U2010" s="33" t="s">
        <v>2526</v>
      </c>
      <c r="W2010" s="34" t="s">
        <v>2103</v>
      </c>
      <c r="X2010" s="34">
        <v>12</v>
      </c>
      <c r="Y2010" s="34">
        <v>5</v>
      </c>
      <c r="Z2010" s="34">
        <f t="shared" si="461"/>
        <v>60</v>
      </c>
      <c r="AI2010" s="25">
        <v>2009</v>
      </c>
      <c r="AJ2010" s="27">
        <v>2009</v>
      </c>
    </row>
    <row r="2011" spans="1:36" ht="11.25" customHeight="1" x14ac:dyDescent="0.2">
      <c r="A2011" s="27">
        <v>2010</v>
      </c>
      <c r="C2011" s="33" t="str">
        <f t="shared" si="459"/>
        <v>Strong Guy - Fit of Laughter - PS - OPD - R</v>
      </c>
      <c r="D2011" s="33" t="str">
        <f t="shared" si="466"/>
        <v>Strong Guy - Fit of Laughter - PS - OPD - R</v>
      </c>
      <c r="E2011" s="33">
        <f t="shared" si="460"/>
        <v>1</v>
      </c>
      <c r="F2011" s="33" t="str">
        <f t="shared" si="467"/>
        <v>Fit of Laughter - PS</v>
      </c>
      <c r="G2011" s="34" t="s">
        <v>124</v>
      </c>
      <c r="H2011" s="34" t="s">
        <v>2590</v>
      </c>
      <c r="L2011" s="33" t="s">
        <v>1148</v>
      </c>
      <c r="M2011" s="33" t="s">
        <v>1148</v>
      </c>
      <c r="N2011" s="34" t="s">
        <v>4956</v>
      </c>
      <c r="O2011" s="34" t="s">
        <v>4956</v>
      </c>
      <c r="P2011" s="33" t="s">
        <v>3307</v>
      </c>
      <c r="R2011" s="34" t="s">
        <v>2584</v>
      </c>
      <c r="S2011" s="50" t="s">
        <v>3860</v>
      </c>
      <c r="T2011" s="33" t="s">
        <v>1148</v>
      </c>
      <c r="U2011" s="33" t="s">
        <v>851</v>
      </c>
      <c r="W2011" s="34" t="s">
        <v>2313</v>
      </c>
      <c r="X2011" s="34">
        <v>7</v>
      </c>
      <c r="Y2011" s="34">
        <v>15</v>
      </c>
      <c r="Z2011" s="34">
        <f t="shared" si="461"/>
        <v>105</v>
      </c>
      <c r="AI2011" s="25">
        <v>2010</v>
      </c>
      <c r="AJ2011" s="27">
        <v>2010</v>
      </c>
    </row>
    <row r="2012" spans="1:36" ht="11.25" customHeight="1" x14ac:dyDescent="0.2">
      <c r="A2012" s="27">
        <v>2011</v>
      </c>
      <c r="C2012" s="33" t="str">
        <f t="shared" si="459"/>
        <v>Strong Guy - Kinetic Absorption - PS - U</v>
      </c>
      <c r="D2012" s="33" t="str">
        <f t="shared" si="466"/>
        <v>Strong Guy - Kinetic Absorption - PS - U</v>
      </c>
      <c r="E2012" s="33">
        <f t="shared" si="460"/>
        <v>1</v>
      </c>
      <c r="F2012" s="33" t="str">
        <f t="shared" si="467"/>
        <v>Kinetic Absorption - PS</v>
      </c>
      <c r="G2012" s="34" t="s">
        <v>124</v>
      </c>
      <c r="H2012" s="34" t="s">
        <v>2590</v>
      </c>
      <c r="L2012" s="33" t="s">
        <v>1148</v>
      </c>
      <c r="M2012" s="33" t="s">
        <v>1148</v>
      </c>
      <c r="N2012" s="34" t="s">
        <v>4960</v>
      </c>
      <c r="O2012" s="34" t="s">
        <v>4960</v>
      </c>
      <c r="P2012" s="33" t="s">
        <v>3529</v>
      </c>
      <c r="S2012" s="50" t="s">
        <v>4546</v>
      </c>
      <c r="T2012" s="33" t="s">
        <v>1148</v>
      </c>
      <c r="U2012" s="33" t="s">
        <v>3529</v>
      </c>
      <c r="W2012" s="34" t="s">
        <v>2314</v>
      </c>
      <c r="X2012" s="34">
        <v>7</v>
      </c>
      <c r="Y2012" s="34">
        <v>10</v>
      </c>
      <c r="Z2012" s="34">
        <f t="shared" si="461"/>
        <v>70</v>
      </c>
      <c r="AI2012" s="25">
        <v>2011</v>
      </c>
      <c r="AJ2012" s="27">
        <v>2011</v>
      </c>
    </row>
    <row r="2013" spans="1:36" ht="11.25" customHeight="1" x14ac:dyDescent="0.2">
      <c r="A2013" s="27">
        <v>2012</v>
      </c>
      <c r="C2013" s="33" t="str">
        <f t="shared" si="459"/>
        <v>Strong Guy - Knuckle Sandwich - PS - U</v>
      </c>
      <c r="D2013" s="33" t="str">
        <f t="shared" si="466"/>
        <v>Strong Guy - Knuckle Sandwich - PS - U</v>
      </c>
      <c r="E2013" s="33">
        <f t="shared" si="460"/>
        <v>1</v>
      </c>
      <c r="F2013" s="33" t="str">
        <f t="shared" si="467"/>
        <v>Knuckle Sandwich - PS</v>
      </c>
      <c r="G2013" s="34" t="s">
        <v>124</v>
      </c>
      <c r="H2013" s="34" t="s">
        <v>2590</v>
      </c>
      <c r="L2013" s="33" t="s">
        <v>1148</v>
      </c>
      <c r="M2013" s="33" t="s">
        <v>1148</v>
      </c>
      <c r="N2013" s="34" t="s">
        <v>4894</v>
      </c>
      <c r="O2013" s="34" t="s">
        <v>4894</v>
      </c>
      <c r="P2013" s="33" t="s">
        <v>1350</v>
      </c>
      <c r="S2013" s="50" t="s">
        <v>778</v>
      </c>
      <c r="T2013" s="33" t="s">
        <v>1148</v>
      </c>
      <c r="U2013" s="33" t="s">
        <v>1350</v>
      </c>
      <c r="W2013" s="34" t="s">
        <v>2314</v>
      </c>
      <c r="X2013" s="34">
        <v>7</v>
      </c>
      <c r="Y2013" s="34">
        <v>10</v>
      </c>
      <c r="Z2013" s="34">
        <f t="shared" si="461"/>
        <v>70</v>
      </c>
      <c r="AI2013" s="25">
        <v>2012</v>
      </c>
      <c r="AJ2013" s="27">
        <v>2012</v>
      </c>
    </row>
    <row r="2014" spans="1:36" ht="11.25" customHeight="1" x14ac:dyDescent="0.2">
      <c r="A2014" s="27">
        <v>2013</v>
      </c>
      <c r="C2014" s="33" t="str">
        <f t="shared" si="459"/>
        <v>Strong Guy - Mighty Mutant - PS - VR</v>
      </c>
      <c r="D2014" s="33" t="str">
        <f t="shared" si="466"/>
        <v>Strong Guy - Mighty Mutant - PS - VR</v>
      </c>
      <c r="E2014" s="33">
        <f t="shared" si="460"/>
        <v>1</v>
      </c>
      <c r="F2014" s="33" t="str">
        <f t="shared" si="467"/>
        <v>Mighty Mutant - PS</v>
      </c>
      <c r="G2014" s="34" t="s">
        <v>124</v>
      </c>
      <c r="H2014" s="34" t="s">
        <v>2590</v>
      </c>
      <c r="L2014" s="33" t="s">
        <v>1148</v>
      </c>
      <c r="M2014" s="33" t="s">
        <v>1148</v>
      </c>
      <c r="N2014" s="34" t="s">
        <v>4930</v>
      </c>
      <c r="O2014" s="34" t="s">
        <v>4930</v>
      </c>
      <c r="P2014" s="33" t="s">
        <v>1346</v>
      </c>
      <c r="S2014" s="50" t="s">
        <v>4547</v>
      </c>
      <c r="T2014" s="33" t="s">
        <v>1148</v>
      </c>
      <c r="U2014" s="33" t="s">
        <v>1346</v>
      </c>
      <c r="W2014" s="34" t="s">
        <v>2361</v>
      </c>
      <c r="X2014" s="34">
        <v>7</v>
      </c>
      <c r="Y2014" s="34">
        <v>20</v>
      </c>
      <c r="Z2014" s="34">
        <f t="shared" si="461"/>
        <v>140</v>
      </c>
      <c r="AI2014" s="25">
        <v>2013</v>
      </c>
      <c r="AJ2014" s="27">
        <v>2013</v>
      </c>
    </row>
    <row r="2015" spans="1:36" ht="11.25" customHeight="1" x14ac:dyDescent="0.2">
      <c r="A2015" s="27">
        <v>2014</v>
      </c>
      <c r="C2015" s="33" t="str">
        <f t="shared" si="459"/>
        <v>Strong Guy - Pile It On - PS - OPD - VR</v>
      </c>
      <c r="D2015" s="33" t="str">
        <f t="shared" si="466"/>
        <v>Strong Guy - Pile It On - PS - OPD - VR</v>
      </c>
      <c r="E2015" s="33">
        <f t="shared" si="460"/>
        <v>1</v>
      </c>
      <c r="F2015" s="33" t="str">
        <f t="shared" si="467"/>
        <v>Pile It On - PS</v>
      </c>
      <c r="G2015" s="34" t="s">
        <v>124</v>
      </c>
      <c r="H2015" s="34" t="s">
        <v>2590</v>
      </c>
      <c r="L2015" s="33" t="s">
        <v>1148</v>
      </c>
      <c r="M2015" s="33" t="s">
        <v>1148</v>
      </c>
      <c r="N2015" s="34" t="s">
        <v>5107</v>
      </c>
      <c r="O2015" s="34" t="s">
        <v>5107</v>
      </c>
      <c r="P2015" s="33" t="s">
        <v>3308</v>
      </c>
      <c r="R2015" s="34" t="s">
        <v>2584</v>
      </c>
      <c r="S2015" s="50" t="s">
        <v>4548</v>
      </c>
      <c r="T2015" s="33" t="s">
        <v>1148</v>
      </c>
      <c r="U2015" s="33" t="s">
        <v>852</v>
      </c>
      <c r="W2015" s="34" t="s">
        <v>2361</v>
      </c>
      <c r="X2015" s="34">
        <v>7</v>
      </c>
      <c r="Y2015" s="34">
        <v>20</v>
      </c>
      <c r="Z2015" s="34">
        <f t="shared" si="461"/>
        <v>140</v>
      </c>
      <c r="AI2015" s="25">
        <v>2014</v>
      </c>
      <c r="AJ2015" s="27">
        <v>2014</v>
      </c>
    </row>
    <row r="2016" spans="1:36" ht="11.25" customHeight="1" x14ac:dyDescent="0.2">
      <c r="A2016" s="27">
        <v>2015</v>
      </c>
      <c r="C2016" s="33" t="str">
        <f t="shared" si="459"/>
        <v>Strong Guy - Rock &amp; Roll - PS - OPD - VR</v>
      </c>
      <c r="D2016" s="33" t="str">
        <f t="shared" si="466"/>
        <v>Strong Guy - Rock &amp; Roll - PS - OPD - VR</v>
      </c>
      <c r="E2016" s="33">
        <f t="shared" si="460"/>
        <v>1</v>
      </c>
      <c r="F2016" s="33" t="str">
        <f t="shared" si="467"/>
        <v>Rock &amp; Roll - PS</v>
      </c>
      <c r="G2016" s="34" t="s">
        <v>124</v>
      </c>
      <c r="H2016" s="34" t="s">
        <v>2590</v>
      </c>
      <c r="L2016" s="33" t="s">
        <v>1148</v>
      </c>
      <c r="M2016" s="33" t="s">
        <v>1148</v>
      </c>
      <c r="N2016" s="34" t="s">
        <v>4980</v>
      </c>
      <c r="O2016" s="34" t="s">
        <v>4980</v>
      </c>
      <c r="P2016" s="33" t="s">
        <v>3309</v>
      </c>
      <c r="R2016" s="34" t="s">
        <v>2584</v>
      </c>
      <c r="S2016" s="50" t="s">
        <v>4549</v>
      </c>
      <c r="T2016" s="33" t="s">
        <v>1148</v>
      </c>
      <c r="U2016" s="33" t="s">
        <v>853</v>
      </c>
      <c r="W2016" s="34" t="s">
        <v>2361</v>
      </c>
      <c r="X2016" s="34">
        <v>7</v>
      </c>
      <c r="Y2016" s="34">
        <v>20</v>
      </c>
      <c r="Z2016" s="34">
        <f t="shared" si="461"/>
        <v>140</v>
      </c>
      <c r="AI2016" s="25">
        <v>2015</v>
      </c>
      <c r="AJ2016" s="27">
        <v>2015</v>
      </c>
    </row>
    <row r="2017" spans="1:36" ht="11.25" customHeight="1" x14ac:dyDescent="0.2">
      <c r="A2017" s="27">
        <v>2016</v>
      </c>
      <c r="C2017" s="33" t="str">
        <f t="shared" si="459"/>
        <v>Strong Guy - Simple Strategy - IQ - C</v>
      </c>
      <c r="D2017" s="33" t="s">
        <v>6258</v>
      </c>
      <c r="E2017" s="33">
        <f t="shared" si="460"/>
        <v>1</v>
      </c>
      <c r="F2017" s="33" t="str">
        <f t="shared" si="467"/>
        <v>Simple Strategy - IQ</v>
      </c>
      <c r="G2017" s="34" t="s">
        <v>1044</v>
      </c>
      <c r="H2017" s="34" t="s">
        <v>2590</v>
      </c>
      <c r="L2017" s="33" t="s">
        <v>1148</v>
      </c>
      <c r="M2017" s="33" t="s">
        <v>1148</v>
      </c>
      <c r="N2017" s="34" t="s">
        <v>4872</v>
      </c>
      <c r="O2017" s="34" t="s">
        <v>4872</v>
      </c>
      <c r="P2017" s="33" t="s">
        <v>410</v>
      </c>
      <c r="S2017" s="50" t="s">
        <v>4550</v>
      </c>
      <c r="T2017" s="33" t="s">
        <v>1148</v>
      </c>
      <c r="U2017" s="33" t="s">
        <v>410</v>
      </c>
      <c r="W2017" s="34" t="s">
        <v>2103</v>
      </c>
      <c r="X2017" s="34">
        <v>12</v>
      </c>
      <c r="Y2017" s="34">
        <v>5</v>
      </c>
      <c r="Z2017" s="34">
        <f t="shared" si="461"/>
        <v>60</v>
      </c>
      <c r="AI2017" s="25">
        <v>2016</v>
      </c>
      <c r="AJ2017" s="27">
        <v>2016</v>
      </c>
    </row>
    <row r="2018" spans="1:36" ht="11.25" customHeight="1" x14ac:dyDescent="0.2">
      <c r="A2018" s="27">
        <v>2017</v>
      </c>
      <c r="B2018" s="28"/>
      <c r="C2018" s="26" t="str">
        <f t="shared" si="459"/>
        <v>Stryker - 4-Grid Character Card - IM - C</v>
      </c>
      <c r="D2018" s="26" t="str">
        <f>CONCATENATE(M2018," ",G2018," HERO - ",W2018)</f>
        <v>Stryker IM HERO - C</v>
      </c>
      <c r="E2018" s="26">
        <f t="shared" si="460"/>
        <v>1</v>
      </c>
      <c r="F2018" s="26" t="str">
        <f>CONCATENATE(M2018,IF(V2018&lt;&gt;"",CONCATENATE(" (",V2018,")",),"")," &lt;",G2018,"&gt;")</f>
        <v>Stryker &lt;IM&gt;</v>
      </c>
      <c r="G2018" s="28" t="s">
        <v>511</v>
      </c>
      <c r="H2018" s="28" t="s">
        <v>2582</v>
      </c>
      <c r="I2018" s="28"/>
      <c r="J2018" s="28"/>
      <c r="K2018" s="28"/>
      <c r="L2018" s="26" t="s">
        <v>950</v>
      </c>
      <c r="M2018" s="26" t="s">
        <v>950</v>
      </c>
      <c r="N2018" s="28"/>
      <c r="O2018" s="28"/>
      <c r="P2018" s="26" t="s">
        <v>769</v>
      </c>
      <c r="Q2018" s="28"/>
      <c r="R2018" s="28"/>
      <c r="S2018" s="54"/>
      <c r="T2018" s="26" t="s">
        <v>950</v>
      </c>
      <c r="U2018" s="26" t="s">
        <v>769</v>
      </c>
      <c r="V2018" s="28"/>
      <c r="W2018" s="28" t="s">
        <v>2103</v>
      </c>
      <c r="X2018" s="29">
        <v>16</v>
      </c>
      <c r="Y2018" s="29">
        <v>5</v>
      </c>
      <c r="Z2018" s="29">
        <f t="shared" si="461"/>
        <v>80</v>
      </c>
      <c r="AA2018" s="30">
        <v>4</v>
      </c>
      <c r="AB2018" s="30">
        <v>7</v>
      </c>
      <c r="AC2018" s="30">
        <v>6</v>
      </c>
      <c r="AD2018" s="30">
        <v>3</v>
      </c>
      <c r="AE2018" s="30">
        <f>SUM(AA2018:AD2018)</f>
        <v>20</v>
      </c>
      <c r="AF2018" s="30">
        <v>20</v>
      </c>
      <c r="AG2018" s="31">
        <f>AVERAGE(AA2018:AD2018)</f>
        <v>5</v>
      </c>
      <c r="AH2018" s="32"/>
      <c r="AI2018" s="32">
        <v>2017</v>
      </c>
      <c r="AJ2018" s="27">
        <v>2017</v>
      </c>
    </row>
    <row r="2019" spans="1:36" ht="11.25" customHeight="1" x14ac:dyDescent="0.2">
      <c r="A2019" s="27">
        <v>2018</v>
      </c>
      <c r="C2019" s="33" t="str">
        <f t="shared" si="459"/>
        <v>Stryker - Armed and Dangerous - IM - OPD - R</v>
      </c>
      <c r="D2019" s="33" t="str">
        <f t="shared" ref="D2019:D2024" si="468">CONCATENATE(M2019," - ",P2019," - ",G2019," - ",IF(R2019="","",CONCATENATE(R2019," - ")),W2019)</f>
        <v>Stryker - Armed and Dangerous - IM - OPD - R</v>
      </c>
      <c r="E2019" s="33">
        <f t="shared" si="460"/>
        <v>1</v>
      </c>
      <c r="F2019" s="33" t="str">
        <f t="shared" ref="F2019:F2024" si="469">CONCATENATE(P2019," - ",G2019)</f>
        <v>Armed and Dangerous - IM</v>
      </c>
      <c r="G2019" s="34" t="s">
        <v>511</v>
      </c>
      <c r="H2019" s="34" t="s">
        <v>2590</v>
      </c>
      <c r="L2019" s="33" t="s">
        <v>950</v>
      </c>
      <c r="M2019" s="33" t="s">
        <v>950</v>
      </c>
      <c r="N2019" s="34" t="s">
        <v>5024</v>
      </c>
      <c r="O2019" s="34" t="s">
        <v>5024</v>
      </c>
      <c r="P2019" s="33" t="s">
        <v>3310</v>
      </c>
      <c r="R2019" s="34" t="s">
        <v>2584</v>
      </c>
      <c r="S2019" s="50" t="s">
        <v>4551</v>
      </c>
      <c r="T2019" s="33" t="s">
        <v>950</v>
      </c>
      <c r="U2019" s="33" t="s">
        <v>854</v>
      </c>
      <c r="W2019" s="34" t="s">
        <v>2313</v>
      </c>
      <c r="X2019" s="34">
        <v>16</v>
      </c>
      <c r="Y2019" s="34">
        <v>15</v>
      </c>
      <c r="Z2019" s="34">
        <f t="shared" si="461"/>
        <v>240</v>
      </c>
      <c r="AI2019" s="25">
        <v>2018</v>
      </c>
      <c r="AJ2019" s="27">
        <v>2018</v>
      </c>
    </row>
    <row r="2020" spans="1:36" ht="11.25" customHeight="1" x14ac:dyDescent="0.2">
      <c r="A2020" s="27">
        <v>2019</v>
      </c>
      <c r="C2020" s="33" t="str">
        <f t="shared" si="459"/>
        <v>Stryker - Cyberforce Leader - IM - C</v>
      </c>
      <c r="D2020" s="33" t="str">
        <f t="shared" si="468"/>
        <v>Stryker - Cyberforce Leader - IM - C</v>
      </c>
      <c r="E2020" s="33">
        <f t="shared" si="460"/>
        <v>1</v>
      </c>
      <c r="F2020" s="33" t="str">
        <f t="shared" si="469"/>
        <v>Cyberforce Leader - IM</v>
      </c>
      <c r="G2020" s="34" t="s">
        <v>511</v>
      </c>
      <c r="H2020" s="34" t="s">
        <v>2590</v>
      </c>
      <c r="L2020" s="33" t="s">
        <v>950</v>
      </c>
      <c r="M2020" s="33" t="s">
        <v>950</v>
      </c>
      <c r="N2020" s="34" t="s">
        <v>5043</v>
      </c>
      <c r="O2020" s="34" t="s">
        <v>5043</v>
      </c>
      <c r="P2020" s="33" t="s">
        <v>954</v>
      </c>
      <c r="S2020" s="50" t="s">
        <v>4552</v>
      </c>
      <c r="T2020" s="33" t="s">
        <v>950</v>
      </c>
      <c r="U2020" s="33" t="s">
        <v>954</v>
      </c>
      <c r="W2020" s="34" t="s">
        <v>2103</v>
      </c>
      <c r="X2020" s="34">
        <v>16</v>
      </c>
      <c r="Y2020" s="34">
        <v>5</v>
      </c>
      <c r="Z2020" s="34">
        <f t="shared" si="461"/>
        <v>80</v>
      </c>
      <c r="AI2020" s="25">
        <v>2019</v>
      </c>
      <c r="AJ2020" s="27">
        <v>2019</v>
      </c>
    </row>
    <row r="2021" spans="1:36" ht="11.25" customHeight="1" x14ac:dyDescent="0.2">
      <c r="A2021" s="27">
        <v>2020</v>
      </c>
      <c r="C2021" s="33" t="str">
        <f t="shared" si="459"/>
        <v>Stryker - Digital Imaging - IM - U</v>
      </c>
      <c r="D2021" s="33" t="str">
        <f t="shared" si="468"/>
        <v>Stryker - Digital Imaging - IM - U</v>
      </c>
      <c r="E2021" s="33">
        <f t="shared" si="460"/>
        <v>1</v>
      </c>
      <c r="F2021" s="33" t="str">
        <f t="shared" si="469"/>
        <v>Digital Imaging - IM</v>
      </c>
      <c r="G2021" s="34" t="s">
        <v>511</v>
      </c>
      <c r="H2021" s="34" t="s">
        <v>2590</v>
      </c>
      <c r="L2021" s="33" t="s">
        <v>950</v>
      </c>
      <c r="M2021" s="33" t="s">
        <v>950</v>
      </c>
      <c r="N2021" s="34" t="s">
        <v>5161</v>
      </c>
      <c r="O2021" s="34" t="s">
        <v>5161</v>
      </c>
      <c r="P2021" s="33" t="s">
        <v>953</v>
      </c>
      <c r="S2021" s="50" t="s">
        <v>4553</v>
      </c>
      <c r="T2021" s="33" t="s">
        <v>950</v>
      </c>
      <c r="U2021" s="33" t="s">
        <v>953</v>
      </c>
      <c r="W2021" s="34" t="s">
        <v>2314</v>
      </c>
      <c r="X2021" s="34">
        <v>16</v>
      </c>
      <c r="Y2021" s="34">
        <v>10</v>
      </c>
      <c r="Z2021" s="34">
        <f t="shared" si="461"/>
        <v>160</v>
      </c>
      <c r="AI2021" s="25">
        <v>2020</v>
      </c>
      <c r="AJ2021" s="27">
        <v>2020</v>
      </c>
    </row>
    <row r="2022" spans="1:36" ht="11.25" customHeight="1" x14ac:dyDescent="0.2">
      <c r="A2022" s="27">
        <v>2021</v>
      </c>
      <c r="C2022" s="33" t="str">
        <f t="shared" si="459"/>
        <v>Stryker - Mutant Cyborg - IM - U</v>
      </c>
      <c r="D2022" s="33" t="str">
        <f t="shared" si="468"/>
        <v>Stryker - Mutant Cyborg - IM - U</v>
      </c>
      <c r="E2022" s="33">
        <f t="shared" si="460"/>
        <v>1</v>
      </c>
      <c r="F2022" s="33" t="str">
        <f t="shared" si="469"/>
        <v>Mutant Cyborg - IM</v>
      </c>
      <c r="G2022" s="34" t="s">
        <v>511</v>
      </c>
      <c r="H2022" s="34" t="s">
        <v>2590</v>
      </c>
      <c r="L2022" s="33" t="s">
        <v>950</v>
      </c>
      <c r="M2022" s="33" t="s">
        <v>950</v>
      </c>
      <c r="N2022" s="34" t="s">
        <v>4872</v>
      </c>
      <c r="O2022" s="34" t="s">
        <v>4872</v>
      </c>
      <c r="P2022" s="33" t="s">
        <v>951</v>
      </c>
      <c r="S2022" s="50" t="s">
        <v>4554</v>
      </c>
      <c r="T2022" s="33" t="s">
        <v>950</v>
      </c>
      <c r="U2022" s="33" t="s">
        <v>951</v>
      </c>
      <c r="W2022" s="34" t="s">
        <v>2314</v>
      </c>
      <c r="X2022" s="34">
        <v>16</v>
      </c>
      <c r="Y2022" s="34">
        <v>10</v>
      </c>
      <c r="Z2022" s="34">
        <f t="shared" si="461"/>
        <v>160</v>
      </c>
      <c r="AI2022" s="25">
        <v>2021</v>
      </c>
      <c r="AJ2022" s="27">
        <v>2021</v>
      </c>
    </row>
    <row r="2023" spans="1:36" ht="11.25" customHeight="1" x14ac:dyDescent="0.2">
      <c r="A2023" s="27">
        <v>2022</v>
      </c>
      <c r="C2023" s="33" t="str">
        <f t="shared" si="459"/>
        <v>Stryker - Serious Arsenal - IM - OPD - R</v>
      </c>
      <c r="D2023" s="33" t="str">
        <f t="shared" si="468"/>
        <v>Stryker - Serious Arsenal - IM - OPD - R</v>
      </c>
      <c r="E2023" s="33">
        <f t="shared" si="460"/>
        <v>1</v>
      </c>
      <c r="F2023" s="33" t="str">
        <f t="shared" si="469"/>
        <v>Serious Arsenal - IM</v>
      </c>
      <c r="G2023" s="34" t="s">
        <v>511</v>
      </c>
      <c r="H2023" s="34" t="s">
        <v>2590</v>
      </c>
      <c r="L2023" s="33" t="s">
        <v>950</v>
      </c>
      <c r="M2023" s="33" t="s">
        <v>950</v>
      </c>
      <c r="N2023" s="34" t="s">
        <v>4996</v>
      </c>
      <c r="O2023" s="34" t="s">
        <v>4996</v>
      </c>
      <c r="P2023" s="33" t="s">
        <v>3311</v>
      </c>
      <c r="R2023" s="34" t="s">
        <v>2584</v>
      </c>
      <c r="S2023" s="50" t="s">
        <v>4555</v>
      </c>
      <c r="T2023" s="33" t="s">
        <v>950</v>
      </c>
      <c r="U2023" s="33" t="s">
        <v>1189</v>
      </c>
      <c r="W2023" s="34" t="s">
        <v>2313</v>
      </c>
      <c r="X2023" s="34">
        <v>16</v>
      </c>
      <c r="Y2023" s="34">
        <v>15</v>
      </c>
      <c r="Z2023" s="34">
        <f t="shared" si="461"/>
        <v>240</v>
      </c>
      <c r="AI2023" s="25">
        <v>2022</v>
      </c>
      <c r="AJ2023" s="27">
        <v>2022</v>
      </c>
    </row>
    <row r="2024" spans="1:36" ht="11.25" customHeight="1" x14ac:dyDescent="0.2">
      <c r="A2024" s="27">
        <v>2023</v>
      </c>
      <c r="C2024" s="33" t="str">
        <f t="shared" si="459"/>
        <v>Stryker - Tough as Nails - IM - U</v>
      </c>
      <c r="D2024" s="33" t="str">
        <f t="shared" si="468"/>
        <v>Stryker - Tough as Nails - IM - U</v>
      </c>
      <c r="E2024" s="33">
        <f t="shared" si="460"/>
        <v>1</v>
      </c>
      <c r="F2024" s="33" t="str">
        <f t="shared" si="469"/>
        <v>Tough as Nails - IM</v>
      </c>
      <c r="G2024" s="34" t="s">
        <v>511</v>
      </c>
      <c r="H2024" s="34" t="s">
        <v>2590</v>
      </c>
      <c r="L2024" s="33" t="s">
        <v>950</v>
      </c>
      <c r="M2024" s="33" t="s">
        <v>950</v>
      </c>
      <c r="N2024" s="34" t="s">
        <v>5162</v>
      </c>
      <c r="O2024" s="34" t="s">
        <v>5162</v>
      </c>
      <c r="P2024" s="33" t="s">
        <v>952</v>
      </c>
      <c r="S2024" s="50" t="s">
        <v>4556</v>
      </c>
      <c r="T2024" s="33" t="s">
        <v>950</v>
      </c>
      <c r="U2024" s="33" t="s">
        <v>952</v>
      </c>
      <c r="W2024" s="34" t="s">
        <v>2314</v>
      </c>
      <c r="X2024" s="34">
        <v>16</v>
      </c>
      <c r="Y2024" s="34">
        <v>10</v>
      </c>
      <c r="Z2024" s="34">
        <f t="shared" si="461"/>
        <v>160</v>
      </c>
      <c r="AI2024" s="25">
        <v>2023</v>
      </c>
      <c r="AJ2024" s="27">
        <v>2023</v>
      </c>
    </row>
    <row r="2025" spans="1:36" ht="11.25" customHeight="1" x14ac:dyDescent="0.2">
      <c r="A2025" s="27">
        <v>2024</v>
      </c>
      <c r="B2025" s="28"/>
      <c r="C2025" s="26" t="str">
        <f t="shared" si="459"/>
        <v>Sunfire - 4-Grid Character Card - XM - U</v>
      </c>
      <c r="D2025" s="26" t="str">
        <f>CONCATENATE(M2025," ",G2025," HERO - ",W2025)</f>
        <v>Sunfire XM HERO - U</v>
      </c>
      <c r="E2025" s="26">
        <f t="shared" si="460"/>
        <v>1</v>
      </c>
      <c r="F2025" s="26" t="str">
        <f>CONCATENATE(M2025,IF(V2025&lt;&gt;"",CONCATENATE(" (",V2025,")",),"")," &lt;",G2025,"&gt;")</f>
        <v>Sunfire &lt;XM&gt;</v>
      </c>
      <c r="G2025" s="28" t="s">
        <v>3387</v>
      </c>
      <c r="H2025" s="28" t="s">
        <v>2582</v>
      </c>
      <c r="I2025" s="28"/>
      <c r="J2025" s="28"/>
      <c r="K2025" s="28"/>
      <c r="L2025" s="26" t="s">
        <v>1460</v>
      </c>
      <c r="M2025" s="26" t="s">
        <v>1460</v>
      </c>
      <c r="N2025" s="28"/>
      <c r="O2025" s="28"/>
      <c r="P2025" s="26" t="s">
        <v>769</v>
      </c>
      <c r="Q2025" s="28"/>
      <c r="R2025" s="28"/>
      <c r="S2025" s="54"/>
      <c r="T2025" s="26" t="s">
        <v>1460</v>
      </c>
      <c r="U2025" s="26" t="s">
        <v>769</v>
      </c>
      <c r="V2025" s="28"/>
      <c r="W2025" s="28" t="s">
        <v>2314</v>
      </c>
      <c r="X2025" s="29">
        <v>5</v>
      </c>
      <c r="Y2025" s="29">
        <v>10</v>
      </c>
      <c r="Z2025" s="29">
        <f t="shared" si="461"/>
        <v>50</v>
      </c>
      <c r="AA2025" s="30">
        <v>7</v>
      </c>
      <c r="AB2025" s="30">
        <v>5</v>
      </c>
      <c r="AC2025" s="30">
        <v>4</v>
      </c>
      <c r="AD2025" s="30">
        <v>4</v>
      </c>
      <c r="AE2025" s="30">
        <f>SUM(AA2025:AD2025)</f>
        <v>20</v>
      </c>
      <c r="AF2025" s="30">
        <v>20</v>
      </c>
      <c r="AG2025" s="31">
        <f>AVERAGE(AA2025:AD2025)</f>
        <v>5</v>
      </c>
      <c r="AH2025" s="32" t="s">
        <v>4840</v>
      </c>
      <c r="AI2025" s="32">
        <v>2024</v>
      </c>
      <c r="AJ2025" s="27">
        <v>2024</v>
      </c>
    </row>
    <row r="2026" spans="1:36" ht="11.25" customHeight="1" x14ac:dyDescent="0.2">
      <c r="A2026" s="27">
        <v>2025</v>
      </c>
      <c r="C2026" s="33" t="str">
        <f t="shared" si="459"/>
        <v>Sunfire - Atomic Flame - XM - OPD - R</v>
      </c>
      <c r="D2026" s="33" t="str">
        <f>CONCATENATE(M2026," - ",P2026," - ",G2026," - ",IF(R2026="","",CONCATENATE(R2026," - ")),W2026)</f>
        <v>Sunfire - Atomic Flame - XM - OPD - R</v>
      </c>
      <c r="E2026" s="33">
        <f t="shared" si="460"/>
        <v>1</v>
      </c>
      <c r="F2026" s="33" t="str">
        <f>CONCATENATE(P2026," - ",G2026)</f>
        <v>Atomic Flame - XM</v>
      </c>
      <c r="G2026" s="34" t="s">
        <v>3387</v>
      </c>
      <c r="H2026" s="34" t="s">
        <v>2590</v>
      </c>
      <c r="L2026" s="33" t="s">
        <v>1460</v>
      </c>
      <c r="M2026" s="33" t="s">
        <v>1460</v>
      </c>
      <c r="N2026" s="34" t="s">
        <v>5163</v>
      </c>
      <c r="O2026" s="34" t="s">
        <v>5163</v>
      </c>
      <c r="P2026" s="33" t="s">
        <v>3312</v>
      </c>
      <c r="R2026" s="34" t="s">
        <v>2584</v>
      </c>
      <c r="S2026" s="50" t="s">
        <v>4557</v>
      </c>
      <c r="T2026" s="33" t="s">
        <v>1460</v>
      </c>
      <c r="U2026" s="33" t="s">
        <v>855</v>
      </c>
      <c r="W2026" s="34" t="s">
        <v>2313</v>
      </c>
      <c r="X2026" s="34">
        <v>5</v>
      </c>
      <c r="Y2026" s="34">
        <v>15</v>
      </c>
      <c r="Z2026" s="34">
        <f t="shared" si="461"/>
        <v>75</v>
      </c>
      <c r="AI2026" s="25">
        <v>2025</v>
      </c>
      <c r="AJ2026" s="27">
        <v>2025</v>
      </c>
    </row>
    <row r="2027" spans="1:36" ht="11.25" customHeight="1" x14ac:dyDescent="0.2">
      <c r="A2027" s="27">
        <v>2026</v>
      </c>
      <c r="C2027" s="33" t="str">
        <f t="shared" si="459"/>
        <v>Sunfire - Ionize Matter - XM - C</v>
      </c>
      <c r="D2027" s="33" t="str">
        <f>CONCATENATE(M2027," - ",P2027," - ",G2027," - ",IF(R2027="","",CONCATENATE(R2027," - ")),W2027)</f>
        <v>Sunfire - Ionize Matter - XM - C</v>
      </c>
      <c r="E2027" s="33">
        <f t="shared" si="460"/>
        <v>1</v>
      </c>
      <c r="F2027" s="33" t="str">
        <f>CONCATENATE(P2027," - ",G2027)</f>
        <v>Ionize Matter - XM</v>
      </c>
      <c r="G2027" s="34" t="s">
        <v>3387</v>
      </c>
      <c r="H2027" s="34" t="s">
        <v>2590</v>
      </c>
      <c r="L2027" s="33" t="s">
        <v>1460</v>
      </c>
      <c r="M2027" s="33" t="s">
        <v>1460</v>
      </c>
      <c r="N2027" s="34" t="s">
        <v>5005</v>
      </c>
      <c r="O2027" s="34" t="s">
        <v>5005</v>
      </c>
      <c r="P2027" s="33" t="s">
        <v>1461</v>
      </c>
      <c r="S2027" s="50" t="s">
        <v>4558</v>
      </c>
      <c r="T2027" s="33" t="s">
        <v>1460</v>
      </c>
      <c r="U2027" s="33" t="s">
        <v>1461</v>
      </c>
      <c r="W2027" s="34" t="s">
        <v>2103</v>
      </c>
      <c r="X2027" s="34">
        <v>5</v>
      </c>
      <c r="Y2027" s="34">
        <v>5</v>
      </c>
      <c r="Z2027" s="34">
        <f t="shared" si="461"/>
        <v>25</v>
      </c>
      <c r="AI2027" s="25">
        <v>2026</v>
      </c>
      <c r="AJ2027" s="27">
        <v>2026</v>
      </c>
    </row>
    <row r="2028" spans="1:36" ht="11.25" customHeight="1" x14ac:dyDescent="0.2">
      <c r="A2028" s="27">
        <v>2027</v>
      </c>
      <c r="C2028" s="33" t="str">
        <f t="shared" si="459"/>
        <v>Sunfire - Nationalist Zeal - XM - C</v>
      </c>
      <c r="D2028" s="33" t="str">
        <f>CONCATENATE(M2028," - ",P2028," - ",G2028," - ",IF(R2028="","",CONCATENATE(R2028," - ")),W2028)</f>
        <v>Sunfire - Nationalist Zeal - XM - C</v>
      </c>
      <c r="E2028" s="33">
        <f t="shared" si="460"/>
        <v>1</v>
      </c>
      <c r="F2028" s="33" t="str">
        <f>CONCATENATE(P2028," - ",G2028)</f>
        <v>Nationalist Zeal - XM</v>
      </c>
      <c r="G2028" s="34" t="s">
        <v>3387</v>
      </c>
      <c r="H2028" s="34" t="s">
        <v>2590</v>
      </c>
      <c r="L2028" s="33" t="s">
        <v>1460</v>
      </c>
      <c r="M2028" s="33" t="s">
        <v>1460</v>
      </c>
      <c r="N2028" s="34" t="s">
        <v>4904</v>
      </c>
      <c r="O2028" s="34" t="s">
        <v>4904</v>
      </c>
      <c r="P2028" s="33" t="s">
        <v>1462</v>
      </c>
      <c r="S2028" s="50" t="s">
        <v>4559</v>
      </c>
      <c r="T2028" s="33" t="s">
        <v>1460</v>
      </c>
      <c r="U2028" s="33" t="s">
        <v>1462</v>
      </c>
      <c r="W2028" s="34" t="s">
        <v>2103</v>
      </c>
      <c r="X2028" s="34">
        <v>5</v>
      </c>
      <c r="Y2028" s="34">
        <v>5</v>
      </c>
      <c r="Z2028" s="34">
        <f t="shared" si="461"/>
        <v>25</v>
      </c>
      <c r="AI2028" s="25">
        <v>2027</v>
      </c>
      <c r="AJ2028" s="27">
        <v>2027</v>
      </c>
    </row>
    <row r="2029" spans="1:36" ht="11.25" customHeight="1" x14ac:dyDescent="0.2">
      <c r="A2029" s="27">
        <v>2028</v>
      </c>
      <c r="C2029" s="33" t="str">
        <f t="shared" si="459"/>
        <v>Sunfire - Radiate Heat - XM - OPD - R</v>
      </c>
      <c r="D2029" s="33" t="str">
        <f>CONCATENATE(M2029," - ",P2029," - ",G2029," - ",IF(R2029="","",CONCATENATE(R2029," - ")),W2029)</f>
        <v>Sunfire - Radiate Heat - XM - OPD - R</v>
      </c>
      <c r="E2029" s="33">
        <f t="shared" si="460"/>
        <v>1</v>
      </c>
      <c r="F2029" s="33" t="str">
        <f>CONCATENATE(P2029," - ",G2029)</f>
        <v>Radiate Heat - XM</v>
      </c>
      <c r="G2029" s="34" t="s">
        <v>3387</v>
      </c>
      <c r="H2029" s="34" t="s">
        <v>2590</v>
      </c>
      <c r="L2029" s="33" t="s">
        <v>1460</v>
      </c>
      <c r="M2029" s="33" t="s">
        <v>1460</v>
      </c>
      <c r="N2029" s="34" t="s">
        <v>5164</v>
      </c>
      <c r="O2029" s="34" t="s">
        <v>5164</v>
      </c>
      <c r="P2029" s="33" t="s">
        <v>3313</v>
      </c>
      <c r="R2029" s="34" t="s">
        <v>2584</v>
      </c>
      <c r="S2029" s="50" t="s">
        <v>4560</v>
      </c>
      <c r="T2029" s="33" t="s">
        <v>1460</v>
      </c>
      <c r="U2029" s="33" t="s">
        <v>856</v>
      </c>
      <c r="W2029" s="34" t="s">
        <v>2313</v>
      </c>
      <c r="X2029" s="34">
        <v>5</v>
      </c>
      <c r="Y2029" s="34">
        <v>15</v>
      </c>
      <c r="Z2029" s="34">
        <f t="shared" si="461"/>
        <v>75</v>
      </c>
      <c r="AI2029" s="25">
        <v>2028</v>
      </c>
      <c r="AJ2029" s="27">
        <v>2028</v>
      </c>
    </row>
    <row r="2030" spans="1:36" ht="11.25" customHeight="1" x14ac:dyDescent="0.2">
      <c r="A2030" s="27">
        <v>2029</v>
      </c>
      <c r="C2030" s="33" t="str">
        <f t="shared" si="459"/>
        <v>Sunfire - Solar Flare - XM - C</v>
      </c>
      <c r="D2030" s="33" t="str">
        <f>CONCATENATE(M2030," - ",P2030," - ",G2030," - ",IF(R2030="","",CONCATENATE(R2030," - ")),W2030)</f>
        <v>Sunfire - Solar Flare - XM - C</v>
      </c>
      <c r="E2030" s="33">
        <f t="shared" si="460"/>
        <v>1</v>
      </c>
      <c r="F2030" s="33" t="str">
        <f>CONCATENATE(P2030," - ",G2030)</f>
        <v>Solar Flare - XM</v>
      </c>
      <c r="G2030" s="34" t="s">
        <v>3387</v>
      </c>
      <c r="H2030" s="34" t="s">
        <v>2590</v>
      </c>
      <c r="L2030" s="33" t="s">
        <v>1460</v>
      </c>
      <c r="M2030" s="33" t="s">
        <v>1460</v>
      </c>
      <c r="N2030" s="34" t="s">
        <v>5165</v>
      </c>
      <c r="O2030" s="34" t="s">
        <v>5165</v>
      </c>
      <c r="P2030" s="33" t="s">
        <v>1463</v>
      </c>
      <c r="S2030" s="50" t="s">
        <v>4561</v>
      </c>
      <c r="T2030" s="33" t="s">
        <v>1460</v>
      </c>
      <c r="U2030" s="33" t="s">
        <v>1463</v>
      </c>
      <c r="W2030" s="34" t="s">
        <v>2103</v>
      </c>
      <c r="X2030" s="34">
        <v>5</v>
      </c>
      <c r="Y2030" s="34">
        <v>5</v>
      </c>
      <c r="Z2030" s="34">
        <f t="shared" si="461"/>
        <v>25</v>
      </c>
      <c r="AI2030" s="25">
        <v>2029</v>
      </c>
      <c r="AJ2030" s="27">
        <v>2029</v>
      </c>
    </row>
    <row r="2031" spans="1:36" ht="11.25" customHeight="1" x14ac:dyDescent="0.2">
      <c r="A2031" s="27">
        <v>2030</v>
      </c>
      <c r="B2031" s="39"/>
      <c r="C2031" s="38" t="str">
        <f t="shared" si="459"/>
        <v>Super Skrull - 3-Grid Character Card - PS - VR</v>
      </c>
      <c r="D2031" s="38" t="str">
        <f>CONCATENATE(M2031," ",G2031," HERO - ",W2031)</f>
        <v>Super Skrull PS HERO - VR</v>
      </c>
      <c r="E2031" s="38">
        <f t="shared" si="460"/>
        <v>1</v>
      </c>
      <c r="F2031" s="38" t="str">
        <f>CONCATENATE(M2031,IF(V2031&lt;&gt;"",CONCATENATE(" (",V2031,")",),"")," &lt;",G2031,"&gt;")</f>
        <v>Super Skrull &lt;PS&gt;</v>
      </c>
      <c r="G2031" s="39" t="s">
        <v>124</v>
      </c>
      <c r="H2031" s="39" t="s">
        <v>2582</v>
      </c>
      <c r="I2031" s="39"/>
      <c r="J2031" s="39"/>
      <c r="K2031" s="39"/>
      <c r="L2031" s="38" t="s">
        <v>1149</v>
      </c>
      <c r="M2031" s="38" t="s">
        <v>1149</v>
      </c>
      <c r="N2031" s="39"/>
      <c r="O2031" s="39"/>
      <c r="P2031" s="38" t="s">
        <v>768</v>
      </c>
      <c r="Q2031" s="39"/>
      <c r="R2031" s="39"/>
      <c r="S2031" s="55"/>
      <c r="T2031" s="38" t="s">
        <v>1149</v>
      </c>
      <c r="U2031" s="38" t="s">
        <v>768</v>
      </c>
      <c r="V2031" s="39"/>
      <c r="W2031" s="39" t="s">
        <v>2361</v>
      </c>
      <c r="X2031" s="40">
        <v>7</v>
      </c>
      <c r="Y2031" s="40">
        <v>20</v>
      </c>
      <c r="Z2031" s="40">
        <f t="shared" si="461"/>
        <v>140</v>
      </c>
      <c r="AA2031" s="41">
        <v>5</v>
      </c>
      <c r="AB2031" s="41">
        <v>3</v>
      </c>
      <c r="AC2031" s="41">
        <v>7</v>
      </c>
      <c r="AD2031" s="41"/>
      <c r="AE2031" s="41">
        <f>SUM(AA2031:AD2031)</f>
        <v>15</v>
      </c>
      <c r="AF2031" s="41">
        <v>15</v>
      </c>
      <c r="AG2031" s="42">
        <f>AVERAGE(AA2031:AD2031)</f>
        <v>5</v>
      </c>
      <c r="AH2031" s="43"/>
      <c r="AI2031" s="43">
        <v>2030</v>
      </c>
      <c r="AJ2031" s="27">
        <v>2030</v>
      </c>
    </row>
    <row r="2032" spans="1:36" ht="11.25" customHeight="1" x14ac:dyDescent="0.2">
      <c r="A2032" s="27">
        <v>2031</v>
      </c>
      <c r="B2032" s="28"/>
      <c r="C2032" s="26" t="str">
        <f t="shared" si="459"/>
        <v>Super Skrull - 4-Grid Character Card - IQ - R</v>
      </c>
      <c r="D2032" s="26" t="str">
        <f>CONCATENATE(M2032," ",G2032," HERO - ",W2032)</f>
        <v>Super Skrull IQ HERO - R</v>
      </c>
      <c r="E2032" s="26">
        <f t="shared" si="460"/>
        <v>1</v>
      </c>
      <c r="F2032" s="26" t="str">
        <f>CONCATENATE(M2032,IF(V2032&lt;&gt;"",CONCATENATE(" (",V2032,")",),"")," &lt;",G2032,"&gt;")</f>
        <v>Super Skrull &lt;IQ&gt;</v>
      </c>
      <c r="G2032" s="28" t="s">
        <v>1044</v>
      </c>
      <c r="H2032" s="28" t="s">
        <v>2582</v>
      </c>
      <c r="I2032" s="28"/>
      <c r="J2032" s="28"/>
      <c r="K2032" s="28"/>
      <c r="L2032" s="26" t="s">
        <v>1149</v>
      </c>
      <c r="M2032" s="26" t="s">
        <v>1149</v>
      </c>
      <c r="N2032" s="28"/>
      <c r="O2032" s="28"/>
      <c r="P2032" s="26" t="s">
        <v>769</v>
      </c>
      <c r="Q2032" s="28"/>
      <c r="R2032" s="28"/>
      <c r="S2032" s="54"/>
      <c r="T2032" s="26" t="s">
        <v>1149</v>
      </c>
      <c r="U2032" s="26" t="s">
        <v>769</v>
      </c>
      <c r="V2032" s="28"/>
      <c r="W2032" s="28" t="s">
        <v>2313</v>
      </c>
      <c r="X2032" s="29">
        <v>12</v>
      </c>
      <c r="Y2032" s="29">
        <v>15</v>
      </c>
      <c r="Z2032" s="29">
        <f t="shared" si="461"/>
        <v>180</v>
      </c>
      <c r="AA2032" s="30">
        <v>6</v>
      </c>
      <c r="AB2032" s="30">
        <v>4</v>
      </c>
      <c r="AC2032" s="30">
        <v>7</v>
      </c>
      <c r="AD2032" s="30">
        <v>4</v>
      </c>
      <c r="AE2032" s="30">
        <f>SUM(AA2032:AD2032)</f>
        <v>21</v>
      </c>
      <c r="AF2032" s="30">
        <v>21</v>
      </c>
      <c r="AG2032" s="31">
        <f>AVERAGE(AA2032:AD2032)</f>
        <v>5.25</v>
      </c>
      <c r="AH2032" s="32"/>
      <c r="AI2032" s="32">
        <v>2031</v>
      </c>
      <c r="AJ2032" s="27">
        <v>2031</v>
      </c>
    </row>
    <row r="2033" spans="1:36" ht="11.25" customHeight="1" x14ac:dyDescent="0.2">
      <c r="A2033" s="27">
        <v>2032</v>
      </c>
      <c r="C2033" s="33" t="str">
        <f t="shared" si="459"/>
        <v>Super Skrull - Alien Fire - PS - OPD - R</v>
      </c>
      <c r="D2033" s="33" t="str">
        <f t="shared" ref="D2033:D2040" si="470">CONCATENATE(M2033," - ",P2033," - ",G2033," - ",IF(R2033="","",CONCATENATE(R2033," - ")),W2033)</f>
        <v>Super Skrull - Alien Fire - PS - OPD - R</v>
      </c>
      <c r="E2033" s="33">
        <f t="shared" si="460"/>
        <v>1</v>
      </c>
      <c r="F2033" s="33" t="str">
        <f t="shared" ref="F2033:F2040" si="471">CONCATENATE(P2033," - ",G2033)</f>
        <v>Alien Fire - PS</v>
      </c>
      <c r="G2033" s="34" t="s">
        <v>124</v>
      </c>
      <c r="H2033" s="34" t="s">
        <v>2590</v>
      </c>
      <c r="L2033" s="33" t="s">
        <v>1149</v>
      </c>
      <c r="M2033" s="33" t="s">
        <v>1149</v>
      </c>
      <c r="N2033" s="34" t="s">
        <v>4893</v>
      </c>
      <c r="O2033" s="34" t="s">
        <v>4893</v>
      </c>
      <c r="P2033" s="33" t="s">
        <v>3314</v>
      </c>
      <c r="R2033" s="34" t="s">
        <v>2584</v>
      </c>
      <c r="S2033" s="50" t="s">
        <v>3762</v>
      </c>
      <c r="T2033" s="33" t="s">
        <v>1149</v>
      </c>
      <c r="U2033" s="33" t="s">
        <v>857</v>
      </c>
      <c r="W2033" s="34" t="s">
        <v>2313</v>
      </c>
      <c r="X2033" s="34">
        <v>7</v>
      </c>
      <c r="Y2033" s="34">
        <v>15</v>
      </c>
      <c r="Z2033" s="34">
        <f t="shared" si="461"/>
        <v>105</v>
      </c>
      <c r="AI2033" s="25">
        <v>2032</v>
      </c>
      <c r="AJ2033" s="27">
        <v>2032</v>
      </c>
    </row>
    <row r="2034" spans="1:36" ht="11.25" customHeight="1" x14ac:dyDescent="0.2">
      <c r="A2034" s="27">
        <v>2033</v>
      </c>
      <c r="C2034" s="33" t="str">
        <f t="shared" si="459"/>
        <v>Super Skrull - Alien Methods - IQ - C</v>
      </c>
      <c r="D2034" s="33" t="str">
        <f t="shared" si="470"/>
        <v>Super Skrull - Alien Methods - IQ - C</v>
      </c>
      <c r="E2034" s="33">
        <f t="shared" si="460"/>
        <v>1</v>
      </c>
      <c r="F2034" s="33" t="str">
        <f t="shared" si="471"/>
        <v>Alien Methods - IQ</v>
      </c>
      <c r="G2034" s="34" t="s">
        <v>1044</v>
      </c>
      <c r="H2034" s="34" t="s">
        <v>2590</v>
      </c>
      <c r="L2034" s="33" t="s">
        <v>1149</v>
      </c>
      <c r="M2034" s="33" t="s">
        <v>1149</v>
      </c>
      <c r="N2034" s="34" t="s">
        <v>5166</v>
      </c>
      <c r="O2034" s="34" t="s">
        <v>5166</v>
      </c>
      <c r="P2034" s="33" t="s">
        <v>411</v>
      </c>
      <c r="S2034" s="50" t="s">
        <v>4562</v>
      </c>
      <c r="T2034" s="33" t="s">
        <v>1149</v>
      </c>
      <c r="U2034" s="33" t="s">
        <v>411</v>
      </c>
      <c r="W2034" s="34" t="s">
        <v>2103</v>
      </c>
      <c r="X2034" s="34">
        <v>12</v>
      </c>
      <c r="Y2034" s="34">
        <v>5</v>
      </c>
      <c r="Z2034" s="34">
        <f t="shared" si="461"/>
        <v>60</v>
      </c>
      <c r="AI2034" s="25">
        <v>2033</v>
      </c>
      <c r="AJ2034" s="27">
        <v>2033</v>
      </c>
    </row>
    <row r="2035" spans="1:36" ht="11.25" customHeight="1" x14ac:dyDescent="0.2">
      <c r="A2035" s="27">
        <v>2034</v>
      </c>
      <c r="C2035" s="33" t="str">
        <f t="shared" si="459"/>
        <v>Super Skrull - Fantastic Enemy - IQ - C</v>
      </c>
      <c r="D2035" s="33" t="str">
        <f t="shared" si="470"/>
        <v>Super Skrull - Fantastic Enemy - IQ - C</v>
      </c>
      <c r="E2035" s="33">
        <f t="shared" si="460"/>
        <v>1</v>
      </c>
      <c r="F2035" s="33" t="str">
        <f t="shared" si="471"/>
        <v>Fantastic Enemy - IQ</v>
      </c>
      <c r="G2035" s="34" t="s">
        <v>1044</v>
      </c>
      <c r="H2035" s="34" t="s">
        <v>2590</v>
      </c>
      <c r="L2035" s="33" t="s">
        <v>1149</v>
      </c>
      <c r="M2035" s="33" t="s">
        <v>1149</v>
      </c>
      <c r="N2035" s="34" t="s">
        <v>5029</v>
      </c>
      <c r="O2035" s="34" t="s">
        <v>5029</v>
      </c>
      <c r="P2035" s="33" t="s">
        <v>412</v>
      </c>
      <c r="S2035" s="50" t="s">
        <v>3919</v>
      </c>
      <c r="T2035" s="33" t="s">
        <v>1149</v>
      </c>
      <c r="U2035" s="33" t="s">
        <v>412</v>
      </c>
      <c r="W2035" s="34" t="s">
        <v>2103</v>
      </c>
      <c r="X2035" s="34">
        <v>12</v>
      </c>
      <c r="Y2035" s="34">
        <v>5</v>
      </c>
      <c r="Z2035" s="34">
        <f t="shared" si="461"/>
        <v>60</v>
      </c>
      <c r="AI2035" s="25">
        <v>2034</v>
      </c>
      <c r="AJ2035" s="27">
        <v>2034</v>
      </c>
    </row>
    <row r="2036" spans="1:36" ht="11.25" customHeight="1" x14ac:dyDescent="0.2">
      <c r="A2036" s="27">
        <v>2035</v>
      </c>
      <c r="C2036" s="33" t="str">
        <f t="shared" si="459"/>
        <v>Super Skrull - Fists of Stone - PS - VR</v>
      </c>
      <c r="D2036" s="33" t="str">
        <f t="shared" si="470"/>
        <v>Super Skrull - Fists of Stone - PS - VR</v>
      </c>
      <c r="E2036" s="33">
        <f t="shared" si="460"/>
        <v>1</v>
      </c>
      <c r="F2036" s="33" t="str">
        <f t="shared" si="471"/>
        <v>Fists of Stone - PS</v>
      </c>
      <c r="G2036" s="34" t="s">
        <v>124</v>
      </c>
      <c r="H2036" s="34" t="s">
        <v>2590</v>
      </c>
      <c r="L2036" s="33" t="s">
        <v>1149</v>
      </c>
      <c r="M2036" s="33" t="s">
        <v>1149</v>
      </c>
      <c r="N2036" s="34" t="s">
        <v>4978</v>
      </c>
      <c r="O2036" s="34" t="s">
        <v>4978</v>
      </c>
      <c r="P2036" s="33" t="s">
        <v>1347</v>
      </c>
      <c r="S2036" s="50" t="s">
        <v>4563</v>
      </c>
      <c r="T2036" s="33" t="s">
        <v>1149</v>
      </c>
      <c r="U2036" s="33" t="s">
        <v>1347</v>
      </c>
      <c r="W2036" s="34" t="s">
        <v>2361</v>
      </c>
      <c r="X2036" s="34">
        <v>7</v>
      </c>
      <c r="Y2036" s="34">
        <v>20</v>
      </c>
      <c r="Z2036" s="34">
        <f t="shared" si="461"/>
        <v>140</v>
      </c>
      <c r="AI2036" s="25">
        <v>2035</v>
      </c>
      <c r="AJ2036" s="27">
        <v>2035</v>
      </c>
    </row>
    <row r="2037" spans="1:36" ht="11.25" customHeight="1" x14ac:dyDescent="0.2">
      <c r="A2037" s="27">
        <v>2036</v>
      </c>
      <c r="C2037" s="33" t="str">
        <f t="shared" si="459"/>
        <v>Super Skrull - Flexible Form - PS - VR</v>
      </c>
      <c r="D2037" s="33" t="str">
        <f t="shared" si="470"/>
        <v>Super Skrull - Flexible Form - PS - VR</v>
      </c>
      <c r="E2037" s="33">
        <f t="shared" si="460"/>
        <v>1</v>
      </c>
      <c r="F2037" s="33" t="str">
        <f t="shared" si="471"/>
        <v>Flexible Form - PS</v>
      </c>
      <c r="G2037" s="34" t="s">
        <v>124</v>
      </c>
      <c r="H2037" s="34" t="s">
        <v>2590</v>
      </c>
      <c r="L2037" s="33" t="s">
        <v>1149</v>
      </c>
      <c r="M2037" s="33" t="s">
        <v>1149</v>
      </c>
      <c r="N2037" s="34" t="s">
        <v>4881</v>
      </c>
      <c r="O2037" s="34" t="s">
        <v>4881</v>
      </c>
      <c r="P2037" s="33" t="s">
        <v>1349</v>
      </c>
      <c r="S2037" s="50" t="s">
        <v>4564</v>
      </c>
      <c r="T2037" s="33" t="s">
        <v>1149</v>
      </c>
      <c r="U2037" s="33" t="s">
        <v>1349</v>
      </c>
      <c r="W2037" s="34" t="s">
        <v>2361</v>
      </c>
      <c r="X2037" s="34">
        <v>7</v>
      </c>
      <c r="Y2037" s="34">
        <v>20</v>
      </c>
      <c r="Z2037" s="34">
        <f t="shared" si="461"/>
        <v>140</v>
      </c>
      <c r="AI2037" s="25">
        <v>2036</v>
      </c>
      <c r="AJ2037" s="27">
        <v>2036</v>
      </c>
    </row>
    <row r="2038" spans="1:36" ht="11.25" customHeight="1" x14ac:dyDescent="0.2">
      <c r="A2038" s="27">
        <v>2037</v>
      </c>
      <c r="C2038" s="33" t="str">
        <f t="shared" si="459"/>
        <v>Super Skrull - Immitation - PS - VR</v>
      </c>
      <c r="D2038" s="33" t="str">
        <f t="shared" si="470"/>
        <v>Super Skrull - Immitation - PS - VR</v>
      </c>
      <c r="E2038" s="33">
        <f t="shared" si="460"/>
        <v>1</v>
      </c>
      <c r="F2038" s="33" t="str">
        <f t="shared" si="471"/>
        <v>Immitation - PS</v>
      </c>
      <c r="G2038" s="34" t="s">
        <v>124</v>
      </c>
      <c r="H2038" s="34" t="s">
        <v>2590</v>
      </c>
      <c r="L2038" s="33" t="s">
        <v>1149</v>
      </c>
      <c r="M2038" s="33" t="s">
        <v>1149</v>
      </c>
      <c r="N2038" s="34" t="s">
        <v>5128</v>
      </c>
      <c r="O2038" s="34" t="s">
        <v>5128</v>
      </c>
      <c r="P2038" s="33" t="s">
        <v>1348</v>
      </c>
      <c r="S2038" s="50" t="s">
        <v>4565</v>
      </c>
      <c r="T2038" s="33" t="s">
        <v>1149</v>
      </c>
      <c r="U2038" s="33" t="s">
        <v>1348</v>
      </c>
      <c r="W2038" s="34" t="s">
        <v>2361</v>
      </c>
      <c r="X2038" s="34">
        <v>7</v>
      </c>
      <c r="Y2038" s="34">
        <v>20</v>
      </c>
      <c r="Z2038" s="34">
        <f t="shared" si="461"/>
        <v>140</v>
      </c>
      <c r="AI2038" s="25">
        <v>2037</v>
      </c>
      <c r="AJ2038" s="27">
        <v>2037</v>
      </c>
    </row>
    <row r="2039" spans="1:36" ht="11.25" customHeight="1" x14ac:dyDescent="0.2">
      <c r="A2039" s="27">
        <v>2038</v>
      </c>
      <c r="C2039" s="33" t="str">
        <f t="shared" si="459"/>
        <v>Super Skrull - Invisible Invasion - PS - OPD - R</v>
      </c>
      <c r="D2039" s="33" t="str">
        <f t="shared" si="470"/>
        <v>Super Skrull - Invisible Invasion - PS - OPD - R</v>
      </c>
      <c r="E2039" s="33">
        <f t="shared" si="460"/>
        <v>1</v>
      </c>
      <c r="F2039" s="33" t="str">
        <f t="shared" si="471"/>
        <v>Invisible Invasion - PS</v>
      </c>
      <c r="G2039" s="34" t="s">
        <v>124</v>
      </c>
      <c r="H2039" s="34" t="s">
        <v>2590</v>
      </c>
      <c r="L2039" s="33" t="s">
        <v>1149</v>
      </c>
      <c r="M2039" s="33" t="s">
        <v>1149</v>
      </c>
      <c r="N2039" s="34" t="s">
        <v>4992</v>
      </c>
      <c r="O2039" s="34" t="s">
        <v>4992</v>
      </c>
      <c r="P2039" s="33" t="s">
        <v>3315</v>
      </c>
      <c r="R2039" s="34" t="s">
        <v>2584</v>
      </c>
      <c r="S2039" s="50" t="s">
        <v>4469</v>
      </c>
      <c r="T2039" s="33" t="s">
        <v>1149</v>
      </c>
      <c r="U2039" s="33" t="s">
        <v>858</v>
      </c>
      <c r="W2039" s="34" t="s">
        <v>2313</v>
      </c>
      <c r="X2039" s="34">
        <v>7</v>
      </c>
      <c r="Y2039" s="34">
        <v>15</v>
      </c>
      <c r="Z2039" s="34">
        <f t="shared" si="461"/>
        <v>105</v>
      </c>
      <c r="AI2039" s="25">
        <v>2038</v>
      </c>
      <c r="AJ2039" s="27">
        <v>2038</v>
      </c>
    </row>
    <row r="2040" spans="1:36" ht="11.25" customHeight="1" x14ac:dyDescent="0.2">
      <c r="A2040" s="27">
        <v>2039</v>
      </c>
      <c r="C2040" s="33" t="str">
        <f t="shared" si="459"/>
        <v>Super Skrull - Skrull and Crossbones - PS - OPD - VR</v>
      </c>
      <c r="D2040" s="33" t="str">
        <f t="shared" si="470"/>
        <v>Super Skrull - Skrull and Crossbones - PS - OPD - VR</v>
      </c>
      <c r="E2040" s="33">
        <f t="shared" si="460"/>
        <v>1</v>
      </c>
      <c r="F2040" s="33" t="str">
        <f t="shared" si="471"/>
        <v>Skrull and Crossbones - PS</v>
      </c>
      <c r="G2040" s="34" t="s">
        <v>124</v>
      </c>
      <c r="H2040" s="34" t="s">
        <v>2590</v>
      </c>
      <c r="L2040" s="33" t="s">
        <v>1149</v>
      </c>
      <c r="M2040" s="33" t="s">
        <v>1149</v>
      </c>
      <c r="N2040" s="34" t="s">
        <v>4966</v>
      </c>
      <c r="O2040" s="34" t="s">
        <v>4966</v>
      </c>
      <c r="P2040" s="33" t="s">
        <v>3316</v>
      </c>
      <c r="R2040" s="34" t="s">
        <v>2584</v>
      </c>
      <c r="S2040" s="50" t="s">
        <v>3852</v>
      </c>
      <c r="T2040" s="33" t="s">
        <v>1149</v>
      </c>
      <c r="U2040" s="33" t="s">
        <v>859</v>
      </c>
      <c r="W2040" s="34" t="s">
        <v>2361</v>
      </c>
      <c r="X2040" s="34">
        <v>7</v>
      </c>
      <c r="Y2040" s="34">
        <v>20</v>
      </c>
      <c r="Z2040" s="34">
        <f t="shared" si="461"/>
        <v>140</v>
      </c>
      <c r="AI2040" s="25">
        <v>2039</v>
      </c>
      <c r="AJ2040" s="27">
        <v>2039</v>
      </c>
    </row>
    <row r="2041" spans="1:36" ht="11.25" customHeight="1" x14ac:dyDescent="0.2">
      <c r="A2041" s="27">
        <v>2040</v>
      </c>
      <c r="B2041" s="28"/>
      <c r="C2041" s="26" t="str">
        <f t="shared" si="459"/>
        <v>Superboy - 4-Grid Character Card - DC - R</v>
      </c>
      <c r="D2041" s="26" t="str">
        <f>CONCATENATE(M2041," ",G2041," HERO - ",W2041)</f>
        <v>Superboy DC HERO - R</v>
      </c>
      <c r="E2041" s="26">
        <f t="shared" si="460"/>
        <v>1</v>
      </c>
      <c r="F2041" s="26" t="str">
        <f>CONCATENATE(M2041,IF(V2041&lt;&gt;"",CONCATENATE(" (",V2041,")",),"")," &lt;",G2041,"&gt;")</f>
        <v>Superboy (H) &lt;DC&gt;</v>
      </c>
      <c r="G2041" s="28" t="s">
        <v>3385</v>
      </c>
      <c r="H2041" s="28" t="s">
        <v>2582</v>
      </c>
      <c r="I2041" s="28"/>
      <c r="J2041" s="28"/>
      <c r="K2041" s="28"/>
      <c r="L2041" s="26" t="s">
        <v>1150</v>
      </c>
      <c r="M2041" s="26" t="s">
        <v>1150</v>
      </c>
      <c r="N2041" s="28"/>
      <c r="O2041" s="28"/>
      <c r="P2041" s="26" t="s">
        <v>769</v>
      </c>
      <c r="Q2041" s="28"/>
      <c r="R2041" s="28"/>
      <c r="S2041" s="54"/>
      <c r="T2041" s="26" t="s">
        <v>1150</v>
      </c>
      <c r="U2041" s="26" t="s">
        <v>769</v>
      </c>
      <c r="V2041" s="28" t="s">
        <v>1981</v>
      </c>
      <c r="W2041" s="28" t="s">
        <v>2313</v>
      </c>
      <c r="X2041" s="29">
        <v>3</v>
      </c>
      <c r="Y2041" s="29">
        <v>15</v>
      </c>
      <c r="Z2041" s="29">
        <f t="shared" si="461"/>
        <v>45</v>
      </c>
      <c r="AA2041" s="30">
        <v>6</v>
      </c>
      <c r="AB2041" s="30">
        <v>3</v>
      </c>
      <c r="AC2041" s="30">
        <v>6</v>
      </c>
      <c r="AD2041" s="30">
        <v>3</v>
      </c>
      <c r="AE2041" s="30">
        <f>SUM(AA2041:AD2041)</f>
        <v>18</v>
      </c>
      <c r="AF2041" s="30">
        <v>18</v>
      </c>
      <c r="AG2041" s="31">
        <f>AVERAGE(AA2041:AD2041)</f>
        <v>4.5</v>
      </c>
      <c r="AH2041" s="32"/>
      <c r="AI2041" s="32">
        <v>2040</v>
      </c>
      <c r="AJ2041" s="27">
        <v>2040</v>
      </c>
    </row>
    <row r="2042" spans="1:36" ht="11.25" customHeight="1" x14ac:dyDescent="0.2">
      <c r="A2042" s="27">
        <v>2041</v>
      </c>
      <c r="C2042" s="33" t="str">
        <f t="shared" si="459"/>
        <v>Superboy - Cool Shades - DC - R</v>
      </c>
      <c r="D2042" s="33" t="str">
        <f t="shared" ref="D2042:D2047" si="472">CONCATENATE(M2042," - ",P2042," - ",G2042," - ",IF(R2042="","",CONCATENATE(R2042," - ")),W2042)</f>
        <v>Superboy - Cool Shades - DC - R</v>
      </c>
      <c r="E2042" s="33">
        <f t="shared" si="460"/>
        <v>1</v>
      </c>
      <c r="F2042" s="33" t="str">
        <f t="shared" ref="F2042:F2047" si="473">CONCATENATE(P2042," - ",G2042)</f>
        <v>Cool Shades - DC</v>
      </c>
      <c r="G2042" s="34" t="s">
        <v>3385</v>
      </c>
      <c r="H2042" s="34" t="s">
        <v>2590</v>
      </c>
      <c r="L2042" s="33" t="s">
        <v>1150</v>
      </c>
      <c r="M2042" s="33" t="s">
        <v>1150</v>
      </c>
      <c r="N2042" s="34" t="s">
        <v>4872</v>
      </c>
      <c r="O2042" s="34" t="s">
        <v>4872</v>
      </c>
      <c r="P2042" s="33" t="s">
        <v>1351</v>
      </c>
      <c r="S2042" s="50" t="s">
        <v>3827</v>
      </c>
      <c r="T2042" s="33" t="s">
        <v>1150</v>
      </c>
      <c r="U2042" s="33" t="s">
        <v>1351</v>
      </c>
      <c r="W2042" s="34" t="s">
        <v>2313</v>
      </c>
      <c r="X2042" s="34">
        <v>3</v>
      </c>
      <c r="Y2042" s="34">
        <v>15</v>
      </c>
      <c r="Z2042" s="34">
        <f t="shared" si="461"/>
        <v>45</v>
      </c>
      <c r="AI2042" s="25">
        <v>2041</v>
      </c>
      <c r="AJ2042" s="27">
        <v>2041</v>
      </c>
    </row>
    <row r="2043" spans="1:36" ht="11.25" customHeight="1" x14ac:dyDescent="0.2">
      <c r="A2043" s="27">
        <v>2042</v>
      </c>
      <c r="C2043" s="33" t="str">
        <f t="shared" si="459"/>
        <v>Superboy - Dubbilex - DC - OPD - VR</v>
      </c>
      <c r="D2043" s="33" t="str">
        <f t="shared" si="472"/>
        <v>Superboy - Dubbilex - DC - OPD - VR</v>
      </c>
      <c r="E2043" s="33">
        <f t="shared" si="460"/>
        <v>1</v>
      </c>
      <c r="F2043" s="33" t="str">
        <f t="shared" si="473"/>
        <v>Dubbilex - DC</v>
      </c>
      <c r="G2043" s="34" t="s">
        <v>3385</v>
      </c>
      <c r="H2043" s="34" t="s">
        <v>2590</v>
      </c>
      <c r="L2043" s="33" t="s">
        <v>1150</v>
      </c>
      <c r="M2043" s="33" t="s">
        <v>1150</v>
      </c>
      <c r="N2043" s="34" t="s">
        <v>5167</v>
      </c>
      <c r="O2043" s="34" t="s">
        <v>5167</v>
      </c>
      <c r="P2043" s="33" t="s">
        <v>3317</v>
      </c>
      <c r="R2043" s="34" t="s">
        <v>2584</v>
      </c>
      <c r="S2043" s="50" t="s">
        <v>4566</v>
      </c>
      <c r="T2043" s="33" t="s">
        <v>1150</v>
      </c>
      <c r="U2043" s="33" t="s">
        <v>860</v>
      </c>
      <c r="W2043" s="34" t="s">
        <v>2361</v>
      </c>
      <c r="X2043" s="34">
        <v>3</v>
      </c>
      <c r="Y2043" s="34">
        <v>20</v>
      </c>
      <c r="Z2043" s="34">
        <f t="shared" si="461"/>
        <v>60</v>
      </c>
      <c r="AI2043" s="25">
        <v>2042</v>
      </c>
      <c r="AJ2043" s="27">
        <v>2042</v>
      </c>
    </row>
    <row r="2044" spans="1:36" ht="11.25" customHeight="1" x14ac:dyDescent="0.2">
      <c r="A2044" s="27">
        <v>2043</v>
      </c>
      <c r="C2044" s="33" t="str">
        <f t="shared" si="459"/>
        <v>Superboy - Kid of Steel - DC - U</v>
      </c>
      <c r="D2044" s="33" t="str">
        <f t="shared" si="472"/>
        <v>Superboy - Kid of Steel - DC - U</v>
      </c>
      <c r="E2044" s="33">
        <f t="shared" si="460"/>
        <v>1</v>
      </c>
      <c r="F2044" s="33" t="str">
        <f t="shared" si="473"/>
        <v>Kid of Steel - DC</v>
      </c>
      <c r="G2044" s="34" t="s">
        <v>3385</v>
      </c>
      <c r="H2044" s="34" t="s">
        <v>2590</v>
      </c>
      <c r="L2044" s="33" t="s">
        <v>1150</v>
      </c>
      <c r="M2044" s="33" t="s">
        <v>1150</v>
      </c>
      <c r="N2044" s="34" t="s">
        <v>4952</v>
      </c>
      <c r="O2044" s="34" t="s">
        <v>4952</v>
      </c>
      <c r="P2044" s="33" t="s">
        <v>1352</v>
      </c>
      <c r="S2044" s="50" t="s">
        <v>4567</v>
      </c>
      <c r="T2044" s="33" t="s">
        <v>1150</v>
      </c>
      <c r="U2044" s="33" t="s">
        <v>1352</v>
      </c>
      <c r="W2044" s="34" t="s">
        <v>2314</v>
      </c>
      <c r="X2044" s="34">
        <v>3</v>
      </c>
      <c r="Y2044" s="34">
        <v>10</v>
      </c>
      <c r="Z2044" s="34">
        <f t="shared" si="461"/>
        <v>30</v>
      </c>
      <c r="AI2044" s="25">
        <v>2043</v>
      </c>
      <c r="AJ2044" s="27">
        <v>2043</v>
      </c>
    </row>
    <row r="2045" spans="1:36" ht="11.25" customHeight="1" x14ac:dyDescent="0.2">
      <c r="A2045" s="27">
        <v>2044</v>
      </c>
      <c r="C2045" s="33" t="str">
        <f t="shared" si="459"/>
        <v>Superboy - The Ravers - JLA - R</v>
      </c>
      <c r="D2045" s="33" t="str">
        <f t="shared" si="472"/>
        <v>Superboy - The Ravers - JLA - R</v>
      </c>
      <c r="E2045" s="33">
        <f t="shared" si="460"/>
        <v>1</v>
      </c>
      <c r="F2045" s="33" t="str">
        <f t="shared" si="473"/>
        <v>The Ravers - JLA</v>
      </c>
      <c r="G2045" s="34" t="s">
        <v>3386</v>
      </c>
      <c r="H2045" s="34" t="s">
        <v>2590</v>
      </c>
      <c r="L2045" s="33" t="s">
        <v>1150</v>
      </c>
      <c r="M2045" s="33" t="s">
        <v>1150</v>
      </c>
      <c r="N2045" s="34" t="s">
        <v>4878</v>
      </c>
      <c r="O2045" s="34" t="s">
        <v>4878</v>
      </c>
      <c r="P2045" s="33" t="s">
        <v>6259</v>
      </c>
      <c r="S2045" s="50" t="s">
        <v>4568</v>
      </c>
      <c r="T2045" s="33" t="s">
        <v>1150</v>
      </c>
      <c r="U2045" s="33" t="s">
        <v>2527</v>
      </c>
      <c r="W2045" s="34" t="s">
        <v>2313</v>
      </c>
      <c r="X2045" s="34">
        <v>6</v>
      </c>
      <c r="Y2045" s="34">
        <v>15</v>
      </c>
      <c r="Z2045" s="34">
        <f t="shared" si="461"/>
        <v>90</v>
      </c>
      <c r="AI2045" s="25">
        <v>2044</v>
      </c>
      <c r="AJ2045" s="27">
        <v>2044</v>
      </c>
    </row>
    <row r="2046" spans="1:36" ht="11.25" customHeight="1" x14ac:dyDescent="0.2">
      <c r="A2046" s="27">
        <v>2045</v>
      </c>
      <c r="C2046" s="33" t="str">
        <f t="shared" si="459"/>
        <v>Superboy - Tactile Telekinesis - DC - R</v>
      </c>
      <c r="D2046" s="33" t="str">
        <f t="shared" si="472"/>
        <v>Superboy - Tactile Telekinesis - DC - R</v>
      </c>
      <c r="E2046" s="33">
        <f t="shared" si="460"/>
        <v>1</v>
      </c>
      <c r="F2046" s="33" t="str">
        <f t="shared" si="473"/>
        <v>Tactile Telekinesis - DC</v>
      </c>
      <c r="G2046" s="34" t="s">
        <v>3385</v>
      </c>
      <c r="H2046" s="34" t="s">
        <v>2590</v>
      </c>
      <c r="L2046" s="33" t="s">
        <v>1150</v>
      </c>
      <c r="M2046" s="33" t="s">
        <v>1150</v>
      </c>
      <c r="N2046" s="34" t="s">
        <v>4937</v>
      </c>
      <c r="O2046" s="34" t="s">
        <v>4937</v>
      </c>
      <c r="P2046" s="33" t="s">
        <v>1297</v>
      </c>
      <c r="S2046" s="50" t="s">
        <v>4569</v>
      </c>
      <c r="T2046" s="33" t="s">
        <v>1150</v>
      </c>
      <c r="U2046" s="33" t="s">
        <v>1297</v>
      </c>
      <c r="W2046" s="34" t="s">
        <v>2313</v>
      </c>
      <c r="X2046" s="34">
        <v>3</v>
      </c>
      <c r="Y2046" s="34">
        <v>15</v>
      </c>
      <c r="Z2046" s="34">
        <f t="shared" si="461"/>
        <v>45</v>
      </c>
      <c r="AI2046" s="25">
        <v>2045</v>
      </c>
      <c r="AJ2046" s="27">
        <v>2045</v>
      </c>
    </row>
    <row r="2047" spans="1:36" ht="11.25" customHeight="1" x14ac:dyDescent="0.2">
      <c r="A2047" s="27">
        <v>2046</v>
      </c>
      <c r="C2047" s="33" t="str">
        <f t="shared" si="459"/>
        <v>Superboy - Up, Up, and Away - DC - U</v>
      </c>
      <c r="D2047" s="33" t="str">
        <f t="shared" si="472"/>
        <v>Superboy - Up, Up, and Away - DC - U</v>
      </c>
      <c r="E2047" s="33">
        <f t="shared" si="460"/>
        <v>1</v>
      </c>
      <c r="F2047" s="33" t="str">
        <f t="shared" si="473"/>
        <v>Up, Up, and Away - DC</v>
      </c>
      <c r="G2047" s="34" t="s">
        <v>3385</v>
      </c>
      <c r="H2047" s="34" t="s">
        <v>2590</v>
      </c>
      <c r="L2047" s="33" t="s">
        <v>1150</v>
      </c>
      <c r="M2047" s="33" t="s">
        <v>1150</v>
      </c>
      <c r="N2047" s="34" t="s">
        <v>4876</v>
      </c>
      <c r="O2047" s="34" t="s">
        <v>4876</v>
      </c>
      <c r="P2047" s="33" t="s">
        <v>1353</v>
      </c>
      <c r="S2047" s="50" t="s">
        <v>4570</v>
      </c>
      <c r="T2047" s="33" t="s">
        <v>1150</v>
      </c>
      <c r="U2047" s="33" t="s">
        <v>1353</v>
      </c>
      <c r="W2047" s="34" t="s">
        <v>2314</v>
      </c>
      <c r="X2047" s="34">
        <v>3</v>
      </c>
      <c r="Y2047" s="34">
        <v>10</v>
      </c>
      <c r="Z2047" s="34">
        <f t="shared" si="461"/>
        <v>30</v>
      </c>
      <c r="AI2047" s="25">
        <v>2046</v>
      </c>
      <c r="AJ2047" s="27">
        <v>2046</v>
      </c>
    </row>
    <row r="2048" spans="1:36" ht="11.25" customHeight="1" x14ac:dyDescent="0.2">
      <c r="A2048" s="27">
        <v>2047</v>
      </c>
      <c r="B2048" s="28"/>
      <c r="C2048" s="26" t="str">
        <f t="shared" ref="C2048:C2062" si="474">CONCATENATE(M2048," - ",P2048," - ",G2048," - ",IF(R2048="","",CONCATENATE(R2048," - ")),W2048)</f>
        <v>Supergirl - 4-Grid Character Card - DC - R</v>
      </c>
      <c r="D2048" s="26" t="str">
        <f>CONCATENATE(M2048," ",G2048," HERO - ",W2048)</f>
        <v>Supergirl DC HERO - R</v>
      </c>
      <c r="E2048" s="26">
        <f t="shared" si="460"/>
        <v>1</v>
      </c>
      <c r="F2048" s="26" t="str">
        <f>CONCATENATE(M2048,IF(V2048&lt;&gt;"",CONCATENATE(" (",V2048,")",),"")," &lt;",G2048,"&gt;")</f>
        <v>Supergirl (H) &lt;DC&gt;</v>
      </c>
      <c r="G2048" s="28" t="s">
        <v>3385</v>
      </c>
      <c r="H2048" s="28" t="s">
        <v>2582</v>
      </c>
      <c r="I2048" s="28"/>
      <c r="J2048" s="28"/>
      <c r="K2048" s="28"/>
      <c r="L2048" s="26" t="s">
        <v>1151</v>
      </c>
      <c r="M2048" s="26" t="s">
        <v>1151</v>
      </c>
      <c r="N2048" s="28"/>
      <c r="O2048" s="28"/>
      <c r="P2048" s="26" t="s">
        <v>769</v>
      </c>
      <c r="Q2048" s="28"/>
      <c r="R2048" s="28"/>
      <c r="S2048" s="54"/>
      <c r="T2048" s="26" t="s">
        <v>1151</v>
      </c>
      <c r="U2048" s="26" t="s">
        <v>769</v>
      </c>
      <c r="V2048" s="28" t="s">
        <v>1981</v>
      </c>
      <c r="W2048" s="28" t="s">
        <v>2313</v>
      </c>
      <c r="X2048" s="29">
        <v>3</v>
      </c>
      <c r="Y2048" s="29">
        <v>15</v>
      </c>
      <c r="Z2048" s="29">
        <f t="shared" si="461"/>
        <v>45</v>
      </c>
      <c r="AA2048" s="30">
        <v>6</v>
      </c>
      <c r="AB2048" s="30">
        <v>4</v>
      </c>
      <c r="AC2048" s="30">
        <v>6</v>
      </c>
      <c r="AD2048" s="30">
        <v>3</v>
      </c>
      <c r="AE2048" s="30">
        <f>SUM(AA2048:AD2048)</f>
        <v>19</v>
      </c>
      <c r="AF2048" s="30">
        <v>19</v>
      </c>
      <c r="AG2048" s="31">
        <f>AVERAGE(AA2048:AD2048)</f>
        <v>4.75</v>
      </c>
      <c r="AH2048" s="32"/>
      <c r="AI2048" s="32">
        <v>2047</v>
      </c>
      <c r="AJ2048" s="27">
        <v>2047</v>
      </c>
    </row>
    <row r="2049" spans="1:36" ht="11.25" customHeight="1" x14ac:dyDescent="0.2">
      <c r="A2049" s="27">
        <v>2048</v>
      </c>
      <c r="C2049" s="33" t="str">
        <f t="shared" si="474"/>
        <v>Supergirl - Cloaking Shield - DC - R</v>
      </c>
      <c r="D2049" s="33" t="str">
        <f t="shared" ref="D2049:D2053" si="475">CONCATENATE(M2049," - ",P2049," - ",G2049," - ",IF(R2049="","",CONCATENATE(R2049," - ")),W2049)</f>
        <v>Supergirl - Cloaking Shield - DC - R</v>
      </c>
      <c r="E2049" s="33">
        <f t="shared" si="460"/>
        <v>1</v>
      </c>
      <c r="F2049" s="33" t="str">
        <f t="shared" ref="F2049:F2054" si="476">CONCATENATE(P2049," - ",G2049)</f>
        <v>Cloaking Shield - DC</v>
      </c>
      <c r="G2049" s="34" t="s">
        <v>3385</v>
      </c>
      <c r="H2049" s="34" t="s">
        <v>2590</v>
      </c>
      <c r="L2049" s="33" t="s">
        <v>1151</v>
      </c>
      <c r="M2049" s="33" t="s">
        <v>1151</v>
      </c>
      <c r="N2049" s="34" t="s">
        <v>5115</v>
      </c>
      <c r="O2049" s="34" t="s">
        <v>5115</v>
      </c>
      <c r="P2049" s="33" t="s">
        <v>1354</v>
      </c>
      <c r="S2049" s="50" t="s">
        <v>4571</v>
      </c>
      <c r="T2049" s="33" t="s">
        <v>1151</v>
      </c>
      <c r="U2049" s="33" t="s">
        <v>1354</v>
      </c>
      <c r="W2049" s="34" t="s">
        <v>2313</v>
      </c>
      <c r="X2049" s="34">
        <v>3</v>
      </c>
      <c r="Y2049" s="34">
        <v>15</v>
      </c>
      <c r="Z2049" s="34">
        <f t="shared" si="461"/>
        <v>45</v>
      </c>
      <c r="AI2049" s="25">
        <v>2048</v>
      </c>
      <c r="AJ2049" s="27">
        <v>2048</v>
      </c>
    </row>
    <row r="2050" spans="1:36" ht="11.25" customHeight="1" x14ac:dyDescent="0.2">
      <c r="A2050" s="27">
        <v>2049</v>
      </c>
      <c r="C2050" s="33" t="str">
        <f t="shared" si="474"/>
        <v>Supergirl - Girl of Steel - JLA - OPD - R</v>
      </c>
      <c r="D2050" s="33" t="str">
        <f t="shared" si="475"/>
        <v>Supergirl - Girl of Steel - JLA - OPD - R</v>
      </c>
      <c r="E2050" s="33">
        <f t="shared" ref="E2050:E2113" si="477">COUNTIF(F:F,F2050)</f>
        <v>1</v>
      </c>
      <c r="F2050" s="33" t="str">
        <f t="shared" si="476"/>
        <v>Girl of Steel - JLA</v>
      </c>
      <c r="G2050" s="34" t="s">
        <v>3386</v>
      </c>
      <c r="H2050" s="34" t="s">
        <v>2590</v>
      </c>
      <c r="L2050" s="33" t="s">
        <v>1151</v>
      </c>
      <c r="M2050" s="33" t="s">
        <v>1151</v>
      </c>
      <c r="N2050" s="34" t="s">
        <v>4884</v>
      </c>
      <c r="O2050" s="34" t="s">
        <v>4884</v>
      </c>
      <c r="P2050" s="33" t="s">
        <v>3318</v>
      </c>
      <c r="R2050" s="34" t="s">
        <v>2584</v>
      </c>
      <c r="S2050" s="50" t="s">
        <v>4572</v>
      </c>
      <c r="T2050" s="33" t="s">
        <v>1151</v>
      </c>
      <c r="U2050" s="33" t="s">
        <v>861</v>
      </c>
      <c r="W2050" s="34" t="s">
        <v>2313</v>
      </c>
      <c r="X2050" s="34">
        <v>6</v>
      </c>
      <c r="Y2050" s="34">
        <v>15</v>
      </c>
      <c r="Z2050" s="34">
        <f t="shared" ref="Z2050:Z2113" si="478">SUMPRODUCT(X2050,Y2050)</f>
        <v>90</v>
      </c>
      <c r="AI2050" s="25">
        <v>2049</v>
      </c>
      <c r="AJ2050" s="27">
        <v>2049</v>
      </c>
    </row>
    <row r="2051" spans="1:36" ht="11.25" customHeight="1" x14ac:dyDescent="0.2">
      <c r="A2051" s="27">
        <v>2050</v>
      </c>
      <c r="C2051" s="33" t="str">
        <f t="shared" si="474"/>
        <v>Supergirl - Levitation - DC - U</v>
      </c>
      <c r="D2051" s="33" t="str">
        <f t="shared" si="475"/>
        <v>Supergirl - Levitation - DC - U</v>
      </c>
      <c r="E2051" s="33">
        <f t="shared" si="477"/>
        <v>1</v>
      </c>
      <c r="F2051" s="33" t="str">
        <f t="shared" si="476"/>
        <v>Levitation - DC</v>
      </c>
      <c r="G2051" s="34" t="s">
        <v>3385</v>
      </c>
      <c r="H2051" s="34" t="s">
        <v>2590</v>
      </c>
      <c r="L2051" s="33" t="s">
        <v>1151</v>
      </c>
      <c r="M2051" s="33" t="s">
        <v>1151</v>
      </c>
      <c r="N2051" s="34" t="s">
        <v>4960</v>
      </c>
      <c r="O2051" s="34" t="s">
        <v>4960</v>
      </c>
      <c r="P2051" s="33" t="s">
        <v>497</v>
      </c>
      <c r="S2051" s="50" t="s">
        <v>4573</v>
      </c>
      <c r="T2051" s="33" t="s">
        <v>1151</v>
      </c>
      <c r="U2051" s="33" t="s">
        <v>497</v>
      </c>
      <c r="W2051" s="34" t="s">
        <v>2314</v>
      </c>
      <c r="X2051" s="34">
        <v>3</v>
      </c>
      <c r="Y2051" s="34">
        <v>10</v>
      </c>
      <c r="Z2051" s="34">
        <f t="shared" si="478"/>
        <v>30</v>
      </c>
      <c r="AI2051" s="25">
        <v>2050</v>
      </c>
      <c r="AJ2051" s="27">
        <v>2050</v>
      </c>
    </row>
    <row r="2052" spans="1:36" ht="11.25" customHeight="1" x14ac:dyDescent="0.2">
      <c r="A2052" s="27">
        <v>2051</v>
      </c>
      <c r="C2052" s="33" t="str">
        <f t="shared" si="474"/>
        <v>Supergirl - Psychokinetic Bolt - DC - U</v>
      </c>
      <c r="D2052" s="33" t="str">
        <f t="shared" si="475"/>
        <v>Supergirl - Psychokinetic Bolt - DC - U</v>
      </c>
      <c r="E2052" s="33">
        <f t="shared" si="477"/>
        <v>1</v>
      </c>
      <c r="F2052" s="33" t="str">
        <f t="shared" si="476"/>
        <v>Psychokinetic Bolt - DC</v>
      </c>
      <c r="G2052" s="34" t="s">
        <v>3385</v>
      </c>
      <c r="H2052" s="34" t="s">
        <v>2590</v>
      </c>
      <c r="L2052" s="33" t="s">
        <v>1151</v>
      </c>
      <c r="M2052" s="33" t="s">
        <v>1151</v>
      </c>
      <c r="N2052" s="34" t="s">
        <v>4879</v>
      </c>
      <c r="O2052" s="34" t="s">
        <v>4879</v>
      </c>
      <c r="P2052" s="33" t="s">
        <v>498</v>
      </c>
      <c r="S2052" s="50" t="s">
        <v>3795</v>
      </c>
      <c r="T2052" s="33" t="s">
        <v>1151</v>
      </c>
      <c r="U2052" s="33" t="s">
        <v>498</v>
      </c>
      <c r="W2052" s="34" t="s">
        <v>2314</v>
      </c>
      <c r="X2052" s="34">
        <v>3</v>
      </c>
      <c r="Y2052" s="34">
        <v>10</v>
      </c>
      <c r="Z2052" s="34">
        <f t="shared" si="478"/>
        <v>30</v>
      </c>
      <c r="AI2052" s="25">
        <v>2051</v>
      </c>
      <c r="AJ2052" s="27">
        <v>2051</v>
      </c>
    </row>
    <row r="2053" spans="1:36" ht="11.25" customHeight="1" x14ac:dyDescent="0.2">
      <c r="A2053" s="27">
        <v>2052</v>
      </c>
      <c r="C2053" s="33" t="str">
        <f t="shared" si="474"/>
        <v>Supergirl - Shapeshift - DC - OPD - VR</v>
      </c>
      <c r="D2053" s="33" t="str">
        <f t="shared" si="475"/>
        <v>Supergirl - Shapeshift - DC - OPD - VR</v>
      </c>
      <c r="E2053" s="33">
        <f t="shared" si="477"/>
        <v>1</v>
      </c>
      <c r="F2053" s="33" t="str">
        <f t="shared" si="476"/>
        <v>Shapeshift - DC</v>
      </c>
      <c r="G2053" s="34" t="s">
        <v>3385</v>
      </c>
      <c r="H2053" s="34" t="s">
        <v>2590</v>
      </c>
      <c r="L2053" s="33" t="s">
        <v>1151</v>
      </c>
      <c r="M2053" s="33" t="s">
        <v>1151</v>
      </c>
      <c r="N2053" s="34" t="s">
        <v>5049</v>
      </c>
      <c r="O2053" s="34" t="s">
        <v>5049</v>
      </c>
      <c r="P2053" s="33" t="s">
        <v>3319</v>
      </c>
      <c r="R2053" s="34" t="s">
        <v>2584</v>
      </c>
      <c r="S2053" s="50" t="s">
        <v>4574</v>
      </c>
      <c r="T2053" s="33" t="s">
        <v>1151</v>
      </c>
      <c r="U2053" s="33" t="s">
        <v>862</v>
      </c>
      <c r="W2053" s="34" t="s">
        <v>2361</v>
      </c>
      <c r="X2053" s="34">
        <v>3</v>
      </c>
      <c r="Y2053" s="34">
        <v>20</v>
      </c>
      <c r="Z2053" s="34">
        <f t="shared" si="478"/>
        <v>60</v>
      </c>
      <c r="AI2053" s="25">
        <v>2052</v>
      </c>
      <c r="AJ2053" s="27">
        <v>2052</v>
      </c>
    </row>
    <row r="2054" spans="1:36" ht="11.25" customHeight="1" x14ac:dyDescent="0.2">
      <c r="A2054" s="27">
        <v>2053</v>
      </c>
      <c r="C2054" s="33" t="str">
        <f t="shared" si="474"/>
        <v>Supergirl - Telekinetic Shield - DC - R</v>
      </c>
      <c r="D2054" s="33" t="s">
        <v>6260</v>
      </c>
      <c r="E2054" s="33">
        <f t="shared" si="477"/>
        <v>1</v>
      </c>
      <c r="F2054" s="33" t="str">
        <f t="shared" si="476"/>
        <v>Telekinetic Shield - DC</v>
      </c>
      <c r="G2054" s="34" t="s">
        <v>3385</v>
      </c>
      <c r="H2054" s="34" t="s">
        <v>2590</v>
      </c>
      <c r="L2054" s="33" t="s">
        <v>1151</v>
      </c>
      <c r="M2054" s="33" t="s">
        <v>1151</v>
      </c>
      <c r="N2054" s="34" t="s">
        <v>4881</v>
      </c>
      <c r="O2054" s="34" t="s">
        <v>4876</v>
      </c>
      <c r="P2054" s="33" t="s">
        <v>499</v>
      </c>
      <c r="S2054" s="50" t="s">
        <v>4575</v>
      </c>
      <c r="T2054" s="33" t="s">
        <v>1151</v>
      </c>
      <c r="U2054" s="33" t="s">
        <v>499</v>
      </c>
      <c r="W2054" s="34" t="s">
        <v>2313</v>
      </c>
      <c r="X2054" s="34">
        <v>3</v>
      </c>
      <c r="Y2054" s="34">
        <v>15</v>
      </c>
      <c r="Z2054" s="34">
        <f t="shared" si="478"/>
        <v>45</v>
      </c>
      <c r="AI2054" s="25">
        <v>2053</v>
      </c>
      <c r="AJ2054" s="27">
        <v>2053</v>
      </c>
    </row>
    <row r="2055" spans="1:36" ht="11.25" customHeight="1" x14ac:dyDescent="0.2">
      <c r="A2055" s="27">
        <v>2054</v>
      </c>
      <c r="B2055" s="28"/>
      <c r="C2055" s="26" t="str">
        <f t="shared" si="474"/>
        <v>Superman - 4-Grid Character Card - DC - R</v>
      </c>
      <c r="D2055" s="26" t="str">
        <f>CONCATENATE(M2055," ",G2055," HERO - ",W2055)</f>
        <v>Superman DC HERO - R</v>
      </c>
      <c r="E2055" s="26">
        <f t="shared" si="477"/>
        <v>1</v>
      </c>
      <c r="F2055" s="26" t="str">
        <f>CONCATENATE(M2055,IF(V2055&lt;&gt;"",CONCATENATE(" (",V2055,")",),"")," &lt;",G2055,"&gt;")</f>
        <v>Superman (H) &lt;DC&gt;</v>
      </c>
      <c r="G2055" s="28" t="s">
        <v>3385</v>
      </c>
      <c r="H2055" s="28" t="s">
        <v>2582</v>
      </c>
      <c r="I2055" s="28"/>
      <c r="J2055" s="28"/>
      <c r="K2055" s="28"/>
      <c r="L2055" s="26" t="s">
        <v>1152</v>
      </c>
      <c r="M2055" s="26" t="s">
        <v>1152</v>
      </c>
      <c r="N2055" s="28"/>
      <c r="O2055" s="28"/>
      <c r="P2055" s="26" t="s">
        <v>769</v>
      </c>
      <c r="Q2055" s="28"/>
      <c r="R2055" s="28"/>
      <c r="S2055" s="54"/>
      <c r="T2055" s="26" t="s">
        <v>1152</v>
      </c>
      <c r="U2055" s="26" t="s">
        <v>769</v>
      </c>
      <c r="V2055" s="28" t="s">
        <v>1981</v>
      </c>
      <c r="W2055" s="28" t="s">
        <v>2313</v>
      </c>
      <c r="X2055" s="29">
        <v>3</v>
      </c>
      <c r="Y2055" s="29">
        <v>15</v>
      </c>
      <c r="Z2055" s="29">
        <f t="shared" si="478"/>
        <v>45</v>
      </c>
      <c r="AA2055" s="30">
        <v>7</v>
      </c>
      <c r="AB2055" s="30">
        <v>4</v>
      </c>
      <c r="AC2055" s="30">
        <v>7</v>
      </c>
      <c r="AD2055" s="30">
        <v>3</v>
      </c>
      <c r="AE2055" s="30">
        <f>SUM(AA2055:AD2055)</f>
        <v>21</v>
      </c>
      <c r="AF2055" s="30">
        <v>21</v>
      </c>
      <c r="AG2055" s="31">
        <f>AVERAGE(AA2055:AD2055)</f>
        <v>5.25</v>
      </c>
      <c r="AH2055" s="32"/>
      <c r="AI2055" s="32">
        <v>2054</v>
      </c>
      <c r="AJ2055" s="27">
        <v>2054</v>
      </c>
    </row>
    <row r="2056" spans="1:36" ht="11.25" customHeight="1" x14ac:dyDescent="0.2">
      <c r="A2056" s="27">
        <v>2055</v>
      </c>
      <c r="C2056" s="33" t="str">
        <f t="shared" si="474"/>
        <v>Superman - Defying Earth's Gravity - DC - U</v>
      </c>
      <c r="D2056" s="33" t="str">
        <f t="shared" ref="D2056:D2061" si="479">CONCATENATE(M2056," - ",P2056," - ",G2056," - ",IF(R2056="","",CONCATENATE(R2056," - ")),W2056)</f>
        <v>Superman - Defying Earth's Gravity - DC - U</v>
      </c>
      <c r="E2056" s="33">
        <f t="shared" si="477"/>
        <v>1</v>
      </c>
      <c r="F2056" s="33" t="str">
        <f t="shared" ref="F2056:F2061" si="480">CONCATENATE(P2056," - ",G2056)</f>
        <v>Defying Earth's Gravity - DC</v>
      </c>
      <c r="G2056" s="34" t="s">
        <v>3385</v>
      </c>
      <c r="H2056" s="34" t="s">
        <v>2590</v>
      </c>
      <c r="L2056" s="33" t="s">
        <v>1152</v>
      </c>
      <c r="M2056" s="33" t="s">
        <v>1152</v>
      </c>
      <c r="N2056" s="34" t="s">
        <v>4876</v>
      </c>
      <c r="O2056" s="34" t="s">
        <v>4876</v>
      </c>
      <c r="P2056" s="33" t="s">
        <v>500</v>
      </c>
      <c r="S2056" s="50" t="s">
        <v>4576</v>
      </c>
      <c r="T2056" s="33" t="s">
        <v>1152</v>
      </c>
      <c r="U2056" s="33" t="s">
        <v>500</v>
      </c>
      <c r="W2056" s="34" t="s">
        <v>2314</v>
      </c>
      <c r="X2056" s="34">
        <v>3</v>
      </c>
      <c r="Y2056" s="34">
        <v>10</v>
      </c>
      <c r="Z2056" s="34">
        <f t="shared" si="478"/>
        <v>30</v>
      </c>
      <c r="AI2056" s="25">
        <v>2055</v>
      </c>
      <c r="AJ2056" s="27">
        <v>2055</v>
      </c>
    </row>
    <row r="2057" spans="1:36" ht="11.25" customHeight="1" x14ac:dyDescent="0.2">
      <c r="A2057" s="27">
        <v>2056</v>
      </c>
      <c r="C2057" s="33" t="str">
        <f t="shared" si="474"/>
        <v>Superman - Earth's Greatest Hero - DC - R</v>
      </c>
      <c r="D2057" s="33" t="str">
        <f t="shared" si="479"/>
        <v>Superman - Earth's Greatest Hero - DC - R</v>
      </c>
      <c r="E2057" s="33">
        <f t="shared" si="477"/>
        <v>1</v>
      </c>
      <c r="F2057" s="33" t="str">
        <f t="shared" si="480"/>
        <v>Earth's Greatest Hero - DC</v>
      </c>
      <c r="G2057" s="34" t="s">
        <v>3385</v>
      </c>
      <c r="H2057" s="34" t="s">
        <v>2590</v>
      </c>
      <c r="L2057" s="33" t="s">
        <v>1152</v>
      </c>
      <c r="M2057" s="33" t="s">
        <v>1152</v>
      </c>
      <c r="N2057" s="34" t="s">
        <v>4943</v>
      </c>
      <c r="O2057" s="34" t="s">
        <v>4943</v>
      </c>
      <c r="P2057" s="33" t="s">
        <v>501</v>
      </c>
      <c r="S2057" s="50" t="s">
        <v>4577</v>
      </c>
      <c r="T2057" s="33" t="s">
        <v>1152</v>
      </c>
      <c r="U2057" s="33" t="s">
        <v>501</v>
      </c>
      <c r="W2057" s="34" t="s">
        <v>2313</v>
      </c>
      <c r="X2057" s="34">
        <v>3</v>
      </c>
      <c r="Y2057" s="34">
        <v>15</v>
      </c>
      <c r="Z2057" s="34">
        <f t="shared" si="478"/>
        <v>45</v>
      </c>
      <c r="AI2057" s="25">
        <v>2056</v>
      </c>
      <c r="AJ2057" s="27">
        <v>2056</v>
      </c>
    </row>
    <row r="2058" spans="1:36" ht="11.25" customHeight="1" x14ac:dyDescent="0.2">
      <c r="A2058" s="27">
        <v>2057</v>
      </c>
      <c r="C2058" s="33" t="str">
        <f t="shared" si="474"/>
        <v>Superman - Heat Vision - DC - U</v>
      </c>
      <c r="D2058" s="33" t="str">
        <f t="shared" si="479"/>
        <v>Superman - Heat Vision - DC - U</v>
      </c>
      <c r="E2058" s="33">
        <f t="shared" si="477"/>
        <v>1</v>
      </c>
      <c r="F2058" s="33" t="str">
        <f t="shared" si="480"/>
        <v>Heat Vision - DC</v>
      </c>
      <c r="G2058" s="34" t="s">
        <v>3385</v>
      </c>
      <c r="H2058" s="34" t="s">
        <v>2590</v>
      </c>
      <c r="L2058" s="33" t="s">
        <v>1152</v>
      </c>
      <c r="M2058" s="33" t="s">
        <v>1152</v>
      </c>
      <c r="N2058" s="34" t="s">
        <v>4879</v>
      </c>
      <c r="O2058" s="34" t="s">
        <v>4879</v>
      </c>
      <c r="P2058" s="33" t="s">
        <v>1355</v>
      </c>
      <c r="S2058" s="50" t="s">
        <v>3795</v>
      </c>
      <c r="T2058" s="33" t="s">
        <v>1152</v>
      </c>
      <c r="U2058" s="33" t="s">
        <v>1355</v>
      </c>
      <c r="W2058" s="34" t="s">
        <v>2314</v>
      </c>
      <c r="X2058" s="34">
        <v>3</v>
      </c>
      <c r="Y2058" s="34">
        <v>10</v>
      </c>
      <c r="Z2058" s="34">
        <f t="shared" si="478"/>
        <v>30</v>
      </c>
      <c r="AI2058" s="25">
        <v>2057</v>
      </c>
      <c r="AJ2058" s="27">
        <v>2057</v>
      </c>
    </row>
    <row r="2059" spans="1:36" ht="11.25" customHeight="1" x14ac:dyDescent="0.2">
      <c r="A2059" s="27">
        <v>2058</v>
      </c>
      <c r="C2059" s="33" t="str">
        <f t="shared" si="474"/>
        <v>Superman - Last Son of Krypton - DC - OPD - VR</v>
      </c>
      <c r="D2059" s="33" t="str">
        <f t="shared" si="479"/>
        <v>Superman - Last Son of Krypton - DC - OPD - VR</v>
      </c>
      <c r="E2059" s="33">
        <f t="shared" si="477"/>
        <v>1</v>
      </c>
      <c r="F2059" s="33" t="str">
        <f t="shared" si="480"/>
        <v>Last Son of Krypton - DC</v>
      </c>
      <c r="G2059" s="34" t="s">
        <v>3385</v>
      </c>
      <c r="H2059" s="34" t="s">
        <v>2590</v>
      </c>
      <c r="L2059" s="33" t="s">
        <v>1152</v>
      </c>
      <c r="M2059" s="33" t="s">
        <v>1152</v>
      </c>
      <c r="N2059" s="34" t="s">
        <v>5004</v>
      </c>
      <c r="O2059" s="34" t="s">
        <v>5004</v>
      </c>
      <c r="P2059" s="33" t="s">
        <v>3320</v>
      </c>
      <c r="R2059" s="34" t="s">
        <v>2584</v>
      </c>
      <c r="S2059" s="50" t="s">
        <v>4094</v>
      </c>
      <c r="T2059" s="33" t="s">
        <v>1152</v>
      </c>
      <c r="U2059" s="33" t="s">
        <v>863</v>
      </c>
      <c r="W2059" s="34" t="s">
        <v>2361</v>
      </c>
      <c r="X2059" s="34">
        <v>3</v>
      </c>
      <c r="Y2059" s="34">
        <v>20</v>
      </c>
      <c r="Z2059" s="34">
        <f t="shared" si="478"/>
        <v>60</v>
      </c>
      <c r="AI2059" s="25">
        <v>2058</v>
      </c>
      <c r="AJ2059" s="27">
        <v>2058</v>
      </c>
    </row>
    <row r="2060" spans="1:36" ht="11.25" customHeight="1" x14ac:dyDescent="0.2">
      <c r="A2060" s="27">
        <v>2059</v>
      </c>
      <c r="C2060" s="33" t="str">
        <f t="shared" si="474"/>
        <v>Superman - The Man Beyond Tomorrow - JLA - OPD - R</v>
      </c>
      <c r="D2060" s="33" t="str">
        <f t="shared" si="479"/>
        <v>Superman - The Man Beyond Tomorrow - JLA - OPD - R</v>
      </c>
      <c r="E2060" s="33">
        <f t="shared" si="477"/>
        <v>1</v>
      </c>
      <c r="F2060" s="33" t="str">
        <f t="shared" si="480"/>
        <v>The Man Beyond Tomorrow - JLA</v>
      </c>
      <c r="G2060" s="34" t="s">
        <v>3386</v>
      </c>
      <c r="H2060" s="34" t="s">
        <v>2590</v>
      </c>
      <c r="L2060" s="33" t="s">
        <v>1152</v>
      </c>
      <c r="M2060" s="33" t="s">
        <v>1152</v>
      </c>
      <c r="N2060" s="34" t="s">
        <v>5029</v>
      </c>
      <c r="O2060" s="34" t="s">
        <v>5029</v>
      </c>
      <c r="P2060" s="33" t="s">
        <v>6261</v>
      </c>
      <c r="R2060" s="34" t="s">
        <v>2584</v>
      </c>
      <c r="S2060" s="50" t="s">
        <v>4168</v>
      </c>
      <c r="T2060" s="33" t="s">
        <v>1152</v>
      </c>
      <c r="U2060" s="33" t="s">
        <v>864</v>
      </c>
      <c r="W2060" s="34" t="s">
        <v>2313</v>
      </c>
      <c r="X2060" s="34">
        <v>6</v>
      </c>
      <c r="Y2060" s="34">
        <v>15</v>
      </c>
      <c r="Z2060" s="34">
        <f t="shared" si="478"/>
        <v>90</v>
      </c>
      <c r="AI2060" s="25">
        <v>2059</v>
      </c>
      <c r="AJ2060" s="27">
        <v>2059</v>
      </c>
    </row>
    <row r="2061" spans="1:36" ht="11.25" customHeight="1" x14ac:dyDescent="0.2">
      <c r="A2061" s="27">
        <v>2060</v>
      </c>
      <c r="C2061" s="33" t="str">
        <f t="shared" si="474"/>
        <v>Superman - Man of Steel - DC - R</v>
      </c>
      <c r="D2061" s="33" t="str">
        <f t="shared" si="479"/>
        <v>Superman - Man of Steel - DC - R</v>
      </c>
      <c r="E2061" s="33">
        <f t="shared" si="477"/>
        <v>1</v>
      </c>
      <c r="F2061" s="33" t="str">
        <f t="shared" si="480"/>
        <v>Man of Steel - DC</v>
      </c>
      <c r="G2061" s="34" t="s">
        <v>3385</v>
      </c>
      <c r="H2061" s="34" t="s">
        <v>2590</v>
      </c>
      <c r="L2061" s="33" t="s">
        <v>1152</v>
      </c>
      <c r="M2061" s="33" t="s">
        <v>1152</v>
      </c>
      <c r="N2061" s="34" t="s">
        <v>4930</v>
      </c>
      <c r="O2061" s="34" t="s">
        <v>4930</v>
      </c>
      <c r="P2061" s="33" t="s">
        <v>3567</v>
      </c>
      <c r="S2061" s="50" t="s">
        <v>4578</v>
      </c>
      <c r="T2061" s="33" t="s">
        <v>1152</v>
      </c>
      <c r="U2061" s="33" t="s">
        <v>1356</v>
      </c>
      <c r="W2061" s="34" t="s">
        <v>2313</v>
      </c>
      <c r="X2061" s="34">
        <v>3</v>
      </c>
      <c r="Y2061" s="34">
        <v>15</v>
      </c>
      <c r="Z2061" s="34">
        <f t="shared" si="478"/>
        <v>45</v>
      </c>
      <c r="AI2061" s="25">
        <v>2060</v>
      </c>
      <c r="AJ2061" s="27">
        <v>2060</v>
      </c>
    </row>
    <row r="2062" spans="1:36" ht="11.25" customHeight="1" x14ac:dyDescent="0.2">
      <c r="A2062" s="27">
        <v>2061</v>
      </c>
      <c r="B2062" s="28"/>
      <c r="C2062" s="26" t="str">
        <f t="shared" si="474"/>
        <v>Superpatriot - 4-Grid Character Card - CL - U</v>
      </c>
      <c r="D2062" s="26" t="s">
        <v>6020</v>
      </c>
      <c r="E2062" s="26">
        <f t="shared" si="477"/>
        <v>1</v>
      </c>
      <c r="F2062" s="26" t="str">
        <f>CONCATENATE(M2062,IF(V2062&lt;&gt;"",CONCATENATE(" (",V2062,")",),"")," &lt;",G2062,"&gt;")</f>
        <v>Superpatriot &lt;CL&gt;</v>
      </c>
      <c r="G2062" s="28" t="s">
        <v>1676</v>
      </c>
      <c r="H2062" s="28" t="s">
        <v>2582</v>
      </c>
      <c r="I2062" s="28"/>
      <c r="J2062" s="28"/>
      <c r="K2062" s="28"/>
      <c r="L2062" s="26" t="s">
        <v>1153</v>
      </c>
      <c r="M2062" s="26" t="s">
        <v>1153</v>
      </c>
      <c r="N2062" s="28"/>
      <c r="O2062" s="28"/>
      <c r="P2062" s="26" t="s">
        <v>769</v>
      </c>
      <c r="Q2062" s="28"/>
      <c r="R2062" s="28"/>
      <c r="S2062" s="54"/>
      <c r="T2062" s="26" t="s">
        <v>1153</v>
      </c>
      <c r="U2062" s="26" t="s">
        <v>769</v>
      </c>
      <c r="V2062" s="28"/>
      <c r="W2062" s="28" t="s">
        <v>2314</v>
      </c>
      <c r="X2062" s="29">
        <v>13</v>
      </c>
      <c r="Y2062" s="29">
        <v>10</v>
      </c>
      <c r="Z2062" s="29">
        <f t="shared" si="478"/>
        <v>130</v>
      </c>
      <c r="AA2062" s="30">
        <v>3</v>
      </c>
      <c r="AB2062" s="30">
        <v>6</v>
      </c>
      <c r="AC2062" s="30">
        <v>7</v>
      </c>
      <c r="AD2062" s="30">
        <v>2</v>
      </c>
      <c r="AE2062" s="30">
        <f>SUM(AA2062:AD2062)</f>
        <v>18</v>
      </c>
      <c r="AF2062" s="30">
        <v>18</v>
      </c>
      <c r="AG2062" s="31">
        <f>AVERAGE(AA2062:AD2062)</f>
        <v>4.5</v>
      </c>
      <c r="AH2062" s="32" t="s">
        <v>4841</v>
      </c>
      <c r="AI2062" s="32">
        <v>2061</v>
      </c>
      <c r="AJ2062" s="27">
        <v>2061</v>
      </c>
    </row>
    <row r="2063" spans="1:36" ht="11.25" customHeight="1" x14ac:dyDescent="0.2">
      <c r="A2063" s="27">
        <v>2062</v>
      </c>
      <c r="C2063" s="33" t="str">
        <f t="shared" ref="C2063:C2079" si="481">CONCATENATE(H2063," - ",I2063," - ",P2063," - ",W2063,IF(L2063="","",CONCATENATE(" - ",L2063)))</f>
        <v>Tactic - Artifact - Adamantium - U - Sabretooth/Wolverine</v>
      </c>
      <c r="D2063" s="33" t="s">
        <v>5716</v>
      </c>
      <c r="E2063" s="33">
        <f t="shared" si="477"/>
        <v>1</v>
      </c>
      <c r="F2063" s="33" t="str">
        <f t="shared" ref="F2063:F2094" si="482">CONCATENATE(P2063," - ",G2063)</f>
        <v>Adamantium - XM</v>
      </c>
      <c r="G2063" s="34" t="s">
        <v>3387</v>
      </c>
      <c r="H2063" s="33" t="s">
        <v>2758</v>
      </c>
      <c r="I2063" s="33" t="s">
        <v>2759</v>
      </c>
      <c r="L2063" s="34" t="s">
        <v>5724</v>
      </c>
      <c r="P2063" s="33" t="s">
        <v>1515</v>
      </c>
      <c r="S2063" s="50"/>
      <c r="T2063" s="33" t="s">
        <v>700</v>
      </c>
      <c r="U2063" s="33" t="s">
        <v>1515</v>
      </c>
      <c r="W2063" s="34" t="s">
        <v>2314</v>
      </c>
      <c r="X2063" s="34">
        <v>5</v>
      </c>
      <c r="Y2063" s="34">
        <v>10</v>
      </c>
      <c r="Z2063" s="34">
        <f t="shared" si="478"/>
        <v>50</v>
      </c>
      <c r="AI2063" s="25">
        <v>2062</v>
      </c>
      <c r="AJ2063" s="27">
        <v>2062</v>
      </c>
    </row>
    <row r="2064" spans="1:36" ht="11.25" customHeight="1" x14ac:dyDescent="0.2">
      <c r="A2064" s="27">
        <v>2063</v>
      </c>
      <c r="C2064" s="33" t="str">
        <f t="shared" si="481"/>
        <v>Tactic - Artifact - Adamantium Tentacles - R - Dr. Octopus</v>
      </c>
      <c r="D2064" s="33" t="s">
        <v>5722</v>
      </c>
      <c r="E2064" s="33">
        <f t="shared" si="477"/>
        <v>1</v>
      </c>
      <c r="F2064" s="33" t="str">
        <f t="shared" si="482"/>
        <v>Adamantium Tentacles - CL</v>
      </c>
      <c r="G2064" s="34" t="s">
        <v>1676</v>
      </c>
      <c r="H2064" s="33" t="s">
        <v>2758</v>
      </c>
      <c r="I2064" s="33" t="s">
        <v>2759</v>
      </c>
      <c r="L2064" s="34" t="s">
        <v>3477</v>
      </c>
      <c r="P2064" s="33" t="s">
        <v>2256</v>
      </c>
      <c r="R2064" s="34" t="s">
        <v>2584</v>
      </c>
      <c r="S2064" s="50"/>
      <c r="T2064" s="33" t="s">
        <v>700</v>
      </c>
      <c r="U2064" s="33" t="s">
        <v>2256</v>
      </c>
      <c r="W2064" s="34" t="s">
        <v>2313</v>
      </c>
      <c r="X2064" s="34">
        <v>13</v>
      </c>
      <c r="Y2064" s="34">
        <v>15</v>
      </c>
      <c r="Z2064" s="34">
        <f t="shared" si="478"/>
        <v>195</v>
      </c>
      <c r="AI2064" s="25">
        <v>2063</v>
      </c>
      <c r="AJ2064" s="27">
        <v>2063</v>
      </c>
    </row>
    <row r="2065" spans="1:36" ht="11.25" customHeight="1" x14ac:dyDescent="0.2">
      <c r="A2065" s="27">
        <v>2064</v>
      </c>
      <c r="C2065" s="33" t="str">
        <f t="shared" si="481"/>
        <v>Tactic - Artifact - Avenger's ID Card - X</v>
      </c>
      <c r="D2065" s="33" t="s">
        <v>5717</v>
      </c>
      <c r="E2065" s="33">
        <f t="shared" si="477"/>
        <v>1</v>
      </c>
      <c r="F2065" s="33" t="str">
        <f t="shared" si="482"/>
        <v>Avenger's ID Card - NA</v>
      </c>
      <c r="G2065" s="34" t="s">
        <v>2254</v>
      </c>
      <c r="H2065" s="33" t="s">
        <v>2758</v>
      </c>
      <c r="I2065" s="33" t="s">
        <v>2759</v>
      </c>
      <c r="P2065" s="33" t="s">
        <v>5729</v>
      </c>
      <c r="R2065" s="34" t="s">
        <v>2584</v>
      </c>
      <c r="S2065" s="50"/>
      <c r="T2065" s="33" t="s">
        <v>700</v>
      </c>
      <c r="U2065" s="33" t="s">
        <v>879</v>
      </c>
      <c r="W2065" s="34" t="s">
        <v>1146</v>
      </c>
      <c r="X2065" s="34">
        <v>25</v>
      </c>
      <c r="Y2065" s="34">
        <v>25</v>
      </c>
      <c r="Z2065" s="34">
        <f t="shared" si="478"/>
        <v>625</v>
      </c>
      <c r="AI2065" s="25">
        <v>2064</v>
      </c>
      <c r="AJ2065" s="27">
        <v>2064</v>
      </c>
    </row>
    <row r="2066" spans="1:36" ht="11.25" customHeight="1" x14ac:dyDescent="0.2">
      <c r="A2066" s="27">
        <v>2065</v>
      </c>
      <c r="C2066" s="33" t="str">
        <f t="shared" si="481"/>
        <v>Tactic - Artifact - Book of the Darkhold, The - R - Dr. Strange</v>
      </c>
      <c r="D2066" s="33" t="s">
        <v>5721</v>
      </c>
      <c r="E2066" s="33">
        <f t="shared" si="477"/>
        <v>1</v>
      </c>
      <c r="F2066" s="33" t="str">
        <f t="shared" si="482"/>
        <v>Book of the Darkhold, The - CL</v>
      </c>
      <c r="G2066" s="34" t="s">
        <v>1676</v>
      </c>
      <c r="H2066" s="33" t="s">
        <v>2758</v>
      </c>
      <c r="I2066" s="33" t="s">
        <v>2759</v>
      </c>
      <c r="L2066" s="34" t="s">
        <v>3494</v>
      </c>
      <c r="P2066" s="33" t="s">
        <v>494</v>
      </c>
      <c r="R2066" s="34" t="s">
        <v>2584</v>
      </c>
      <c r="S2066" s="50"/>
      <c r="T2066" s="33" t="s">
        <v>700</v>
      </c>
      <c r="U2066" s="33" t="s">
        <v>494</v>
      </c>
      <c r="W2066" s="34" t="s">
        <v>2313</v>
      </c>
      <c r="X2066" s="34">
        <v>13</v>
      </c>
      <c r="Y2066" s="34">
        <v>15</v>
      </c>
      <c r="Z2066" s="34">
        <f t="shared" si="478"/>
        <v>195</v>
      </c>
      <c r="AI2066" s="25">
        <v>2065</v>
      </c>
      <c r="AJ2066" s="27">
        <v>2065</v>
      </c>
    </row>
    <row r="2067" spans="1:36" ht="11.25" customHeight="1" x14ac:dyDescent="0.2">
      <c r="A2067" s="27">
        <v>2066</v>
      </c>
      <c r="C2067" s="33" t="str">
        <f t="shared" si="481"/>
        <v>Tactic - Artifact - Cosmic Control Rod, The - R - Annihilatioon</v>
      </c>
      <c r="D2067" s="33" t="str">
        <f>CONCATENATE(I2067," - ",P2067," - ",G2067,IF(R2067="","",CONCATENATE(" - ",R2067))," - ",W2067,IF(L2067="","",CONCATENATE(" ",L2067)))</f>
        <v>Artifact - Cosmic Control Rod, The - CL - OPD - R Annihilatioon</v>
      </c>
      <c r="E2067" s="33">
        <f t="shared" si="477"/>
        <v>1</v>
      </c>
      <c r="F2067" s="33" t="str">
        <f t="shared" si="482"/>
        <v>Cosmic Control Rod, The - CL</v>
      </c>
      <c r="G2067" s="34" t="s">
        <v>1676</v>
      </c>
      <c r="H2067" s="33" t="s">
        <v>2758</v>
      </c>
      <c r="I2067" s="33" t="s">
        <v>2759</v>
      </c>
      <c r="L2067" s="34" t="s">
        <v>5728</v>
      </c>
      <c r="P2067" s="33" t="s">
        <v>1048</v>
      </c>
      <c r="R2067" s="34" t="s">
        <v>2584</v>
      </c>
      <c r="S2067" s="50"/>
      <c r="T2067" s="33" t="s">
        <v>700</v>
      </c>
      <c r="U2067" s="33" t="s">
        <v>1048</v>
      </c>
      <c r="W2067" s="34" t="s">
        <v>2313</v>
      </c>
      <c r="X2067" s="34">
        <v>13</v>
      </c>
      <c r="Y2067" s="34">
        <v>15</v>
      </c>
      <c r="Z2067" s="34">
        <f t="shared" si="478"/>
        <v>195</v>
      </c>
      <c r="AI2067" s="25">
        <v>2066</v>
      </c>
      <c r="AJ2067" s="27">
        <v>2066</v>
      </c>
    </row>
    <row r="2068" spans="1:36" ht="11.25" customHeight="1" x14ac:dyDescent="0.2">
      <c r="A2068" s="27">
        <v>2067</v>
      </c>
      <c r="C2068" s="33" t="str">
        <f t="shared" si="481"/>
        <v>Tactic - Artifact - Image Inducer - C - Nightcrawler/Errol Flynn</v>
      </c>
      <c r="D2068" s="33" t="s">
        <v>5715</v>
      </c>
      <c r="E2068" s="33">
        <f t="shared" si="477"/>
        <v>1</v>
      </c>
      <c r="F2068" s="33" t="str">
        <f t="shared" si="482"/>
        <v>Image Inducer - XM</v>
      </c>
      <c r="G2068" s="34" t="s">
        <v>3387</v>
      </c>
      <c r="H2068" s="33" t="s">
        <v>2758</v>
      </c>
      <c r="I2068" s="33" t="s">
        <v>2759</v>
      </c>
      <c r="L2068" s="34" t="s">
        <v>5723</v>
      </c>
      <c r="P2068" s="33" t="s">
        <v>1513</v>
      </c>
      <c r="R2068" s="34" t="s">
        <v>5730</v>
      </c>
      <c r="S2068" s="50"/>
      <c r="T2068" s="33" t="s">
        <v>700</v>
      </c>
      <c r="U2068" s="33" t="s">
        <v>1513</v>
      </c>
      <c r="W2068" s="34" t="s">
        <v>2103</v>
      </c>
      <c r="X2068" s="34">
        <v>5</v>
      </c>
      <c r="Y2068" s="34">
        <v>5</v>
      </c>
      <c r="Z2068" s="34">
        <f t="shared" si="478"/>
        <v>25</v>
      </c>
      <c r="AI2068" s="25">
        <v>2067</v>
      </c>
      <c r="AJ2068" s="27">
        <v>2067</v>
      </c>
    </row>
    <row r="2069" spans="1:36" ht="11.25" customHeight="1" x14ac:dyDescent="0.2">
      <c r="A2069" s="27">
        <v>2068</v>
      </c>
      <c r="C2069" s="33" t="str">
        <f t="shared" si="481"/>
        <v>Tactic - Artifact - Infinity Gauntlet, The - VR - Thanos</v>
      </c>
      <c r="D2069" s="33" t="str">
        <f>CONCATENATE(I2069," - ",P2069," - ",G2069,IF(R2069="","",CONCATENATE(" - ",R2069))," - ",W2069,IF(L2069="","",CONCATENATE(" ",L2069)))</f>
        <v>Artifact - Infinity Gauntlet, The - CL - OPD - VR Thanos</v>
      </c>
      <c r="E2069" s="33">
        <f t="shared" si="477"/>
        <v>1</v>
      </c>
      <c r="F2069" s="33" t="str">
        <f t="shared" si="482"/>
        <v>Infinity Gauntlet, The - CL</v>
      </c>
      <c r="G2069" s="34" t="s">
        <v>1676</v>
      </c>
      <c r="H2069" s="33" t="s">
        <v>2758</v>
      </c>
      <c r="I2069" s="33" t="s">
        <v>2759</v>
      </c>
      <c r="L2069" s="34" t="s">
        <v>3496</v>
      </c>
      <c r="P2069" s="33" t="s">
        <v>1046</v>
      </c>
      <c r="R2069" s="34" t="s">
        <v>2584</v>
      </c>
      <c r="S2069" s="50"/>
      <c r="T2069" s="33" t="s">
        <v>700</v>
      </c>
      <c r="U2069" s="33" t="s">
        <v>1046</v>
      </c>
      <c r="W2069" s="34" t="s">
        <v>2361</v>
      </c>
      <c r="X2069" s="34">
        <v>13</v>
      </c>
      <c r="Y2069" s="34">
        <v>20</v>
      </c>
      <c r="Z2069" s="34">
        <f t="shared" si="478"/>
        <v>260</v>
      </c>
      <c r="AI2069" s="25">
        <v>2068</v>
      </c>
      <c r="AJ2069" s="27">
        <v>2068</v>
      </c>
    </row>
    <row r="2070" spans="1:36" ht="11.25" customHeight="1" x14ac:dyDescent="0.2">
      <c r="A2070" s="27">
        <v>2069</v>
      </c>
      <c r="C2070" s="33" t="str">
        <f t="shared" si="481"/>
        <v>Tactic - Artifact - Linkstone - VR - (Savant)</v>
      </c>
      <c r="D2070" s="33" t="str">
        <f>CONCATENATE(I2070," - ",P2070," - ",G2070,IF(R2070="","",CONCATENATE(" - ",R2070))," - ",W2070,IF(L2070="","",CONCATENATE(" ",L2070)))</f>
        <v>Artifact - Linkstone - IM - VR (Savant)</v>
      </c>
      <c r="E2070" s="33">
        <f t="shared" si="477"/>
        <v>1</v>
      </c>
      <c r="F2070" s="33" t="str">
        <f t="shared" si="482"/>
        <v>Linkstone - IM</v>
      </c>
      <c r="G2070" s="34" t="s">
        <v>511</v>
      </c>
      <c r="H2070" s="33" t="s">
        <v>2758</v>
      </c>
      <c r="I2070" s="33" t="s">
        <v>2759</v>
      </c>
      <c r="L2070" s="34" t="s">
        <v>5726</v>
      </c>
      <c r="P2070" s="33" t="s">
        <v>1621</v>
      </c>
      <c r="R2070" s="34" t="s">
        <v>5730</v>
      </c>
      <c r="S2070" s="50"/>
      <c r="T2070" s="33" t="s">
        <v>700</v>
      </c>
      <c r="U2070" s="33" t="s">
        <v>1621</v>
      </c>
      <c r="W2070" s="34" t="s">
        <v>2361</v>
      </c>
      <c r="X2070" s="34">
        <v>16</v>
      </c>
      <c r="Y2070" s="34">
        <v>20</v>
      </c>
      <c r="Z2070" s="34">
        <f t="shared" si="478"/>
        <v>320</v>
      </c>
      <c r="AI2070" s="25">
        <v>2069</v>
      </c>
      <c r="AJ2070" s="27">
        <v>2069</v>
      </c>
    </row>
    <row r="2071" spans="1:36" ht="11.25" customHeight="1" x14ac:dyDescent="0.2">
      <c r="A2071" s="27">
        <v>2070</v>
      </c>
      <c r="C2071" s="33" t="str">
        <f t="shared" si="481"/>
        <v>Tactic - Artifact - M'Krann Fragment - R - X-Man</v>
      </c>
      <c r="D2071" s="33" t="s">
        <v>5714</v>
      </c>
      <c r="E2071" s="33">
        <f t="shared" si="477"/>
        <v>1</v>
      </c>
      <c r="F2071" s="33" t="str">
        <f t="shared" si="482"/>
        <v>M'Krann Fragment - XM</v>
      </c>
      <c r="G2071" s="34" t="s">
        <v>3387</v>
      </c>
      <c r="H2071" s="33" t="s">
        <v>2758</v>
      </c>
      <c r="I2071" s="33" t="s">
        <v>2759</v>
      </c>
      <c r="L2071" s="34" t="s">
        <v>1694</v>
      </c>
      <c r="P2071" s="33" t="s">
        <v>1514</v>
      </c>
      <c r="R2071" s="34" t="s">
        <v>2584</v>
      </c>
      <c r="S2071" s="50"/>
      <c r="T2071" s="33" t="s">
        <v>700</v>
      </c>
      <c r="U2071" s="33" t="s">
        <v>1514</v>
      </c>
      <c r="W2071" s="34" t="s">
        <v>2313</v>
      </c>
      <c r="X2071" s="34">
        <v>5</v>
      </c>
      <c r="Y2071" s="34">
        <v>15</v>
      </c>
      <c r="Z2071" s="34">
        <f t="shared" si="478"/>
        <v>75</v>
      </c>
      <c r="AI2071" s="25">
        <v>2070</v>
      </c>
      <c r="AJ2071" s="27">
        <v>2070</v>
      </c>
    </row>
    <row r="2072" spans="1:36" ht="11.25" customHeight="1" x14ac:dyDescent="0.2">
      <c r="A2072" s="27">
        <v>2071</v>
      </c>
      <c r="C2072" s="33" t="str">
        <f t="shared" si="481"/>
        <v>Tactic - Artifact - Myrlu Symbiote - VR - (Spawn)</v>
      </c>
      <c r="D2072" s="33" t="str">
        <f>CONCATENATE(I2072," - ",P2072," - ",G2072,IF(R2072="","",CONCATENATE(" - ",R2072))," - ",W2072,IF(L2072="","",CONCATENATE(" ",L2072)))</f>
        <v>Artifact - Myrlu Symbiote - IM - OPD - VR (Spawn)</v>
      </c>
      <c r="E2072" s="33">
        <f t="shared" si="477"/>
        <v>1</v>
      </c>
      <c r="F2072" s="33" t="str">
        <f t="shared" si="482"/>
        <v>Myrlu Symbiote - IM</v>
      </c>
      <c r="G2072" s="34" t="s">
        <v>511</v>
      </c>
      <c r="H2072" s="33" t="s">
        <v>2758</v>
      </c>
      <c r="I2072" s="33" t="s">
        <v>2759</v>
      </c>
      <c r="L2072" s="34" t="s">
        <v>5725</v>
      </c>
      <c r="P2072" s="33" t="s">
        <v>2101</v>
      </c>
      <c r="R2072" s="34" t="s">
        <v>2584</v>
      </c>
      <c r="S2072" s="50"/>
      <c r="T2072" s="33" t="s">
        <v>700</v>
      </c>
      <c r="U2072" s="33" t="s">
        <v>2101</v>
      </c>
      <c r="W2072" s="34" t="s">
        <v>2361</v>
      </c>
      <c r="X2072" s="34">
        <v>16</v>
      </c>
      <c r="Y2072" s="34">
        <v>20</v>
      </c>
      <c r="Z2072" s="34">
        <f t="shared" si="478"/>
        <v>320</v>
      </c>
      <c r="AI2072" s="25">
        <v>2071</v>
      </c>
      <c r="AJ2072" s="27">
        <v>2071</v>
      </c>
    </row>
    <row r="2073" spans="1:36" ht="11.25" customHeight="1" x14ac:dyDescent="0.2">
      <c r="A2073" s="27">
        <v>2072</v>
      </c>
      <c r="C2073" s="33" t="str">
        <f t="shared" si="481"/>
        <v>Tactic - Artifact - Pym Particles - C - Hank Pym</v>
      </c>
      <c r="D2073" s="33" t="str">
        <f>CONCATENATE(I2073," - ",P2073," - ",G2073,IF(R2073="","",CONCATENATE(" - ",R2073))," - ",W2073,IF(L2073="","",CONCATENATE(" ",L2073)))</f>
        <v>Artifact - Pym Particles - CL - OPD - C Hank Pym</v>
      </c>
      <c r="E2073" s="33">
        <f t="shared" si="477"/>
        <v>1</v>
      </c>
      <c r="F2073" s="33" t="str">
        <f t="shared" si="482"/>
        <v>Pym Particles - CL</v>
      </c>
      <c r="G2073" s="34" t="s">
        <v>1676</v>
      </c>
      <c r="H2073" s="33" t="s">
        <v>2758</v>
      </c>
      <c r="I2073" s="33" t="s">
        <v>2759</v>
      </c>
      <c r="L2073" s="34" t="s">
        <v>5727</v>
      </c>
      <c r="P2073" s="33" t="s">
        <v>2008</v>
      </c>
      <c r="R2073" s="34" t="s">
        <v>2584</v>
      </c>
      <c r="S2073" s="50"/>
      <c r="T2073" s="33" t="s">
        <v>700</v>
      </c>
      <c r="U2073" s="33" t="s">
        <v>2008</v>
      </c>
      <c r="W2073" s="34" t="s">
        <v>2103</v>
      </c>
      <c r="X2073" s="34">
        <v>13</v>
      </c>
      <c r="Y2073" s="34">
        <v>5</v>
      </c>
      <c r="Z2073" s="34">
        <f t="shared" si="478"/>
        <v>65</v>
      </c>
      <c r="AI2073" s="25">
        <v>2072</v>
      </c>
      <c r="AJ2073" s="27">
        <v>2072</v>
      </c>
    </row>
    <row r="2074" spans="1:36" ht="11.25" customHeight="1" x14ac:dyDescent="0.2">
      <c r="A2074" s="27">
        <v>2073</v>
      </c>
      <c r="C2074" s="33" t="str">
        <f t="shared" si="481"/>
        <v>Tactic - Artifact - Serpent Crown, The - R - Asp</v>
      </c>
      <c r="D2074" s="33" t="s">
        <v>5720</v>
      </c>
      <c r="E2074" s="33">
        <f t="shared" si="477"/>
        <v>1</v>
      </c>
      <c r="F2074" s="33" t="str">
        <f t="shared" si="482"/>
        <v>Serpent Crown, The - CL</v>
      </c>
      <c r="G2074" s="34" t="s">
        <v>1676</v>
      </c>
      <c r="H2074" s="33" t="s">
        <v>2758</v>
      </c>
      <c r="I2074" s="33" t="s">
        <v>2759</v>
      </c>
      <c r="L2074" s="34" t="s">
        <v>3279</v>
      </c>
      <c r="P2074" s="33" t="s">
        <v>1050</v>
      </c>
      <c r="R2074" s="34" t="s">
        <v>2584</v>
      </c>
      <c r="S2074" s="50"/>
      <c r="T2074" s="33" t="s">
        <v>700</v>
      </c>
      <c r="U2074" s="33" t="s">
        <v>1050</v>
      </c>
      <c r="W2074" s="34" t="s">
        <v>2313</v>
      </c>
      <c r="X2074" s="34">
        <v>13</v>
      </c>
      <c r="Y2074" s="34">
        <v>15</v>
      </c>
      <c r="Z2074" s="34">
        <f t="shared" si="478"/>
        <v>195</v>
      </c>
      <c r="AI2074" s="25">
        <v>2073</v>
      </c>
      <c r="AJ2074" s="27">
        <v>2073</v>
      </c>
    </row>
    <row r="2075" spans="1:36" ht="11.25" customHeight="1" x14ac:dyDescent="0.2">
      <c r="A2075" s="27">
        <v>2074</v>
      </c>
      <c r="C2075" s="33" t="str">
        <f t="shared" si="481"/>
        <v>Tactic - Artifact - Shadowhelmet - R</v>
      </c>
      <c r="D2075" s="33" t="str">
        <f>CONCATENATE(I2075," - ",P2075," - ",G2075,IF(R2075="","",CONCATENATE(" - ",R2075))," - ",W2075,IF(L2075="","",CONCATENATE(" ",L2075)))</f>
        <v>Artifact - Shadowhelmet - IM - OPD - R</v>
      </c>
      <c r="E2075" s="33">
        <f t="shared" si="477"/>
        <v>1</v>
      </c>
      <c r="F2075" s="33" t="str">
        <f t="shared" si="482"/>
        <v>Shadowhelmet - IM</v>
      </c>
      <c r="G2075" s="34" t="s">
        <v>511</v>
      </c>
      <c r="H2075" s="33" t="s">
        <v>2758</v>
      </c>
      <c r="I2075" s="33" t="s">
        <v>2759</v>
      </c>
      <c r="P2075" s="33" t="s">
        <v>2102</v>
      </c>
      <c r="R2075" s="34" t="s">
        <v>2584</v>
      </c>
      <c r="S2075" s="50"/>
      <c r="T2075" s="33" t="s">
        <v>700</v>
      </c>
      <c r="U2075" s="33" t="s">
        <v>2102</v>
      </c>
      <c r="W2075" s="34" t="s">
        <v>2313</v>
      </c>
      <c r="X2075" s="34">
        <v>16</v>
      </c>
      <c r="Y2075" s="34">
        <v>15</v>
      </c>
      <c r="Z2075" s="34">
        <f t="shared" si="478"/>
        <v>240</v>
      </c>
      <c r="AI2075" s="25">
        <v>2074</v>
      </c>
      <c r="AJ2075" s="27">
        <v>2074</v>
      </c>
    </row>
    <row r="2076" spans="1:36" ht="11.25" customHeight="1" x14ac:dyDescent="0.2">
      <c r="A2076" s="27">
        <v>2075</v>
      </c>
      <c r="C2076" s="33" t="str">
        <f t="shared" si="481"/>
        <v>Tactic - Artifact - Super Soldier Serum, The - R - Captain America</v>
      </c>
      <c r="D2076" s="33" t="s">
        <v>5719</v>
      </c>
      <c r="E2076" s="33">
        <f t="shared" si="477"/>
        <v>1</v>
      </c>
      <c r="F2076" s="33" t="str">
        <f t="shared" si="482"/>
        <v>Super Soldier Serum, The - CL</v>
      </c>
      <c r="G2076" s="34" t="s">
        <v>1676</v>
      </c>
      <c r="H2076" s="33" t="s">
        <v>2758</v>
      </c>
      <c r="I2076" s="33" t="s">
        <v>2759</v>
      </c>
      <c r="L2076" s="34" t="s">
        <v>907</v>
      </c>
      <c r="P2076" s="33" t="s">
        <v>2255</v>
      </c>
      <c r="R2076" s="34" t="s">
        <v>2584</v>
      </c>
      <c r="S2076" s="50"/>
      <c r="T2076" s="33" t="s">
        <v>700</v>
      </c>
      <c r="U2076" s="33" t="s">
        <v>2255</v>
      </c>
      <c r="W2076" s="34" t="s">
        <v>2313</v>
      </c>
      <c r="X2076" s="34">
        <v>13</v>
      </c>
      <c r="Y2076" s="34">
        <v>15</v>
      </c>
      <c r="Z2076" s="34">
        <f t="shared" si="478"/>
        <v>195</v>
      </c>
      <c r="AI2076" s="25">
        <v>2075</v>
      </c>
      <c r="AJ2076" s="27">
        <v>2075</v>
      </c>
    </row>
    <row r="2077" spans="1:36" ht="11.25" customHeight="1" x14ac:dyDescent="0.2">
      <c r="A2077" s="27">
        <v>2076</v>
      </c>
      <c r="C2077" s="33" t="str">
        <f t="shared" si="481"/>
        <v>Tactic - Artifact - The Siege Perilous - U</v>
      </c>
      <c r="D2077" s="33" t="s">
        <v>5713</v>
      </c>
      <c r="E2077" s="33">
        <f t="shared" si="477"/>
        <v>1</v>
      </c>
      <c r="F2077" s="33" t="str">
        <f t="shared" si="482"/>
        <v>The Siege Perilous - XM</v>
      </c>
      <c r="G2077" s="34" t="s">
        <v>3387</v>
      </c>
      <c r="H2077" s="33" t="s">
        <v>2758</v>
      </c>
      <c r="I2077" s="33" t="s">
        <v>2759</v>
      </c>
      <c r="P2077" s="33" t="s">
        <v>1516</v>
      </c>
      <c r="R2077" s="34" t="s">
        <v>5730</v>
      </c>
      <c r="S2077" s="50"/>
      <c r="T2077" s="33" t="s">
        <v>700</v>
      </c>
      <c r="U2077" s="33" t="s">
        <v>1516</v>
      </c>
      <c r="W2077" s="34" t="s">
        <v>2314</v>
      </c>
      <c r="X2077" s="34">
        <v>5</v>
      </c>
      <c r="Y2077" s="34">
        <v>10</v>
      </c>
      <c r="Z2077" s="34">
        <f t="shared" si="478"/>
        <v>50</v>
      </c>
      <c r="AI2077" s="25">
        <v>2076</v>
      </c>
      <c r="AJ2077" s="27">
        <v>2076</v>
      </c>
    </row>
    <row r="2078" spans="1:36" ht="11.25" customHeight="1" x14ac:dyDescent="0.2">
      <c r="A2078" s="27">
        <v>2077</v>
      </c>
      <c r="C2078" s="33" t="str">
        <f t="shared" si="481"/>
        <v>Tactic - Artifact - Ultimate Nullifier, The - R - Mr. Fantastic</v>
      </c>
      <c r="D2078" s="33" t="s">
        <v>5718</v>
      </c>
      <c r="E2078" s="33">
        <f t="shared" si="477"/>
        <v>1</v>
      </c>
      <c r="F2078" s="33" t="str">
        <f t="shared" si="482"/>
        <v>Ultimate Nullifier, The - CL</v>
      </c>
      <c r="G2078" s="34" t="s">
        <v>1676</v>
      </c>
      <c r="H2078" s="33" t="s">
        <v>2758</v>
      </c>
      <c r="I2078" s="33" t="s">
        <v>2759</v>
      </c>
      <c r="L2078" s="34" t="s">
        <v>3365</v>
      </c>
      <c r="P2078" s="33" t="s">
        <v>2009</v>
      </c>
      <c r="R2078" s="34" t="s">
        <v>5730</v>
      </c>
      <c r="S2078" s="50"/>
      <c r="T2078" s="33" t="s">
        <v>700</v>
      </c>
      <c r="U2078" s="33" t="s">
        <v>2009</v>
      </c>
      <c r="W2078" s="34" t="s">
        <v>2313</v>
      </c>
      <c r="X2078" s="34">
        <v>13</v>
      </c>
      <c r="Y2078" s="34">
        <v>15</v>
      </c>
      <c r="Z2078" s="34">
        <f t="shared" si="478"/>
        <v>195</v>
      </c>
      <c r="AI2078" s="25">
        <v>2077</v>
      </c>
      <c r="AJ2078" s="27">
        <v>2077</v>
      </c>
    </row>
    <row r="2079" spans="1:36" ht="11.25" customHeight="1" x14ac:dyDescent="0.2">
      <c r="A2079" s="27">
        <v>2078</v>
      </c>
      <c r="C2079" s="33" t="str">
        <f t="shared" si="481"/>
        <v>Tactic - Artifact - Witchblade, The - VR</v>
      </c>
      <c r="D2079" s="33" t="str">
        <f>CONCATENATE(I2079," - ",P2079," - ",G2079,IF(R2079="","",CONCATENATE(" - ",R2079))," - ",W2079,IF(L2079="","",CONCATENATE(" ",L2079)))</f>
        <v>Artifact - Witchblade, The - IM - OPD - VR</v>
      </c>
      <c r="E2079" s="33">
        <f t="shared" si="477"/>
        <v>1</v>
      </c>
      <c r="F2079" s="33" t="str">
        <f t="shared" si="482"/>
        <v>Witchblade, The - IM</v>
      </c>
      <c r="G2079" s="34" t="s">
        <v>511</v>
      </c>
      <c r="H2079" s="33" t="s">
        <v>2758</v>
      </c>
      <c r="I2079" s="33" t="s">
        <v>2759</v>
      </c>
      <c r="P2079" s="33" t="s">
        <v>1047</v>
      </c>
      <c r="R2079" s="34" t="s">
        <v>2584</v>
      </c>
      <c r="S2079" s="50"/>
      <c r="T2079" s="33" t="s">
        <v>700</v>
      </c>
      <c r="U2079" s="33" t="s">
        <v>1047</v>
      </c>
      <c r="W2079" s="34" t="s">
        <v>2361</v>
      </c>
      <c r="X2079" s="34">
        <v>16</v>
      </c>
      <c r="Y2079" s="34">
        <v>20</v>
      </c>
      <c r="Z2079" s="34">
        <f t="shared" si="478"/>
        <v>320</v>
      </c>
      <c r="AI2079" s="25">
        <v>2078</v>
      </c>
      <c r="AJ2079" s="27">
        <v>2078</v>
      </c>
    </row>
    <row r="2080" spans="1:36" ht="11.25" customHeight="1" x14ac:dyDescent="0.2">
      <c r="A2080" s="27">
        <v>2079</v>
      </c>
      <c r="C2080" s="33" t="str">
        <f t="shared" ref="C2080:C2111" si="483">CONCATENATE(H2080," - ",I2080," - ",G2080," - ",IF(L2080="","",CONCATENATE(L2080," - ")),W2080)</f>
        <v>Tactic - Double Shot - MN - Spider-Man &amp; Human Torch - C</v>
      </c>
      <c r="D2080" s="33" t="str">
        <f>CONCATENATE(IF(G2080="JLA","DS",I2080),IF(K2080="","",CONCATENATE(" ",K2080))," - ",G2080," - ",W2080,IF(L2080="","",CONCATENATE(" ",L2080)))</f>
        <v>Double Shot 6E 4E 6F E - MN - C Spider-Man &amp; Human Torch</v>
      </c>
      <c r="E2080" s="33">
        <f t="shared" si="477"/>
        <v>46</v>
      </c>
      <c r="F2080" s="33" t="str">
        <f t="shared" si="482"/>
        <v xml:space="preserve"> - MN</v>
      </c>
      <c r="G2080" s="34" t="s">
        <v>1677</v>
      </c>
      <c r="H2080" s="33" t="s">
        <v>2758</v>
      </c>
      <c r="I2080" s="33" t="s">
        <v>5611</v>
      </c>
      <c r="K2080" s="34" t="s">
        <v>5612</v>
      </c>
      <c r="L2080" s="34" t="s">
        <v>2760</v>
      </c>
      <c r="S2080" s="50"/>
      <c r="T2080" s="33" t="s">
        <v>512</v>
      </c>
      <c r="U2080" s="33" t="s">
        <v>628</v>
      </c>
      <c r="W2080" s="34" t="s">
        <v>2103</v>
      </c>
      <c r="X2080" s="34">
        <v>4</v>
      </c>
      <c r="Y2080" s="34">
        <v>5</v>
      </c>
      <c r="Z2080" s="34">
        <f t="shared" si="478"/>
        <v>20</v>
      </c>
      <c r="AI2080" s="25">
        <v>2079</v>
      </c>
      <c r="AJ2080" s="27">
        <v>2079</v>
      </c>
    </row>
    <row r="2081" spans="1:36" ht="11.25" customHeight="1" x14ac:dyDescent="0.2">
      <c r="A2081" s="27">
        <v>2080</v>
      </c>
      <c r="C2081" s="33" t="str">
        <f t="shared" si="483"/>
        <v>Tactic - Double Shot - JLA - Impulse &amp; The Flash - C</v>
      </c>
      <c r="D2081" s="33" t="s">
        <v>5962</v>
      </c>
      <c r="E2081" s="33">
        <f t="shared" si="477"/>
        <v>36</v>
      </c>
      <c r="F2081" s="33" t="str">
        <f t="shared" si="482"/>
        <v xml:space="preserve"> - JLA</v>
      </c>
      <c r="G2081" s="34" t="s">
        <v>3386</v>
      </c>
      <c r="H2081" s="33" t="s">
        <v>2758</v>
      </c>
      <c r="I2081" s="33" t="s">
        <v>5611</v>
      </c>
      <c r="K2081" s="34" t="s">
        <v>5613</v>
      </c>
      <c r="L2081" s="34" t="s">
        <v>2761</v>
      </c>
      <c r="S2081" s="50"/>
      <c r="T2081" s="33" t="s">
        <v>512</v>
      </c>
      <c r="U2081" s="33" t="s">
        <v>630</v>
      </c>
      <c r="W2081" s="34" t="s">
        <v>2103</v>
      </c>
      <c r="X2081" s="34">
        <v>6</v>
      </c>
      <c r="Y2081" s="34">
        <v>5</v>
      </c>
      <c r="Z2081" s="34">
        <f t="shared" si="478"/>
        <v>30</v>
      </c>
      <c r="AI2081" s="25">
        <v>2080</v>
      </c>
      <c r="AJ2081" s="27">
        <v>2080</v>
      </c>
    </row>
    <row r="2082" spans="1:36" ht="11.25" customHeight="1" x14ac:dyDescent="0.2">
      <c r="A2082" s="27">
        <v>2081</v>
      </c>
      <c r="C2082" s="33" t="str">
        <f t="shared" si="483"/>
        <v>Tactic - Double Shot - CL - Mandrill &amp; Nekra - C</v>
      </c>
      <c r="D2082" s="33" t="str">
        <f>CONCATENATE(IF(G2082="JLA","DS",I2082),IF(K2082="","",CONCATENATE(" ",K2082))," - ",G2082," - ",W2082,IF(L2082="","",CONCATENATE(" ",L2082)))</f>
        <v>Double Shot 6E 4E 6F I - CL - C Mandrill &amp; Nekra</v>
      </c>
      <c r="E2082" s="33">
        <f t="shared" si="477"/>
        <v>16</v>
      </c>
      <c r="F2082" s="33" t="str">
        <f t="shared" si="482"/>
        <v xml:space="preserve"> - CL</v>
      </c>
      <c r="G2082" s="34" t="s">
        <v>1676</v>
      </c>
      <c r="H2082" s="33" t="s">
        <v>2758</v>
      </c>
      <c r="I2082" s="33" t="s">
        <v>5611</v>
      </c>
      <c r="K2082" s="34" t="s">
        <v>5613</v>
      </c>
      <c r="L2082" s="34" t="s">
        <v>2762</v>
      </c>
      <c r="S2082" s="50"/>
      <c r="T2082" s="33" t="s">
        <v>512</v>
      </c>
      <c r="U2082" s="33" t="s">
        <v>631</v>
      </c>
      <c r="W2082" s="34" t="s">
        <v>2103</v>
      </c>
      <c r="X2082" s="34">
        <v>13</v>
      </c>
      <c r="Y2082" s="34">
        <v>5</v>
      </c>
      <c r="Z2082" s="34">
        <f t="shared" si="478"/>
        <v>65</v>
      </c>
      <c r="AI2082" s="25">
        <v>2081</v>
      </c>
      <c r="AJ2082" s="27">
        <v>2081</v>
      </c>
    </row>
    <row r="2083" spans="1:36" ht="11.25" customHeight="1" x14ac:dyDescent="0.2">
      <c r="A2083" s="27">
        <v>2082</v>
      </c>
      <c r="C2083" s="33" t="str">
        <f t="shared" si="483"/>
        <v>Tactic - Double Shot - MN - Longshot &amp; Mojo - C</v>
      </c>
      <c r="D2083" s="33" t="str">
        <f>CONCATENATE(IF(G2083="JLA","DS",I2083),IF(K2083="","",CONCATENATE(" ",K2083))," - ",G2083," - ",W2083,IF(L2083="","",CONCATENATE(" ",L2083)))</f>
        <v>Double Shot 6E 4E 6F S - MN - C Longshot &amp; Mojo</v>
      </c>
      <c r="E2083" s="33">
        <f t="shared" si="477"/>
        <v>46</v>
      </c>
      <c r="F2083" s="33" t="str">
        <f t="shared" si="482"/>
        <v xml:space="preserve"> - MN</v>
      </c>
      <c r="G2083" s="34" t="s">
        <v>1677</v>
      </c>
      <c r="H2083" s="33" t="s">
        <v>2758</v>
      </c>
      <c r="I2083" s="33" t="s">
        <v>5611</v>
      </c>
      <c r="K2083" s="34" t="s">
        <v>5614</v>
      </c>
      <c r="L2083" s="34" t="s">
        <v>2763</v>
      </c>
      <c r="S2083" s="50"/>
      <c r="T2083" s="33" t="s">
        <v>512</v>
      </c>
      <c r="U2083" s="33" t="s">
        <v>629</v>
      </c>
      <c r="W2083" s="34" t="s">
        <v>2103</v>
      </c>
      <c r="X2083" s="34">
        <v>4</v>
      </c>
      <c r="Y2083" s="34">
        <v>5</v>
      </c>
      <c r="Z2083" s="34">
        <f t="shared" si="478"/>
        <v>20</v>
      </c>
      <c r="AI2083" s="25">
        <v>2082</v>
      </c>
      <c r="AJ2083" s="27">
        <v>2082</v>
      </c>
    </row>
    <row r="2084" spans="1:36" ht="11.25" customHeight="1" x14ac:dyDescent="0.2">
      <c r="A2084" s="27">
        <v>2083</v>
      </c>
      <c r="C2084" s="33" t="str">
        <f t="shared" si="483"/>
        <v>Tactic - Double Shot - CL - Forge &amp; Storm - C</v>
      </c>
      <c r="D2084" s="33" t="str">
        <f>CONCATENATE(IF(G2084="JLA","DS",I2084),IF(K2084="","",CONCATENATE(" ",K2084))," - ",G2084," - ",W2084,IF(L2084="","",CONCATENATE(" ",L2084)))</f>
        <v>Double Shot 6E 4E 6I E - CL - C Forge &amp; Storm</v>
      </c>
      <c r="E2084" s="33">
        <f t="shared" si="477"/>
        <v>16</v>
      </c>
      <c r="F2084" s="33" t="str">
        <f t="shared" si="482"/>
        <v xml:space="preserve"> - CL</v>
      </c>
      <c r="G2084" s="34" t="s">
        <v>1676</v>
      </c>
      <c r="H2084" s="33" t="s">
        <v>2758</v>
      </c>
      <c r="I2084" s="33" t="s">
        <v>5611</v>
      </c>
      <c r="K2084" s="34" t="s">
        <v>5615</v>
      </c>
      <c r="L2084" s="34" t="s">
        <v>2764</v>
      </c>
      <c r="S2084" s="50"/>
      <c r="T2084" s="33" t="s">
        <v>512</v>
      </c>
      <c r="U2084" s="33" t="s">
        <v>636</v>
      </c>
      <c r="W2084" s="34" t="s">
        <v>2103</v>
      </c>
      <c r="X2084" s="34">
        <v>13</v>
      </c>
      <c r="Y2084" s="34">
        <v>5</v>
      </c>
      <c r="Z2084" s="34">
        <f t="shared" si="478"/>
        <v>65</v>
      </c>
      <c r="AI2084" s="25">
        <v>2083</v>
      </c>
      <c r="AJ2084" s="27">
        <v>2083</v>
      </c>
    </row>
    <row r="2085" spans="1:36" ht="11.25" customHeight="1" x14ac:dyDescent="0.2">
      <c r="A2085" s="27">
        <v>2084</v>
      </c>
      <c r="C2085" s="33" t="str">
        <f t="shared" si="483"/>
        <v>Tactic - Double Shot - MN - Spider-Woman &amp; Iron Man - C</v>
      </c>
      <c r="D2085" s="33" t="str">
        <f>CONCATENATE(IF(G2085="JLA","DS",I2085),IF(K2085="","",CONCATENATE(" ",K2085))," - ",G2085," - ",W2085,IF(L2085="","",CONCATENATE(" ",L2085)))</f>
        <v>Double Shot 6E 4E 6I F - MN - C Spider-Woman &amp; Iron Man</v>
      </c>
      <c r="E2085" s="33">
        <f t="shared" si="477"/>
        <v>46</v>
      </c>
      <c r="F2085" s="33" t="str">
        <f t="shared" si="482"/>
        <v xml:space="preserve"> - MN</v>
      </c>
      <c r="G2085" s="34" t="s">
        <v>1677</v>
      </c>
      <c r="H2085" s="33" t="s">
        <v>2758</v>
      </c>
      <c r="I2085" s="33" t="s">
        <v>5611</v>
      </c>
      <c r="K2085" s="34" t="s">
        <v>5616</v>
      </c>
      <c r="L2085" s="34" t="s">
        <v>2765</v>
      </c>
      <c r="S2085" s="50"/>
      <c r="T2085" s="33" t="s">
        <v>512</v>
      </c>
      <c r="U2085" s="33" t="s">
        <v>637</v>
      </c>
      <c r="W2085" s="34" t="s">
        <v>2103</v>
      </c>
      <c r="X2085" s="34">
        <v>4</v>
      </c>
      <c r="Y2085" s="34">
        <v>5</v>
      </c>
      <c r="Z2085" s="34">
        <f t="shared" si="478"/>
        <v>20</v>
      </c>
      <c r="AI2085" s="25">
        <v>2084</v>
      </c>
      <c r="AJ2085" s="27">
        <v>2084</v>
      </c>
    </row>
    <row r="2086" spans="1:36" ht="11.25" customHeight="1" x14ac:dyDescent="0.2">
      <c r="A2086" s="27">
        <v>2085</v>
      </c>
      <c r="C2086" s="33" t="str">
        <f t="shared" si="483"/>
        <v>Tactic - Double Shot - MN - Invisible Woman &amp; Mr. Fantastic - C</v>
      </c>
      <c r="D2086" s="33" t="str">
        <f>CONCATENATE(IF(G2086="JLA","DS",I2086),IF(K2086="","",CONCATENATE(" ",K2086))," - ",G2086," - ",W2086,IF(L2086="","",CONCATENATE(" ",L2086)))</f>
        <v>Double Shot 6E 4E 6I S - MN - C Invisible Woman &amp; Mr. Fantastic</v>
      </c>
      <c r="E2086" s="33">
        <f t="shared" si="477"/>
        <v>46</v>
      </c>
      <c r="F2086" s="33" t="str">
        <f t="shared" si="482"/>
        <v xml:space="preserve"> - MN</v>
      </c>
      <c r="G2086" s="34" t="s">
        <v>1677</v>
      </c>
      <c r="H2086" s="33" t="s">
        <v>2758</v>
      </c>
      <c r="I2086" s="33" t="s">
        <v>5611</v>
      </c>
      <c r="K2086" s="34" t="s">
        <v>5617</v>
      </c>
      <c r="L2086" s="34" t="s">
        <v>2766</v>
      </c>
      <c r="S2086" s="50"/>
      <c r="T2086" s="33" t="s">
        <v>512</v>
      </c>
      <c r="U2086" s="33" t="s">
        <v>638</v>
      </c>
      <c r="W2086" s="34" t="s">
        <v>2103</v>
      </c>
      <c r="X2086" s="34">
        <v>4</v>
      </c>
      <c r="Y2086" s="34">
        <v>5</v>
      </c>
      <c r="Z2086" s="34">
        <f t="shared" si="478"/>
        <v>20</v>
      </c>
      <c r="AI2086" s="25">
        <v>2085</v>
      </c>
      <c r="AJ2086" s="27">
        <v>2085</v>
      </c>
    </row>
    <row r="2087" spans="1:36" ht="11.25" customHeight="1" x14ac:dyDescent="0.2">
      <c r="A2087" s="27">
        <v>2086</v>
      </c>
      <c r="C2087" s="33" t="str">
        <f t="shared" si="483"/>
        <v>Tactic - Double Shot - JLA - Captain Marvel &amp; Superman - C</v>
      </c>
      <c r="D2087" s="33" t="s">
        <v>5963</v>
      </c>
      <c r="E2087" s="33">
        <f t="shared" si="477"/>
        <v>36</v>
      </c>
      <c r="F2087" s="33" t="str">
        <f t="shared" si="482"/>
        <v xml:space="preserve"> - JLA</v>
      </c>
      <c r="G2087" s="34" t="s">
        <v>3386</v>
      </c>
      <c r="H2087" s="33" t="s">
        <v>2758</v>
      </c>
      <c r="I2087" s="33" t="s">
        <v>5611</v>
      </c>
      <c r="K2087" s="34" t="s">
        <v>5618</v>
      </c>
      <c r="L2087" s="34" t="s">
        <v>2767</v>
      </c>
      <c r="S2087" s="50"/>
      <c r="T2087" s="33" t="s">
        <v>512</v>
      </c>
      <c r="U2087" s="33" t="s">
        <v>632</v>
      </c>
      <c r="W2087" s="34" t="s">
        <v>2103</v>
      </c>
      <c r="X2087" s="34">
        <v>6</v>
      </c>
      <c r="Y2087" s="34">
        <v>5</v>
      </c>
      <c r="Z2087" s="34">
        <f t="shared" si="478"/>
        <v>30</v>
      </c>
      <c r="AI2087" s="25">
        <v>2086</v>
      </c>
      <c r="AJ2087" s="27">
        <v>2086</v>
      </c>
    </row>
    <row r="2088" spans="1:36" ht="11.25" customHeight="1" x14ac:dyDescent="0.2">
      <c r="A2088" s="27">
        <v>2087</v>
      </c>
      <c r="C2088" s="33" t="str">
        <f t="shared" si="483"/>
        <v>Tactic - Double Shot - MN - Dr. Strange &amp; Silver Surfer - C</v>
      </c>
      <c r="D2088" s="33" t="s">
        <v>6062</v>
      </c>
      <c r="E2088" s="33">
        <f t="shared" si="477"/>
        <v>46</v>
      </c>
      <c r="F2088" s="33" t="str">
        <f t="shared" si="482"/>
        <v xml:space="preserve"> - MN</v>
      </c>
      <c r="G2088" s="34" t="s">
        <v>1677</v>
      </c>
      <c r="H2088" s="33" t="s">
        <v>2758</v>
      </c>
      <c r="I2088" s="33" t="s">
        <v>5611</v>
      </c>
      <c r="K2088" s="34" t="s">
        <v>5618</v>
      </c>
      <c r="L2088" s="34" t="s">
        <v>2768</v>
      </c>
      <c r="S2088" s="50"/>
      <c r="T2088" s="33" t="s">
        <v>512</v>
      </c>
      <c r="U2088" s="33" t="s">
        <v>633</v>
      </c>
      <c r="W2088" s="34" t="s">
        <v>2103</v>
      </c>
      <c r="X2088" s="34">
        <v>4</v>
      </c>
      <c r="Y2088" s="34">
        <v>5</v>
      </c>
      <c r="Z2088" s="34">
        <f t="shared" si="478"/>
        <v>20</v>
      </c>
      <c r="AI2088" s="25">
        <v>2087</v>
      </c>
      <c r="AJ2088" s="27">
        <v>2087</v>
      </c>
    </row>
    <row r="2089" spans="1:36" ht="11.25" customHeight="1" x14ac:dyDescent="0.2">
      <c r="A2089" s="27">
        <v>2088</v>
      </c>
      <c r="C2089" s="33" t="str">
        <f t="shared" si="483"/>
        <v>Tactic - Double Shot - CL - Torpedo &amp; ROM - C</v>
      </c>
      <c r="D2089" s="33" t="str">
        <f t="shared" ref="D2089:D2100" si="484">CONCATENATE(IF(G2089="JLA","DS",I2089),IF(K2089="","",CONCATENATE(" ",K2089))," - ",G2089," - ",W2089,IF(L2089="","",CONCATENATE(" ",L2089)))</f>
        <v>Double Shot 6E 4E 6S F - CL - C Torpedo &amp; ROM</v>
      </c>
      <c r="E2089" s="33">
        <f t="shared" si="477"/>
        <v>16</v>
      </c>
      <c r="F2089" s="33" t="str">
        <f t="shared" si="482"/>
        <v xml:space="preserve"> - CL</v>
      </c>
      <c r="G2089" s="34" t="s">
        <v>1676</v>
      </c>
      <c r="H2089" s="33" t="s">
        <v>2758</v>
      </c>
      <c r="I2089" s="33" t="s">
        <v>5611</v>
      </c>
      <c r="K2089" s="34" t="s">
        <v>5619</v>
      </c>
      <c r="L2089" s="34" t="s">
        <v>2769</v>
      </c>
      <c r="S2089" s="50"/>
      <c r="T2089" s="33" t="s">
        <v>512</v>
      </c>
      <c r="U2089" s="33" t="s">
        <v>634</v>
      </c>
      <c r="W2089" s="34" t="s">
        <v>2103</v>
      </c>
      <c r="X2089" s="34">
        <v>13</v>
      </c>
      <c r="Y2089" s="34">
        <v>5</v>
      </c>
      <c r="Z2089" s="34">
        <f t="shared" si="478"/>
        <v>65</v>
      </c>
      <c r="AI2089" s="25">
        <v>2088</v>
      </c>
      <c r="AJ2089" s="27">
        <v>2088</v>
      </c>
    </row>
    <row r="2090" spans="1:36" ht="11.25" customHeight="1" x14ac:dyDescent="0.2">
      <c r="A2090" s="27">
        <v>2089</v>
      </c>
      <c r="C2090" s="33" t="str">
        <f t="shared" si="483"/>
        <v>Tactic - Double Shot - CL - She Hulk &amp; Starfox - C</v>
      </c>
      <c r="D2090" s="33" t="str">
        <f t="shared" si="484"/>
        <v>Double Shot 6E 4E 6S I - CL - C She Hulk &amp; Starfox</v>
      </c>
      <c r="E2090" s="33">
        <f t="shared" si="477"/>
        <v>16</v>
      </c>
      <c r="F2090" s="33" t="str">
        <f t="shared" si="482"/>
        <v xml:space="preserve"> - CL</v>
      </c>
      <c r="G2090" s="34" t="s">
        <v>1676</v>
      </c>
      <c r="H2090" s="33" t="s">
        <v>2758</v>
      </c>
      <c r="I2090" s="33" t="s">
        <v>5611</v>
      </c>
      <c r="K2090" s="34" t="s">
        <v>5620</v>
      </c>
      <c r="L2090" s="34" t="s">
        <v>5648</v>
      </c>
      <c r="S2090" s="50"/>
      <c r="T2090" s="33" t="s">
        <v>512</v>
      </c>
      <c r="U2090" s="33" t="s">
        <v>635</v>
      </c>
      <c r="W2090" s="34" t="s">
        <v>2103</v>
      </c>
      <c r="X2090" s="34">
        <v>13</v>
      </c>
      <c r="Y2090" s="34">
        <v>5</v>
      </c>
      <c r="Z2090" s="34">
        <f t="shared" si="478"/>
        <v>65</v>
      </c>
      <c r="AI2090" s="25">
        <v>2089</v>
      </c>
      <c r="AJ2090" s="27">
        <v>2089</v>
      </c>
    </row>
    <row r="2091" spans="1:36" ht="11.25" customHeight="1" x14ac:dyDescent="0.2">
      <c r="A2091" s="27">
        <v>2090</v>
      </c>
      <c r="C2091" s="33" t="str">
        <f t="shared" si="483"/>
        <v>Tactic - Double Shot - JLA - Blue Beetle &amp; Booster Gold - C</v>
      </c>
      <c r="D2091" s="33" t="s">
        <v>5964</v>
      </c>
      <c r="E2091" s="33">
        <f t="shared" si="477"/>
        <v>36</v>
      </c>
      <c r="F2091" s="33" t="str">
        <f t="shared" si="482"/>
        <v xml:space="preserve"> - JLA</v>
      </c>
      <c r="G2091" s="34" t="s">
        <v>3386</v>
      </c>
      <c r="H2091" s="33" t="s">
        <v>2758</v>
      </c>
      <c r="I2091" s="33" t="s">
        <v>5611</v>
      </c>
      <c r="K2091" s="34" t="s">
        <v>5621</v>
      </c>
      <c r="L2091" s="34" t="s">
        <v>2770</v>
      </c>
      <c r="S2091" s="50"/>
      <c r="T2091" s="33" t="s">
        <v>513</v>
      </c>
      <c r="U2091" s="33" t="s">
        <v>639</v>
      </c>
      <c r="W2091" s="34" t="s">
        <v>2103</v>
      </c>
      <c r="X2091" s="34">
        <v>6</v>
      </c>
      <c r="Y2091" s="34">
        <v>5</v>
      </c>
      <c r="Z2091" s="34">
        <f t="shared" si="478"/>
        <v>30</v>
      </c>
      <c r="AI2091" s="25">
        <v>2090</v>
      </c>
      <c r="AJ2091" s="27">
        <v>2090</v>
      </c>
    </row>
    <row r="2092" spans="1:36" ht="11.25" customHeight="1" x14ac:dyDescent="0.2">
      <c r="A2092" s="27">
        <v>2091</v>
      </c>
      <c r="C2092" s="33" t="str">
        <f t="shared" si="483"/>
        <v>Tactic - Double Shot - MN - Gambit &amp; Bishop - C</v>
      </c>
      <c r="D2092" s="33" t="str">
        <f t="shared" si="484"/>
        <v>Double Shot 6F 4F 6E F - MN - C Gambit &amp; Bishop</v>
      </c>
      <c r="E2092" s="33">
        <f t="shared" si="477"/>
        <v>46</v>
      </c>
      <c r="F2092" s="33" t="str">
        <f t="shared" si="482"/>
        <v xml:space="preserve"> - MN</v>
      </c>
      <c r="G2092" s="34" t="s">
        <v>1677</v>
      </c>
      <c r="H2092" s="33" t="s">
        <v>2758</v>
      </c>
      <c r="I2092" s="33" t="s">
        <v>5611</v>
      </c>
      <c r="K2092" s="34" t="s">
        <v>5621</v>
      </c>
      <c r="L2092" s="34" t="s">
        <v>2771</v>
      </c>
      <c r="S2092" s="50"/>
      <c r="T2092" s="33" t="s">
        <v>513</v>
      </c>
      <c r="U2092" s="33" t="s">
        <v>640</v>
      </c>
      <c r="W2092" s="34" t="s">
        <v>2103</v>
      </c>
      <c r="X2092" s="34">
        <v>4</v>
      </c>
      <c r="Y2092" s="34">
        <v>5</v>
      </c>
      <c r="Z2092" s="34">
        <f t="shared" si="478"/>
        <v>20</v>
      </c>
      <c r="AI2092" s="25">
        <v>2091</v>
      </c>
      <c r="AJ2092" s="27">
        <v>2091</v>
      </c>
    </row>
    <row r="2093" spans="1:36" ht="11.25" customHeight="1" x14ac:dyDescent="0.2">
      <c r="A2093" s="27">
        <v>2092</v>
      </c>
      <c r="C2093" s="33" t="str">
        <f t="shared" si="483"/>
        <v>Tactic - Double Shot - MN - Rhino &amp; Electro - C</v>
      </c>
      <c r="D2093" s="33" t="str">
        <f t="shared" si="484"/>
        <v>Double Shot 6F 4F 6E I - MN - C Rhino &amp; Electro</v>
      </c>
      <c r="E2093" s="33">
        <f t="shared" si="477"/>
        <v>46</v>
      </c>
      <c r="F2093" s="33" t="str">
        <f t="shared" si="482"/>
        <v xml:space="preserve"> - MN</v>
      </c>
      <c r="G2093" s="34" t="s">
        <v>1677</v>
      </c>
      <c r="H2093" s="33" t="s">
        <v>2758</v>
      </c>
      <c r="I2093" s="33" t="s">
        <v>5611</v>
      </c>
      <c r="K2093" s="34" t="s">
        <v>5622</v>
      </c>
      <c r="L2093" s="34" t="s">
        <v>2772</v>
      </c>
      <c r="S2093" s="50"/>
      <c r="T2093" s="33" t="s">
        <v>513</v>
      </c>
      <c r="U2093" s="33" t="s">
        <v>643</v>
      </c>
      <c r="W2093" s="34" t="s">
        <v>2103</v>
      </c>
      <c r="X2093" s="34">
        <v>4</v>
      </c>
      <c r="Y2093" s="34">
        <v>5</v>
      </c>
      <c r="Z2093" s="34">
        <f t="shared" si="478"/>
        <v>20</v>
      </c>
      <c r="AI2093" s="25">
        <v>2092</v>
      </c>
      <c r="AJ2093" s="27">
        <v>2092</v>
      </c>
    </row>
    <row r="2094" spans="1:36" ht="11.25" customHeight="1" x14ac:dyDescent="0.2">
      <c r="A2094" s="27">
        <v>2093</v>
      </c>
      <c r="C2094" s="33" t="str">
        <f t="shared" si="483"/>
        <v>Tactic - Double Shot - JLA - Green Arrow &amp; Green Lantern - C</v>
      </c>
      <c r="D2094" s="33" t="str">
        <f t="shared" si="484"/>
        <v>DS 6F 4F 6E S - JLA - C Green Arrow &amp; Green Lantern</v>
      </c>
      <c r="E2094" s="33">
        <f t="shared" si="477"/>
        <v>36</v>
      </c>
      <c r="F2094" s="33" t="str">
        <f t="shared" si="482"/>
        <v xml:space="preserve"> - JLA</v>
      </c>
      <c r="G2094" s="34" t="s">
        <v>3386</v>
      </c>
      <c r="H2094" s="33" t="s">
        <v>2758</v>
      </c>
      <c r="I2094" s="33" t="s">
        <v>5611</v>
      </c>
      <c r="K2094" s="34" t="s">
        <v>5623</v>
      </c>
      <c r="L2094" s="34" t="s">
        <v>2773</v>
      </c>
      <c r="S2094" s="50"/>
      <c r="T2094" s="33" t="s">
        <v>513</v>
      </c>
      <c r="U2094" s="33" t="s">
        <v>641</v>
      </c>
      <c r="W2094" s="34" t="s">
        <v>2103</v>
      </c>
      <c r="X2094" s="34">
        <v>6</v>
      </c>
      <c r="Y2094" s="34">
        <v>5</v>
      </c>
      <c r="Z2094" s="34">
        <f t="shared" si="478"/>
        <v>30</v>
      </c>
      <c r="AI2094" s="25">
        <v>2093</v>
      </c>
      <c r="AJ2094" s="27">
        <v>2093</v>
      </c>
    </row>
    <row r="2095" spans="1:36" ht="11.25" customHeight="1" x14ac:dyDescent="0.2">
      <c r="A2095" s="27">
        <v>2094</v>
      </c>
      <c r="C2095" s="33" t="str">
        <f t="shared" si="483"/>
        <v>Tactic - Double Shot - CL - Hellstorm &amp; Hellcat - C</v>
      </c>
      <c r="D2095" s="33" t="str">
        <f t="shared" si="484"/>
        <v>Double Shot 6F 4F 6E S - CL - C Hellstorm &amp; Hellcat</v>
      </c>
      <c r="E2095" s="33">
        <f t="shared" si="477"/>
        <v>16</v>
      </c>
      <c r="F2095" s="33" t="str">
        <f t="shared" ref="F2095:F2126" si="485">CONCATENATE(P2095," - ",G2095)</f>
        <v xml:space="preserve"> - CL</v>
      </c>
      <c r="G2095" s="34" t="s">
        <v>1676</v>
      </c>
      <c r="H2095" s="33" t="s">
        <v>2758</v>
      </c>
      <c r="I2095" s="33" t="s">
        <v>5611</v>
      </c>
      <c r="K2095" s="34" t="s">
        <v>5623</v>
      </c>
      <c r="L2095" s="34" t="s">
        <v>2774</v>
      </c>
      <c r="S2095" s="50"/>
      <c r="T2095" s="33" t="s">
        <v>513</v>
      </c>
      <c r="U2095" s="33" t="s">
        <v>642</v>
      </c>
      <c r="W2095" s="34" t="s">
        <v>2103</v>
      </c>
      <c r="X2095" s="34">
        <v>13</v>
      </c>
      <c r="Y2095" s="34">
        <v>5</v>
      </c>
      <c r="Z2095" s="34">
        <f t="shared" si="478"/>
        <v>65</v>
      </c>
      <c r="AI2095" s="25">
        <v>2094</v>
      </c>
      <c r="AJ2095" s="27">
        <v>2094</v>
      </c>
    </row>
    <row r="2096" spans="1:36" ht="11.25" customHeight="1" x14ac:dyDescent="0.2">
      <c r="A2096" s="27">
        <v>2095</v>
      </c>
      <c r="C2096" s="33" t="str">
        <f t="shared" si="483"/>
        <v>Tactic - Double Shot - MN - Nightcrawler &amp; Mystique - C</v>
      </c>
      <c r="D2096" s="33" t="str">
        <f t="shared" si="484"/>
        <v>Double Shot 6F 4F 6I E - MN - C Nightcrawler &amp; Mystique</v>
      </c>
      <c r="E2096" s="33">
        <f t="shared" si="477"/>
        <v>46</v>
      </c>
      <c r="F2096" s="33" t="str">
        <f t="shared" si="485"/>
        <v xml:space="preserve"> - MN</v>
      </c>
      <c r="G2096" s="34" t="s">
        <v>1677</v>
      </c>
      <c r="H2096" s="33" t="s">
        <v>2758</v>
      </c>
      <c r="I2096" s="33" t="s">
        <v>5611</v>
      </c>
      <c r="K2096" s="34" t="s">
        <v>5624</v>
      </c>
      <c r="L2096" s="34" t="s">
        <v>2775</v>
      </c>
      <c r="S2096" s="50"/>
      <c r="T2096" s="33" t="s">
        <v>513</v>
      </c>
      <c r="U2096" s="33" t="s">
        <v>648</v>
      </c>
      <c r="W2096" s="34" t="s">
        <v>2103</v>
      </c>
      <c r="X2096" s="34">
        <v>4</v>
      </c>
      <c r="Y2096" s="34">
        <v>5</v>
      </c>
      <c r="Z2096" s="34">
        <f t="shared" si="478"/>
        <v>20</v>
      </c>
      <c r="AI2096" s="25">
        <v>2095</v>
      </c>
      <c r="AJ2096" s="27">
        <v>2095</v>
      </c>
    </row>
    <row r="2097" spans="1:36" ht="11.25" customHeight="1" x14ac:dyDescent="0.2">
      <c r="A2097" s="27">
        <v>2096</v>
      </c>
      <c r="C2097" s="33" t="str">
        <f t="shared" si="483"/>
        <v>Tactic - Double Shot - CL - Baron Von Strucker &amp; Red Skull - C</v>
      </c>
      <c r="D2097" s="33" t="str">
        <f t="shared" si="484"/>
        <v>Double Shot 6F 4F 6I F - CL - C Baron Von Strucker &amp; Red Skull</v>
      </c>
      <c r="E2097" s="33">
        <f t="shared" si="477"/>
        <v>16</v>
      </c>
      <c r="F2097" s="33" t="str">
        <f t="shared" si="485"/>
        <v xml:space="preserve"> - CL</v>
      </c>
      <c r="G2097" s="34" t="s">
        <v>1676</v>
      </c>
      <c r="H2097" s="33" t="s">
        <v>2758</v>
      </c>
      <c r="I2097" s="33" t="s">
        <v>5611</v>
      </c>
      <c r="K2097" s="34" t="s">
        <v>5625</v>
      </c>
      <c r="L2097" s="34" t="s">
        <v>2776</v>
      </c>
      <c r="S2097" s="50"/>
      <c r="T2097" s="33" t="s">
        <v>513</v>
      </c>
      <c r="U2097" s="33" t="s">
        <v>649</v>
      </c>
      <c r="W2097" s="34" t="s">
        <v>2103</v>
      </c>
      <c r="X2097" s="34">
        <v>13</v>
      </c>
      <c r="Y2097" s="34">
        <v>5</v>
      </c>
      <c r="Z2097" s="34">
        <f t="shared" si="478"/>
        <v>65</v>
      </c>
      <c r="AI2097" s="25">
        <v>2096</v>
      </c>
      <c r="AJ2097" s="27">
        <v>2096</v>
      </c>
    </row>
    <row r="2098" spans="1:36" ht="11.25" customHeight="1" x14ac:dyDescent="0.2">
      <c r="A2098" s="27">
        <v>2097</v>
      </c>
      <c r="C2098" s="33" t="str">
        <f t="shared" si="483"/>
        <v>Tactic - Double Shot - CL - Hawkeye &amp; Mockingbird - C</v>
      </c>
      <c r="D2098" s="33" t="str">
        <f t="shared" si="484"/>
        <v>Double Shot 6F 4F 6I S - CL - C Hawkeye &amp; Mockingbird</v>
      </c>
      <c r="E2098" s="33">
        <f t="shared" si="477"/>
        <v>16</v>
      </c>
      <c r="F2098" s="33" t="str">
        <f t="shared" si="485"/>
        <v xml:space="preserve"> - CL</v>
      </c>
      <c r="G2098" s="34" t="s">
        <v>1676</v>
      </c>
      <c r="H2098" s="33" t="s">
        <v>2758</v>
      </c>
      <c r="I2098" s="33" t="s">
        <v>5611</v>
      </c>
      <c r="K2098" s="34" t="s">
        <v>5626</v>
      </c>
      <c r="L2098" s="34" t="s">
        <v>2777</v>
      </c>
      <c r="S2098" s="50"/>
      <c r="T2098" s="33" t="s">
        <v>513</v>
      </c>
      <c r="U2098" s="33" t="s">
        <v>650</v>
      </c>
      <c r="W2098" s="34" t="s">
        <v>2103</v>
      </c>
      <c r="X2098" s="34">
        <v>13</v>
      </c>
      <c r="Y2098" s="34">
        <v>5</v>
      </c>
      <c r="Z2098" s="34">
        <f t="shared" si="478"/>
        <v>65</v>
      </c>
      <c r="AI2098" s="25">
        <v>2097</v>
      </c>
      <c r="AJ2098" s="27">
        <v>2097</v>
      </c>
    </row>
    <row r="2099" spans="1:36" ht="11.25" customHeight="1" x14ac:dyDescent="0.2">
      <c r="A2099" s="27">
        <v>2098</v>
      </c>
      <c r="C2099" s="33" t="str">
        <f t="shared" si="483"/>
        <v>Tactic - Double Shot - MN - Venom &amp; Spider-Man - C</v>
      </c>
      <c r="D2099" s="33" t="str">
        <f t="shared" si="484"/>
        <v>Double Shot 6F 4F 6S E - MN - C Venom &amp; Spider-Man</v>
      </c>
      <c r="E2099" s="33">
        <f t="shared" si="477"/>
        <v>46</v>
      </c>
      <c r="F2099" s="33" t="str">
        <f t="shared" si="485"/>
        <v xml:space="preserve"> - MN</v>
      </c>
      <c r="G2099" s="34" t="s">
        <v>1677</v>
      </c>
      <c r="H2099" s="33" t="s">
        <v>2758</v>
      </c>
      <c r="I2099" s="33" t="s">
        <v>5611</v>
      </c>
      <c r="K2099" s="34" t="s">
        <v>5627</v>
      </c>
      <c r="L2099" s="34" t="s">
        <v>2778</v>
      </c>
      <c r="S2099" s="50"/>
      <c r="T2099" s="33" t="s">
        <v>513</v>
      </c>
      <c r="U2099" s="33" t="s">
        <v>644</v>
      </c>
      <c r="W2099" s="34" t="s">
        <v>2103</v>
      </c>
      <c r="X2099" s="34">
        <v>4</v>
      </c>
      <c r="Y2099" s="34">
        <v>5</v>
      </c>
      <c r="Z2099" s="34">
        <f t="shared" si="478"/>
        <v>20</v>
      </c>
      <c r="AI2099" s="25">
        <v>2098</v>
      </c>
      <c r="AJ2099" s="27">
        <v>2098</v>
      </c>
    </row>
    <row r="2100" spans="1:36" ht="11.25" customHeight="1" x14ac:dyDescent="0.2">
      <c r="A2100" s="27">
        <v>2099</v>
      </c>
      <c r="C2100" s="33" t="str">
        <f t="shared" si="483"/>
        <v>Tactic - Double Shot - MN - Rogue &amp; Gambit - C</v>
      </c>
      <c r="D2100" s="33" t="str">
        <f t="shared" si="484"/>
        <v>Double Shot 6F 4F 6S F - MN - C Rogue &amp; Gambit</v>
      </c>
      <c r="E2100" s="33">
        <f t="shared" si="477"/>
        <v>46</v>
      </c>
      <c r="F2100" s="33" t="str">
        <f t="shared" si="485"/>
        <v xml:space="preserve"> - MN</v>
      </c>
      <c r="G2100" s="34" t="s">
        <v>1677</v>
      </c>
      <c r="H2100" s="33" t="s">
        <v>2758</v>
      </c>
      <c r="I2100" s="33" t="s">
        <v>5611</v>
      </c>
      <c r="K2100" s="34" t="s">
        <v>5628</v>
      </c>
      <c r="L2100" s="34" t="s">
        <v>2779</v>
      </c>
      <c r="S2100" s="50"/>
      <c r="T2100" s="33" t="s">
        <v>513</v>
      </c>
      <c r="U2100" s="33" t="s">
        <v>645</v>
      </c>
      <c r="W2100" s="34" t="s">
        <v>2103</v>
      </c>
      <c r="X2100" s="34">
        <v>4</v>
      </c>
      <c r="Y2100" s="34">
        <v>5</v>
      </c>
      <c r="Z2100" s="34">
        <f t="shared" si="478"/>
        <v>20</v>
      </c>
      <c r="AI2100" s="25">
        <v>2099</v>
      </c>
      <c r="AJ2100" s="27">
        <v>2099</v>
      </c>
    </row>
    <row r="2101" spans="1:36" ht="11.25" customHeight="1" x14ac:dyDescent="0.2">
      <c r="A2101" s="27">
        <v>2100</v>
      </c>
      <c r="C2101" s="33" t="str">
        <f t="shared" si="483"/>
        <v>Tactic - Double Shot - JLA - Batman &amp; Martian Manhunter - C</v>
      </c>
      <c r="D2101" s="33" t="s">
        <v>5965</v>
      </c>
      <c r="E2101" s="33">
        <f t="shared" si="477"/>
        <v>36</v>
      </c>
      <c r="F2101" s="33" t="str">
        <f t="shared" si="485"/>
        <v xml:space="preserve"> - JLA</v>
      </c>
      <c r="G2101" s="34" t="s">
        <v>3386</v>
      </c>
      <c r="H2101" s="33" t="s">
        <v>2758</v>
      </c>
      <c r="I2101" s="33" t="s">
        <v>5611</v>
      </c>
      <c r="K2101" s="34" t="s">
        <v>5629</v>
      </c>
      <c r="L2101" s="34" t="s">
        <v>2780</v>
      </c>
      <c r="S2101" s="50"/>
      <c r="T2101" s="33" t="s">
        <v>513</v>
      </c>
      <c r="U2101" s="33" t="s">
        <v>646</v>
      </c>
      <c r="W2101" s="34" t="s">
        <v>2103</v>
      </c>
      <c r="X2101" s="34">
        <v>6</v>
      </c>
      <c r="Y2101" s="34">
        <v>5</v>
      </c>
      <c r="Z2101" s="34">
        <f t="shared" si="478"/>
        <v>30</v>
      </c>
      <c r="AI2101" s="25">
        <v>2100</v>
      </c>
      <c r="AJ2101" s="27">
        <v>2100</v>
      </c>
    </row>
    <row r="2102" spans="1:36" ht="11.25" customHeight="1" x14ac:dyDescent="0.2">
      <c r="A2102" s="27">
        <v>2101</v>
      </c>
      <c r="C2102" s="33" t="str">
        <f t="shared" si="483"/>
        <v>Tactic - Double Shot - CL - Tigra &amp; Wonder Man - C</v>
      </c>
      <c r="D2102" s="33" t="str">
        <f>CONCATENATE(IF(G2102="JLA","DS",I2102),IF(K2102="","",CONCATENATE(" ",K2102))," - ",G2102," - ",W2102,IF(L2102="","",CONCATENATE(" ",L2102)))</f>
        <v>Double Shot 6F 4F 6S I - CL - C Tigra &amp; Wonder Man</v>
      </c>
      <c r="E2102" s="33">
        <f t="shared" si="477"/>
        <v>16</v>
      </c>
      <c r="F2102" s="33" t="str">
        <f t="shared" si="485"/>
        <v xml:space="preserve"> - CL</v>
      </c>
      <c r="G2102" s="34" t="s">
        <v>1676</v>
      </c>
      <c r="H2102" s="33" t="s">
        <v>2758</v>
      </c>
      <c r="I2102" s="33" t="s">
        <v>5611</v>
      </c>
      <c r="K2102" s="34" t="s">
        <v>5629</v>
      </c>
      <c r="L2102" s="34" t="s">
        <v>2781</v>
      </c>
      <c r="S2102" s="50"/>
      <c r="T2102" s="33" t="s">
        <v>513</v>
      </c>
      <c r="U2102" s="33" t="s">
        <v>647</v>
      </c>
      <c r="W2102" s="34" t="s">
        <v>2103</v>
      </c>
      <c r="X2102" s="34">
        <v>13</v>
      </c>
      <c r="Y2102" s="34">
        <v>5</v>
      </c>
      <c r="Z2102" s="34">
        <f t="shared" si="478"/>
        <v>65</v>
      </c>
      <c r="AI2102" s="25">
        <v>2101</v>
      </c>
      <c r="AJ2102" s="27">
        <v>2101</v>
      </c>
    </row>
    <row r="2103" spans="1:36" ht="11.25" customHeight="1" x14ac:dyDescent="0.2">
      <c r="A2103" s="27">
        <v>2102</v>
      </c>
      <c r="C2103" s="33" t="str">
        <f t="shared" si="483"/>
        <v>Tactic - Double Shot - MN - Iceman &amp; Beast - C</v>
      </c>
      <c r="D2103" s="33" t="str">
        <f>CONCATENATE(IF(G2103="JLA","DS",I2103),IF(K2103="","",CONCATENATE(" ",K2103))," - ",G2103," - ",W2103,IF(L2103="","",CONCATENATE(" ",L2103)))</f>
        <v>Double Shot 6I 4I 6E F - MN - C Iceman &amp; Beast</v>
      </c>
      <c r="E2103" s="33">
        <f t="shared" si="477"/>
        <v>46</v>
      </c>
      <c r="F2103" s="33" t="str">
        <f t="shared" si="485"/>
        <v xml:space="preserve"> - MN</v>
      </c>
      <c r="G2103" s="34" t="s">
        <v>1677</v>
      </c>
      <c r="H2103" s="33" t="s">
        <v>2758</v>
      </c>
      <c r="I2103" s="33" t="s">
        <v>5611</v>
      </c>
      <c r="K2103" s="34" t="s">
        <v>5630</v>
      </c>
      <c r="L2103" s="34" t="s">
        <v>2782</v>
      </c>
      <c r="S2103" s="50"/>
      <c r="T2103" s="33" t="s">
        <v>515</v>
      </c>
      <c r="U2103" s="33" t="s">
        <v>622</v>
      </c>
      <c r="W2103" s="34" t="s">
        <v>2103</v>
      </c>
      <c r="X2103" s="34">
        <v>4</v>
      </c>
      <c r="Y2103" s="34">
        <v>5</v>
      </c>
      <c r="Z2103" s="34">
        <f t="shared" si="478"/>
        <v>20</v>
      </c>
      <c r="AI2103" s="25">
        <v>2102</v>
      </c>
      <c r="AJ2103" s="27">
        <v>2102</v>
      </c>
    </row>
    <row r="2104" spans="1:36" ht="11.25" customHeight="1" x14ac:dyDescent="0.2">
      <c r="A2104" s="27">
        <v>2103</v>
      </c>
      <c r="C2104" s="33" t="str">
        <f t="shared" si="483"/>
        <v>Tactic - Double Shot - CL - Baron Zemo &amp; Arnim Zola - C</v>
      </c>
      <c r="D2104" s="33" t="str">
        <f>CONCATENATE(IF(G2104="JLA","DS",I2104),IF(K2104="","",CONCATENATE(" ",K2104))," - ",G2104," - ",W2104,IF(L2104="","",CONCATENATE(" ",L2104)))</f>
        <v>Double Shot 6I 4I 6E I - CL - C Baron Zemo &amp; Arnim Zola</v>
      </c>
      <c r="E2104" s="33">
        <f t="shared" si="477"/>
        <v>16</v>
      </c>
      <c r="F2104" s="33" t="str">
        <f t="shared" si="485"/>
        <v xml:space="preserve"> - CL</v>
      </c>
      <c r="G2104" s="34" t="s">
        <v>1676</v>
      </c>
      <c r="H2104" s="33" t="s">
        <v>2758</v>
      </c>
      <c r="I2104" s="33" t="s">
        <v>5611</v>
      </c>
      <c r="K2104" s="34" t="s">
        <v>5631</v>
      </c>
      <c r="L2104" s="34" t="s">
        <v>2783</v>
      </c>
      <c r="S2104" s="50"/>
      <c r="T2104" s="33" t="s">
        <v>515</v>
      </c>
      <c r="U2104" s="33" t="s">
        <v>625</v>
      </c>
      <c r="W2104" s="34" t="s">
        <v>2103</v>
      </c>
      <c r="X2104" s="34">
        <v>13</v>
      </c>
      <c r="Y2104" s="34">
        <v>5</v>
      </c>
      <c r="Z2104" s="34">
        <f t="shared" si="478"/>
        <v>65</v>
      </c>
      <c r="AI2104" s="25">
        <v>2103</v>
      </c>
      <c r="AJ2104" s="27">
        <v>2103</v>
      </c>
    </row>
    <row r="2105" spans="1:36" ht="11.25" customHeight="1" x14ac:dyDescent="0.2">
      <c r="A2105" s="27">
        <v>2104</v>
      </c>
      <c r="C2105" s="33" t="str">
        <f t="shared" si="483"/>
        <v>Tactic - Double Shot - MN - Iron Man &amp; Thor - C</v>
      </c>
      <c r="D2105" s="33" t="str">
        <f>CONCATENATE(IF(G2105="JLA","DS",I2105),IF(K2105="","",CONCATENATE(" ",K2105))," - ",G2105," - ",W2105,IF(L2105="","",CONCATENATE(" ",L2105)))</f>
        <v>Double Shot 6I 4I 6E S - MN - C Iron Man &amp; Thor</v>
      </c>
      <c r="E2105" s="33">
        <f t="shared" si="477"/>
        <v>46</v>
      </c>
      <c r="F2105" s="33" t="str">
        <f t="shared" si="485"/>
        <v xml:space="preserve"> - MN</v>
      </c>
      <c r="G2105" s="34" t="s">
        <v>1677</v>
      </c>
      <c r="H2105" s="33" t="s">
        <v>2758</v>
      </c>
      <c r="I2105" s="33" t="s">
        <v>5611</v>
      </c>
      <c r="K2105" s="34" t="s">
        <v>5632</v>
      </c>
      <c r="L2105" s="34" t="s">
        <v>2784</v>
      </c>
      <c r="S2105" s="50"/>
      <c r="T2105" s="33" t="s">
        <v>515</v>
      </c>
      <c r="U2105" s="33" t="s">
        <v>624</v>
      </c>
      <c r="W2105" s="34" t="s">
        <v>2103</v>
      </c>
      <c r="X2105" s="34">
        <v>4</v>
      </c>
      <c r="Y2105" s="34">
        <v>5</v>
      </c>
      <c r="Z2105" s="34">
        <f t="shared" si="478"/>
        <v>20</v>
      </c>
      <c r="AI2105" s="25">
        <v>2104</v>
      </c>
      <c r="AJ2105" s="27">
        <v>2104</v>
      </c>
    </row>
    <row r="2106" spans="1:36" ht="11.25" customHeight="1" x14ac:dyDescent="0.2">
      <c r="A2106" s="27">
        <v>2105</v>
      </c>
      <c r="C2106" s="33" t="str">
        <f t="shared" si="483"/>
        <v>Tactic - Double Shot - JLA - The Trickster &amp; Neron - C</v>
      </c>
      <c r="D2106" s="33" t="s">
        <v>5971</v>
      </c>
      <c r="E2106" s="33">
        <f t="shared" si="477"/>
        <v>36</v>
      </c>
      <c r="F2106" s="33" t="str">
        <f t="shared" si="485"/>
        <v xml:space="preserve"> - JLA</v>
      </c>
      <c r="G2106" s="34" t="s">
        <v>3386</v>
      </c>
      <c r="H2106" s="33" t="s">
        <v>2758</v>
      </c>
      <c r="I2106" s="33" t="s">
        <v>5611</v>
      </c>
      <c r="K2106" s="34" t="s">
        <v>5632</v>
      </c>
      <c r="L2106" s="34" t="s">
        <v>2785</v>
      </c>
      <c r="S2106" s="50"/>
      <c r="T2106" s="33" t="s">
        <v>515</v>
      </c>
      <c r="U2106" s="33" t="s">
        <v>623</v>
      </c>
      <c r="W2106" s="34" t="s">
        <v>2103</v>
      </c>
      <c r="X2106" s="34">
        <v>6</v>
      </c>
      <c r="Y2106" s="34">
        <v>5</v>
      </c>
      <c r="Z2106" s="34">
        <f t="shared" si="478"/>
        <v>30</v>
      </c>
      <c r="AI2106" s="25">
        <v>2105</v>
      </c>
      <c r="AJ2106" s="27">
        <v>2105</v>
      </c>
    </row>
    <row r="2107" spans="1:36" ht="11.25" customHeight="1" x14ac:dyDescent="0.2">
      <c r="A2107" s="27">
        <v>2106</v>
      </c>
      <c r="C2107" s="33" t="str">
        <f t="shared" si="483"/>
        <v>Tactic - Double Shot - MN - Black Widow &amp; Captain America - C</v>
      </c>
      <c r="D2107" s="33" t="str">
        <f>CONCATENATE(IF(G2107="JLA","DS",I2107),IF(K2107="","",CONCATENATE(" ",K2107))," - ",G2107," - ",W2107,IF(L2107="","",CONCATENATE(" ",L2107)))</f>
        <v>Double Shot 6I 4I 6F E - MN - C Black Widow &amp; Captain America</v>
      </c>
      <c r="E2107" s="33">
        <f t="shared" si="477"/>
        <v>46</v>
      </c>
      <c r="F2107" s="33" t="str">
        <f t="shared" si="485"/>
        <v xml:space="preserve"> - MN</v>
      </c>
      <c r="G2107" s="34" t="s">
        <v>1677</v>
      </c>
      <c r="H2107" s="33" t="s">
        <v>2758</v>
      </c>
      <c r="I2107" s="33" t="s">
        <v>5611</v>
      </c>
      <c r="K2107" s="34" t="s">
        <v>5633</v>
      </c>
      <c r="L2107" s="34" t="s">
        <v>2786</v>
      </c>
      <c r="S2107" s="50"/>
      <c r="T2107" s="33" t="s">
        <v>515</v>
      </c>
      <c r="U2107" s="33" t="s">
        <v>626</v>
      </c>
      <c r="W2107" s="34" t="s">
        <v>2103</v>
      </c>
      <c r="X2107" s="34">
        <v>4</v>
      </c>
      <c r="Y2107" s="34">
        <v>5</v>
      </c>
      <c r="Z2107" s="34">
        <f t="shared" si="478"/>
        <v>20</v>
      </c>
      <c r="AI2107" s="25">
        <v>2106</v>
      </c>
      <c r="AJ2107" s="27">
        <v>2106</v>
      </c>
    </row>
    <row r="2108" spans="1:36" ht="11.25" customHeight="1" x14ac:dyDescent="0.2">
      <c r="A2108" s="27">
        <v>2107</v>
      </c>
      <c r="C2108" s="33" t="str">
        <f t="shared" si="483"/>
        <v>Tactic - Double Shot - JLA - Black Canary &amp; Batman - C</v>
      </c>
      <c r="D2108" s="33" t="s">
        <v>5972</v>
      </c>
      <c r="E2108" s="33">
        <f t="shared" si="477"/>
        <v>36</v>
      </c>
      <c r="F2108" s="33" t="str">
        <f t="shared" si="485"/>
        <v xml:space="preserve"> - JLA</v>
      </c>
      <c r="G2108" s="34" t="s">
        <v>3386</v>
      </c>
      <c r="H2108" s="33" t="s">
        <v>2758</v>
      </c>
      <c r="I2108" s="33" t="s">
        <v>5611</v>
      </c>
      <c r="K2108" s="34" t="s">
        <v>5634</v>
      </c>
      <c r="L2108" s="34" t="s">
        <v>2787</v>
      </c>
      <c r="S2108" s="50"/>
      <c r="T2108" s="33" t="s">
        <v>515</v>
      </c>
      <c r="U2108" s="33" t="s">
        <v>620</v>
      </c>
      <c r="W2108" s="34" t="s">
        <v>2103</v>
      </c>
      <c r="X2108" s="34">
        <v>6</v>
      </c>
      <c r="Y2108" s="34">
        <v>5</v>
      </c>
      <c r="Z2108" s="34">
        <f t="shared" si="478"/>
        <v>30</v>
      </c>
      <c r="AI2108" s="25">
        <v>2107</v>
      </c>
      <c r="AJ2108" s="27">
        <v>2107</v>
      </c>
    </row>
    <row r="2109" spans="1:36" ht="11.25" customHeight="1" x14ac:dyDescent="0.2">
      <c r="A2109" s="27">
        <v>2108</v>
      </c>
      <c r="C2109" s="33" t="str">
        <f t="shared" si="483"/>
        <v>Tactic - Double Shot - CL - Daredevil &amp; Black Widow - C</v>
      </c>
      <c r="D2109" s="33" t="str">
        <f>CONCATENATE(IF(G2109="JLA","DS",I2109),IF(K2109="","",CONCATENATE(" ",K2109))," - ",G2109," - ",W2109,IF(L2109="","",CONCATENATE(" ",L2109)))</f>
        <v>Double Shot 6I 4I 6F I - CL - C Daredevil &amp; Black Widow</v>
      </c>
      <c r="E2109" s="33">
        <f t="shared" si="477"/>
        <v>16</v>
      </c>
      <c r="F2109" s="33" t="str">
        <f t="shared" si="485"/>
        <v xml:space="preserve"> - CL</v>
      </c>
      <c r="G2109" s="34" t="s">
        <v>1676</v>
      </c>
      <c r="H2109" s="33" t="s">
        <v>2758</v>
      </c>
      <c r="I2109" s="33" t="s">
        <v>5611</v>
      </c>
      <c r="K2109" s="34" t="s">
        <v>5634</v>
      </c>
      <c r="L2109" s="34" t="s">
        <v>2788</v>
      </c>
      <c r="S2109" s="50"/>
      <c r="T2109" s="33" t="s">
        <v>515</v>
      </c>
      <c r="U2109" s="33" t="s">
        <v>619</v>
      </c>
      <c r="W2109" s="34" t="s">
        <v>2103</v>
      </c>
      <c r="X2109" s="34">
        <v>13</v>
      </c>
      <c r="Y2109" s="34">
        <v>5</v>
      </c>
      <c r="Z2109" s="34">
        <f t="shared" si="478"/>
        <v>65</v>
      </c>
      <c r="AI2109" s="25">
        <v>2108</v>
      </c>
      <c r="AJ2109" s="27">
        <v>2108</v>
      </c>
    </row>
    <row r="2110" spans="1:36" ht="11.25" customHeight="1" x14ac:dyDescent="0.2">
      <c r="A2110" s="27">
        <v>2109</v>
      </c>
      <c r="C2110" s="33" t="str">
        <f t="shared" si="483"/>
        <v>Tactic - Double Shot - CL - Dr. Doom &amp; Namor - C</v>
      </c>
      <c r="D2110" s="33" t="str">
        <f>CONCATENATE(IF(G2110="JLA","DS",I2110),IF(K2110="","",CONCATENATE(" ",K2110))," - ",G2110," - ",W2110,IF(L2110="","",CONCATENATE(" ",L2110)))</f>
        <v>Double Shot 6I 4I 6F S - CL - C Dr. Doom &amp; Namor</v>
      </c>
      <c r="E2110" s="33">
        <f t="shared" si="477"/>
        <v>16</v>
      </c>
      <c r="F2110" s="33" t="str">
        <f t="shared" si="485"/>
        <v xml:space="preserve"> - CL</v>
      </c>
      <c r="G2110" s="34" t="s">
        <v>1676</v>
      </c>
      <c r="H2110" s="33" t="s">
        <v>2758</v>
      </c>
      <c r="I2110" s="33" t="s">
        <v>5611</v>
      </c>
      <c r="K2110" s="34" t="s">
        <v>5635</v>
      </c>
      <c r="L2110" s="34" t="s">
        <v>2789</v>
      </c>
      <c r="S2110" s="50"/>
      <c r="T2110" s="33" t="s">
        <v>515</v>
      </c>
      <c r="U2110" s="33" t="s">
        <v>621</v>
      </c>
      <c r="W2110" s="34" t="s">
        <v>2103</v>
      </c>
      <c r="X2110" s="34">
        <v>13</v>
      </c>
      <c r="Y2110" s="34">
        <v>5</v>
      </c>
      <c r="Z2110" s="34">
        <f t="shared" si="478"/>
        <v>65</v>
      </c>
      <c r="AI2110" s="25">
        <v>2109</v>
      </c>
      <c r="AJ2110" s="27">
        <v>2109</v>
      </c>
    </row>
    <row r="2111" spans="1:36" ht="11.25" customHeight="1" x14ac:dyDescent="0.2">
      <c r="A2111" s="27">
        <v>2110</v>
      </c>
      <c r="C2111" s="33" t="str">
        <f t="shared" si="483"/>
        <v>Tactic - Double Shot - JLA - Wonder Woman &amp; Batman - C</v>
      </c>
      <c r="D2111" s="33" t="str">
        <f>CONCATENATE(IF(G2111="JLA","DS",I2111),IF(K2111="","",CONCATENATE(" ",K2111))," - ",G2111," - ",W2111,IF(L2111="","",CONCATENATE(" ",L2111)))</f>
        <v>DS 6I 4I 6F S - JLA - C Wonder Woman &amp; Batman</v>
      </c>
      <c r="E2111" s="33">
        <f t="shared" si="477"/>
        <v>36</v>
      </c>
      <c r="F2111" s="33" t="str">
        <f t="shared" si="485"/>
        <v xml:space="preserve"> - JLA</v>
      </c>
      <c r="G2111" s="34" t="s">
        <v>3386</v>
      </c>
      <c r="H2111" s="33" t="s">
        <v>2758</v>
      </c>
      <c r="I2111" s="33" t="s">
        <v>5611</v>
      </c>
      <c r="K2111" s="34" t="s">
        <v>5635</v>
      </c>
      <c r="L2111" s="34" t="s">
        <v>2790</v>
      </c>
      <c r="S2111" s="50"/>
      <c r="T2111" s="33" t="s">
        <v>515</v>
      </c>
      <c r="U2111" s="33" t="s">
        <v>627</v>
      </c>
      <c r="W2111" s="34" t="s">
        <v>2103</v>
      </c>
      <c r="X2111" s="34">
        <v>6</v>
      </c>
      <c r="Y2111" s="34">
        <v>5</v>
      </c>
      <c r="Z2111" s="34">
        <f t="shared" si="478"/>
        <v>30</v>
      </c>
      <c r="AI2111" s="25">
        <v>2110</v>
      </c>
      <c r="AJ2111" s="27">
        <v>2110</v>
      </c>
    </row>
    <row r="2112" spans="1:36" ht="11.25" customHeight="1" x14ac:dyDescent="0.2">
      <c r="A2112" s="27">
        <v>2111</v>
      </c>
      <c r="C2112" s="33" t="str">
        <f t="shared" ref="C2112:C2129" si="486">CONCATENATE(H2112," - ",I2112," - ",G2112," - ",IF(L2112="","",CONCATENATE(L2112," - ")),W2112)</f>
        <v>Tactic - Double Shot - CL - Vanguard &amp; Darkstar - C</v>
      </c>
      <c r="D2112" s="33" t="str">
        <f>CONCATENATE(IF(G2112="JLA","DS",I2112),IF(K2112="","",CONCATENATE(" ",K2112))," - ",G2112," - ",W2112,IF(L2112="","",CONCATENATE(" ",L2112)))</f>
        <v>Double Shot 6I 4I 6S E - CL - C Vanguard &amp; Darkstar</v>
      </c>
      <c r="E2112" s="33">
        <f t="shared" si="477"/>
        <v>16</v>
      </c>
      <c r="F2112" s="33" t="str">
        <f t="shared" si="485"/>
        <v xml:space="preserve"> - CL</v>
      </c>
      <c r="G2112" s="34" t="s">
        <v>1676</v>
      </c>
      <c r="H2112" s="33" t="s">
        <v>2758</v>
      </c>
      <c r="I2112" s="33" t="s">
        <v>5611</v>
      </c>
      <c r="K2112" s="34" t="s">
        <v>5636</v>
      </c>
      <c r="L2112" s="34" t="s">
        <v>2791</v>
      </c>
      <c r="S2112" s="50"/>
      <c r="T2112" s="33" t="s">
        <v>515</v>
      </c>
      <c r="U2112" s="33" t="s">
        <v>618</v>
      </c>
      <c r="W2112" s="34" t="s">
        <v>2103</v>
      </c>
      <c r="X2112" s="34">
        <v>13</v>
      </c>
      <c r="Y2112" s="34">
        <v>5</v>
      </c>
      <c r="Z2112" s="34">
        <f t="shared" si="478"/>
        <v>65</v>
      </c>
      <c r="AI2112" s="25">
        <v>2111</v>
      </c>
      <c r="AJ2112" s="27">
        <v>2111</v>
      </c>
    </row>
    <row r="2113" spans="1:36" ht="11.25" customHeight="1" x14ac:dyDescent="0.2">
      <c r="A2113" s="27">
        <v>2112</v>
      </c>
      <c r="C2113" s="33" t="str">
        <f t="shared" si="486"/>
        <v>Tactic - Double Shot - MN - Daredevil &amp; Scarlet Spider - C</v>
      </c>
      <c r="D2113" s="33" t="str">
        <f>CONCATENATE(IF(G2113="JLA","DS",I2113),IF(K2113="","",CONCATENATE(" ",K2113))," - ",G2113," - ",W2113,IF(L2113="","",CONCATENATE(" ",L2113)))</f>
        <v>Double Shot 6I 4I 6S F - MN - C Daredevil &amp; Scarlet Spider</v>
      </c>
      <c r="E2113" s="33">
        <f t="shared" si="477"/>
        <v>46</v>
      </c>
      <c r="F2113" s="33" t="str">
        <f t="shared" si="485"/>
        <v xml:space="preserve"> - MN</v>
      </c>
      <c r="G2113" s="34" t="s">
        <v>1677</v>
      </c>
      <c r="H2113" s="33" t="s">
        <v>2758</v>
      </c>
      <c r="I2113" s="33" t="s">
        <v>5611</v>
      </c>
      <c r="K2113" s="34" t="s">
        <v>5637</v>
      </c>
      <c r="L2113" s="34" t="s">
        <v>2792</v>
      </c>
      <c r="S2113" s="50"/>
      <c r="T2113" s="33" t="s">
        <v>515</v>
      </c>
      <c r="U2113" s="33" t="s">
        <v>616</v>
      </c>
      <c r="W2113" s="34" t="s">
        <v>2103</v>
      </c>
      <c r="X2113" s="34">
        <v>4</v>
      </c>
      <c r="Y2113" s="34">
        <v>5</v>
      </c>
      <c r="Z2113" s="34">
        <f t="shared" si="478"/>
        <v>20</v>
      </c>
      <c r="AI2113" s="25">
        <v>2112</v>
      </c>
      <c r="AJ2113" s="27">
        <v>2112</v>
      </c>
    </row>
    <row r="2114" spans="1:36" ht="11.25" customHeight="1" x14ac:dyDescent="0.2">
      <c r="A2114" s="27">
        <v>2113</v>
      </c>
      <c r="C2114" s="33" t="str">
        <f t="shared" si="486"/>
        <v>Tactic - Double Shot - JLA - Hawkman &amp; Batman - C</v>
      </c>
      <c r="D2114" s="33" t="s">
        <v>5973</v>
      </c>
      <c r="E2114" s="33">
        <f t="shared" ref="E2114:E2177" si="487">COUNTIF(F:F,F2114)</f>
        <v>36</v>
      </c>
      <c r="F2114" s="33" t="str">
        <f t="shared" si="485"/>
        <v xml:space="preserve"> - JLA</v>
      </c>
      <c r="G2114" s="34" t="s">
        <v>3386</v>
      </c>
      <c r="H2114" s="33" t="s">
        <v>2758</v>
      </c>
      <c r="I2114" s="33" t="s">
        <v>5611</v>
      </c>
      <c r="K2114" s="34" t="s">
        <v>5637</v>
      </c>
      <c r="L2114" s="34" t="s">
        <v>2793</v>
      </c>
      <c r="S2114" s="50"/>
      <c r="T2114" s="33" t="s">
        <v>515</v>
      </c>
      <c r="U2114" s="33" t="s">
        <v>617</v>
      </c>
      <c r="W2114" s="34" t="s">
        <v>2103</v>
      </c>
      <c r="X2114" s="34">
        <v>6</v>
      </c>
      <c r="Y2114" s="34">
        <v>5</v>
      </c>
      <c r="Z2114" s="34">
        <f t="shared" ref="Z2114:Z2177" si="488">SUMPRODUCT(X2114,Y2114)</f>
        <v>30</v>
      </c>
      <c r="AI2114" s="25">
        <v>2113</v>
      </c>
      <c r="AJ2114" s="27">
        <v>2113</v>
      </c>
    </row>
    <row r="2115" spans="1:36" ht="11.25" customHeight="1" x14ac:dyDescent="0.2">
      <c r="A2115" s="27">
        <v>2114</v>
      </c>
      <c r="C2115" s="33" t="str">
        <f t="shared" si="486"/>
        <v>Tactic - Double Shot - MN - She-Hulk &amp; Hulk - C</v>
      </c>
      <c r="D2115" s="33" t="str">
        <f>CONCATENATE(IF(G2115="JLA","DS",I2115),IF(K2115="","",CONCATENATE(" ",K2115))," - ",G2115," - ",W2115,IF(L2115="","",CONCATENATE(" ",L2115)))</f>
        <v>Double Shot 6I 4I 6S I - MN - C She-Hulk &amp; Hulk</v>
      </c>
      <c r="E2115" s="33">
        <f t="shared" si="487"/>
        <v>46</v>
      </c>
      <c r="F2115" s="33" t="str">
        <f t="shared" si="485"/>
        <v xml:space="preserve"> - MN</v>
      </c>
      <c r="G2115" s="34" t="s">
        <v>1677</v>
      </c>
      <c r="H2115" s="33" t="s">
        <v>2758</v>
      </c>
      <c r="I2115" s="33" t="s">
        <v>5611</v>
      </c>
      <c r="K2115" s="34" t="s">
        <v>5638</v>
      </c>
      <c r="L2115" s="34" t="s">
        <v>2794</v>
      </c>
      <c r="S2115" s="50"/>
      <c r="T2115" s="33" t="s">
        <v>515</v>
      </c>
      <c r="U2115" s="33" t="s">
        <v>615</v>
      </c>
      <c r="W2115" s="34" t="s">
        <v>2103</v>
      </c>
      <c r="X2115" s="34">
        <v>4</v>
      </c>
      <c r="Y2115" s="34">
        <v>5</v>
      </c>
      <c r="Z2115" s="34">
        <f t="shared" si="488"/>
        <v>20</v>
      </c>
      <c r="AI2115" s="25">
        <v>2114</v>
      </c>
      <c r="AJ2115" s="27">
        <v>2114</v>
      </c>
    </row>
    <row r="2116" spans="1:36" ht="11.25" customHeight="1" x14ac:dyDescent="0.2">
      <c r="A2116" s="27">
        <v>2115</v>
      </c>
      <c r="C2116" s="33" t="str">
        <f t="shared" si="486"/>
        <v>Tactic - Double Shot - JLA - Superman &amp; Captain Atom - C</v>
      </c>
      <c r="D2116" s="33" t="s">
        <v>5966</v>
      </c>
      <c r="E2116" s="33">
        <f t="shared" si="487"/>
        <v>36</v>
      </c>
      <c r="F2116" s="33" t="str">
        <f t="shared" si="485"/>
        <v xml:space="preserve"> - JLA</v>
      </c>
      <c r="G2116" s="34" t="s">
        <v>3386</v>
      </c>
      <c r="H2116" s="33" t="s">
        <v>2758</v>
      </c>
      <c r="I2116" s="33" t="s">
        <v>5611</v>
      </c>
      <c r="K2116" s="34" t="s">
        <v>5639</v>
      </c>
      <c r="L2116" s="34" t="s">
        <v>2795</v>
      </c>
      <c r="S2116" s="50"/>
      <c r="T2116" s="33" t="s">
        <v>514</v>
      </c>
      <c r="U2116" s="33" t="s">
        <v>658</v>
      </c>
      <c r="W2116" s="34" t="s">
        <v>2103</v>
      </c>
      <c r="X2116" s="34">
        <v>6</v>
      </c>
      <c r="Y2116" s="34">
        <v>5</v>
      </c>
      <c r="Z2116" s="34">
        <f t="shared" si="488"/>
        <v>30</v>
      </c>
      <c r="AI2116" s="25">
        <v>2115</v>
      </c>
      <c r="AJ2116" s="27">
        <v>2115</v>
      </c>
    </row>
    <row r="2117" spans="1:36" ht="11.25" customHeight="1" x14ac:dyDescent="0.2">
      <c r="A2117" s="27">
        <v>2116</v>
      </c>
      <c r="C2117" s="33" t="str">
        <f t="shared" si="486"/>
        <v>Tactic - Double Shot - MN - Vision &amp; Scarlet Witch - C</v>
      </c>
      <c r="D2117" s="33" t="str">
        <f>CONCATENATE(IF(G2117="JLA","DS",I2117),IF(K2117="","",CONCATENATE(" ",K2117))," - ",G2117," - ",W2117,IF(L2117="","",CONCATENATE(" ",L2117)))</f>
        <v>Double Shot 6S 4S 6E F - MN - C Vision &amp; Scarlet Witch</v>
      </c>
      <c r="E2117" s="33">
        <f t="shared" si="487"/>
        <v>46</v>
      </c>
      <c r="F2117" s="33" t="str">
        <f t="shared" si="485"/>
        <v xml:space="preserve"> - MN</v>
      </c>
      <c r="G2117" s="34" t="s">
        <v>1677</v>
      </c>
      <c r="H2117" s="33" t="s">
        <v>2758</v>
      </c>
      <c r="I2117" s="33" t="s">
        <v>5611</v>
      </c>
      <c r="K2117" s="34" t="s">
        <v>5639</v>
      </c>
      <c r="L2117" s="34" t="s">
        <v>2796</v>
      </c>
      <c r="S2117" s="50"/>
      <c r="T2117" s="33" t="s">
        <v>514</v>
      </c>
      <c r="U2117" s="33" t="s">
        <v>659</v>
      </c>
      <c r="W2117" s="34" t="s">
        <v>2103</v>
      </c>
      <c r="X2117" s="34">
        <v>4</v>
      </c>
      <c r="Y2117" s="34">
        <v>5</v>
      </c>
      <c r="Z2117" s="34">
        <f t="shared" si="488"/>
        <v>20</v>
      </c>
      <c r="AI2117" s="25">
        <v>2116</v>
      </c>
      <c r="AJ2117" s="27">
        <v>2116</v>
      </c>
    </row>
    <row r="2118" spans="1:36" ht="11.25" customHeight="1" x14ac:dyDescent="0.2">
      <c r="A2118" s="27">
        <v>2117</v>
      </c>
      <c r="C2118" s="33" t="str">
        <f t="shared" si="486"/>
        <v>Tactic - Double Shot - MN - Shadowcat &amp; Colossus - C</v>
      </c>
      <c r="D2118" s="33" t="str">
        <f>CONCATENATE(IF(G2118="JLA","DS",I2118),IF(K2118="","",CONCATENATE(" ",K2118))," - ",G2118," - ",W2118,IF(L2118="","",CONCATENATE(" ",L2118)))</f>
        <v>Double Shot 6S 4S 6E I - MN - C Shadowcat &amp; Colossus</v>
      </c>
      <c r="E2118" s="33">
        <f t="shared" si="487"/>
        <v>46</v>
      </c>
      <c r="F2118" s="33" t="str">
        <f t="shared" si="485"/>
        <v xml:space="preserve"> - MN</v>
      </c>
      <c r="G2118" s="34" t="s">
        <v>1677</v>
      </c>
      <c r="H2118" s="33" t="s">
        <v>2758</v>
      </c>
      <c r="I2118" s="33" t="s">
        <v>5611</v>
      </c>
      <c r="K2118" s="34" t="s">
        <v>5640</v>
      </c>
      <c r="L2118" s="34" t="s">
        <v>2797</v>
      </c>
      <c r="S2118" s="50"/>
      <c r="T2118" s="33" t="s">
        <v>514</v>
      </c>
      <c r="U2118" s="33" t="s">
        <v>662</v>
      </c>
      <c r="W2118" s="34" t="s">
        <v>2103</v>
      </c>
      <c r="X2118" s="34">
        <v>4</v>
      </c>
      <c r="Y2118" s="34">
        <v>5</v>
      </c>
      <c r="Z2118" s="34">
        <f t="shared" si="488"/>
        <v>20</v>
      </c>
      <c r="AI2118" s="25">
        <v>2117</v>
      </c>
      <c r="AJ2118" s="27">
        <v>2117</v>
      </c>
    </row>
    <row r="2119" spans="1:36" ht="11.25" customHeight="1" x14ac:dyDescent="0.2">
      <c r="A2119" s="27">
        <v>2118</v>
      </c>
      <c r="C2119" s="33" t="str">
        <f t="shared" si="486"/>
        <v>Tactic - Double Shot - JLA - Superman &amp; The Ray - C</v>
      </c>
      <c r="D2119" s="33" t="s">
        <v>5967</v>
      </c>
      <c r="E2119" s="33">
        <f t="shared" si="487"/>
        <v>36</v>
      </c>
      <c r="F2119" s="33" t="str">
        <f t="shared" si="485"/>
        <v xml:space="preserve"> - JLA</v>
      </c>
      <c r="G2119" s="34" t="s">
        <v>3386</v>
      </c>
      <c r="H2119" s="33" t="s">
        <v>2758</v>
      </c>
      <c r="I2119" s="33" t="s">
        <v>5611</v>
      </c>
      <c r="K2119" s="34" t="s">
        <v>5640</v>
      </c>
      <c r="L2119" s="34" t="s">
        <v>2798</v>
      </c>
      <c r="S2119" s="50"/>
      <c r="T2119" s="33" t="s">
        <v>514</v>
      </c>
      <c r="U2119" s="33" t="s">
        <v>661</v>
      </c>
      <c r="W2119" s="34" t="s">
        <v>2103</v>
      </c>
      <c r="X2119" s="34">
        <v>6</v>
      </c>
      <c r="Y2119" s="34">
        <v>5</v>
      </c>
      <c r="Z2119" s="34">
        <f t="shared" si="488"/>
        <v>30</v>
      </c>
      <c r="AI2119" s="25">
        <v>2118</v>
      </c>
      <c r="AJ2119" s="27">
        <v>2118</v>
      </c>
    </row>
    <row r="2120" spans="1:36" ht="11.25" customHeight="1" x14ac:dyDescent="0.2">
      <c r="A2120" s="27">
        <v>2119</v>
      </c>
      <c r="C2120" s="33" t="str">
        <f t="shared" si="486"/>
        <v>Tactic - Double Shot - CL - Blink &amp; Rogue - C</v>
      </c>
      <c r="D2120" s="33" t="str">
        <f>CONCATENATE(IF(G2120="JLA","DS",I2120),IF(K2120="","",CONCATENATE(" ",K2120))," - ",G2120," - ",W2120,IF(L2120="","",CONCATENATE(" ",L2120)))</f>
        <v>Double Shot 6S 4S 6E S - CL - C Blink &amp; Rogue</v>
      </c>
      <c r="E2120" s="33">
        <f t="shared" si="487"/>
        <v>16</v>
      </c>
      <c r="F2120" s="33" t="str">
        <f t="shared" si="485"/>
        <v xml:space="preserve"> - CL</v>
      </c>
      <c r="G2120" s="34" t="s">
        <v>1676</v>
      </c>
      <c r="H2120" s="33" t="s">
        <v>2758</v>
      </c>
      <c r="I2120" s="33" t="s">
        <v>5611</v>
      </c>
      <c r="K2120" s="34" t="s">
        <v>5641</v>
      </c>
      <c r="L2120" s="34" t="s">
        <v>2799</v>
      </c>
      <c r="S2120" s="50"/>
      <c r="T2120" s="33" t="s">
        <v>514</v>
      </c>
      <c r="U2120" s="33" t="s">
        <v>660</v>
      </c>
      <c r="W2120" s="34" t="s">
        <v>2103</v>
      </c>
      <c r="X2120" s="34">
        <v>13</v>
      </c>
      <c r="Y2120" s="34">
        <v>5</v>
      </c>
      <c r="Z2120" s="34">
        <f t="shared" si="488"/>
        <v>65</v>
      </c>
      <c r="AI2120" s="25">
        <v>2119</v>
      </c>
      <c r="AJ2120" s="27">
        <v>2119</v>
      </c>
    </row>
    <row r="2121" spans="1:36" ht="11.25" customHeight="1" x14ac:dyDescent="0.2">
      <c r="A2121" s="27">
        <v>2120</v>
      </c>
      <c r="C2121" s="33" t="str">
        <f t="shared" si="486"/>
        <v>Tactic - Double Shot - MN - Rogue &amp; Psylocke - C</v>
      </c>
      <c r="D2121" s="33" t="str">
        <f>CONCATENATE(IF(G2121="JLA","DS",I2121),IF(K2121="","",CONCATENATE(" ",K2121))," - ",G2121," - ",W2121,IF(L2121="","",CONCATENATE(" ",L2121)))</f>
        <v>Double Shot 6S 4S 6F E - MN - C Rogue &amp; Psylocke</v>
      </c>
      <c r="E2121" s="33">
        <f t="shared" si="487"/>
        <v>46</v>
      </c>
      <c r="F2121" s="33" t="str">
        <f t="shared" si="485"/>
        <v xml:space="preserve"> - MN</v>
      </c>
      <c r="G2121" s="34" t="s">
        <v>1677</v>
      </c>
      <c r="H2121" s="33" t="s">
        <v>2758</v>
      </c>
      <c r="I2121" s="33" t="s">
        <v>5611</v>
      </c>
      <c r="K2121" s="34" t="s">
        <v>5642</v>
      </c>
      <c r="L2121" s="34" t="s">
        <v>2800</v>
      </c>
      <c r="S2121" s="50"/>
      <c r="T2121" s="33" t="s">
        <v>514</v>
      </c>
      <c r="U2121" s="33" t="s">
        <v>664</v>
      </c>
      <c r="W2121" s="34" t="s">
        <v>2103</v>
      </c>
      <c r="X2121" s="34">
        <v>4</v>
      </c>
      <c r="Y2121" s="34">
        <v>5</v>
      </c>
      <c r="Z2121" s="34">
        <f t="shared" si="488"/>
        <v>20</v>
      </c>
      <c r="AI2121" s="25">
        <v>2120</v>
      </c>
      <c r="AJ2121" s="27">
        <v>2120</v>
      </c>
    </row>
    <row r="2122" spans="1:36" ht="11.25" customHeight="1" x14ac:dyDescent="0.2">
      <c r="A2122" s="27">
        <v>2121</v>
      </c>
      <c r="C2122" s="33" t="str">
        <f t="shared" si="486"/>
        <v>Tactic - Double Shot - JLA - The Flash &amp; Superman - C</v>
      </c>
      <c r="D2122" s="33" t="s">
        <v>5968</v>
      </c>
      <c r="E2122" s="33">
        <f t="shared" si="487"/>
        <v>36</v>
      </c>
      <c r="F2122" s="33" t="str">
        <f t="shared" si="485"/>
        <v xml:space="preserve"> - JLA</v>
      </c>
      <c r="G2122" s="34" t="s">
        <v>3386</v>
      </c>
      <c r="H2122" s="33" t="s">
        <v>2758</v>
      </c>
      <c r="I2122" s="33" t="s">
        <v>5611</v>
      </c>
      <c r="K2122" s="34" t="s">
        <v>5642</v>
      </c>
      <c r="L2122" s="34" t="s">
        <v>2801</v>
      </c>
      <c r="S2122" s="50"/>
      <c r="T2122" s="33" t="s">
        <v>514</v>
      </c>
      <c r="U2122" s="33" t="s">
        <v>663</v>
      </c>
      <c r="W2122" s="34" t="s">
        <v>2103</v>
      </c>
      <c r="X2122" s="34">
        <v>6</v>
      </c>
      <c r="Y2122" s="34">
        <v>5</v>
      </c>
      <c r="Z2122" s="34">
        <f t="shared" si="488"/>
        <v>30</v>
      </c>
      <c r="AI2122" s="25">
        <v>2121</v>
      </c>
      <c r="AJ2122" s="27">
        <v>2121</v>
      </c>
    </row>
    <row r="2123" spans="1:36" ht="11.25" customHeight="1" x14ac:dyDescent="0.2">
      <c r="A2123" s="27">
        <v>2122</v>
      </c>
      <c r="C2123" s="33" t="str">
        <f t="shared" si="486"/>
        <v>Tactic - Double Shot - MN - Spider-Man &amp; Silver Sable - C</v>
      </c>
      <c r="D2123" s="33" t="str">
        <f>CONCATENATE(IF(G2123="JLA","DS",I2123),IF(K2123="","",CONCATENATE(" ",K2123))," - ",G2123," - ",W2123,IF(L2123="","",CONCATENATE(" ",L2123)))</f>
        <v>Double Shot 6S 4S 6F I - MN - C Spider-Man &amp; Silver Sable</v>
      </c>
      <c r="E2123" s="33">
        <f t="shared" si="487"/>
        <v>46</v>
      </c>
      <c r="F2123" s="33" t="str">
        <f t="shared" si="485"/>
        <v xml:space="preserve"> - MN</v>
      </c>
      <c r="G2123" s="34" t="s">
        <v>1677</v>
      </c>
      <c r="H2123" s="33" t="s">
        <v>2758</v>
      </c>
      <c r="I2123" s="33" t="s">
        <v>5611</v>
      </c>
      <c r="K2123" s="34" t="s">
        <v>5643</v>
      </c>
      <c r="L2123" s="34" t="s">
        <v>2802</v>
      </c>
      <c r="S2123" s="50"/>
      <c r="T2123" s="33" t="s">
        <v>514</v>
      </c>
      <c r="U2123" s="33" t="s">
        <v>656</v>
      </c>
      <c r="W2123" s="34" t="s">
        <v>2103</v>
      </c>
      <c r="X2123" s="34">
        <v>4</v>
      </c>
      <c r="Y2123" s="34">
        <v>5</v>
      </c>
      <c r="Z2123" s="34">
        <f t="shared" si="488"/>
        <v>20</v>
      </c>
      <c r="AI2123" s="25">
        <v>2122</v>
      </c>
      <c r="AJ2123" s="27">
        <v>2122</v>
      </c>
    </row>
    <row r="2124" spans="1:36" ht="11.25" customHeight="1" x14ac:dyDescent="0.2">
      <c r="A2124" s="27">
        <v>2123</v>
      </c>
      <c r="C2124" s="33" t="str">
        <f t="shared" si="486"/>
        <v>Tactic - Double Shot - CL - Thor &amp; Lady Sif - C</v>
      </c>
      <c r="D2124" s="33" t="str">
        <f>CONCATENATE(IF(G2124="JLA","DS",I2124),IF(K2124="","",CONCATENATE(" ",K2124))," - ",G2124," - ",W2124,IF(L2124="","",CONCATENATE(" ",L2124)))</f>
        <v>Double Shot 6S 4S 6F S - CL - C Thor &amp; Lady Sif</v>
      </c>
      <c r="E2124" s="33">
        <f t="shared" si="487"/>
        <v>16</v>
      </c>
      <c r="F2124" s="33" t="str">
        <f t="shared" si="485"/>
        <v xml:space="preserve"> - CL</v>
      </c>
      <c r="G2124" s="34" t="s">
        <v>1676</v>
      </c>
      <c r="H2124" s="33" t="s">
        <v>2758</v>
      </c>
      <c r="I2124" s="33" t="s">
        <v>5611</v>
      </c>
      <c r="K2124" s="34" t="s">
        <v>5644</v>
      </c>
      <c r="L2124" s="34" t="s">
        <v>2803</v>
      </c>
      <c r="S2124" s="50"/>
      <c r="T2124" s="33" t="s">
        <v>514</v>
      </c>
      <c r="U2124" s="33" t="s">
        <v>657</v>
      </c>
      <c r="W2124" s="34" t="s">
        <v>2103</v>
      </c>
      <c r="X2124" s="34">
        <v>13</v>
      </c>
      <c r="Y2124" s="34">
        <v>5</v>
      </c>
      <c r="Z2124" s="34">
        <f t="shared" si="488"/>
        <v>65</v>
      </c>
      <c r="AI2124" s="25">
        <v>2123</v>
      </c>
      <c r="AJ2124" s="27">
        <v>2123</v>
      </c>
    </row>
    <row r="2125" spans="1:36" ht="11.25" customHeight="1" x14ac:dyDescent="0.2">
      <c r="A2125" s="27">
        <v>2124</v>
      </c>
      <c r="C2125" s="33" t="str">
        <f t="shared" si="486"/>
        <v>Tactic - Double Shot - MN - Invisible Woman &amp; Namor - C</v>
      </c>
      <c r="D2125" s="33" t="str">
        <f>CONCATENATE(IF(G2125="JLA","DS",I2125),IF(K2125="","",CONCATENATE(" ",K2125))," - ",G2125," - ",W2125,IF(L2125="","",CONCATENATE(" ",L2125)))</f>
        <v>Double Shot 6S 4S 6I E - MN - C Invisible Woman &amp; Namor</v>
      </c>
      <c r="E2125" s="33">
        <f t="shared" si="487"/>
        <v>46</v>
      </c>
      <c r="F2125" s="33" t="str">
        <f t="shared" si="485"/>
        <v xml:space="preserve"> - MN</v>
      </c>
      <c r="G2125" s="34" t="s">
        <v>1677</v>
      </c>
      <c r="H2125" s="33" t="s">
        <v>2758</v>
      </c>
      <c r="I2125" s="33" t="s">
        <v>5611</v>
      </c>
      <c r="K2125" s="34" t="s">
        <v>5645</v>
      </c>
      <c r="L2125" s="34" t="s">
        <v>2804</v>
      </c>
      <c r="S2125" s="50"/>
      <c r="T2125" s="33" t="s">
        <v>514</v>
      </c>
      <c r="U2125" s="33" t="s">
        <v>651</v>
      </c>
      <c r="W2125" s="34" t="s">
        <v>2103</v>
      </c>
      <c r="X2125" s="34">
        <v>4</v>
      </c>
      <c r="Y2125" s="34">
        <v>5</v>
      </c>
      <c r="Z2125" s="34">
        <f t="shared" si="488"/>
        <v>20</v>
      </c>
      <c r="AI2125" s="25">
        <v>2124</v>
      </c>
      <c r="AJ2125" s="27">
        <v>2124</v>
      </c>
    </row>
    <row r="2126" spans="1:36" ht="11.25" customHeight="1" x14ac:dyDescent="0.2">
      <c r="A2126" s="27">
        <v>2125</v>
      </c>
      <c r="C2126" s="33" t="str">
        <f t="shared" si="486"/>
        <v>Tactic - Double Shot - CL - Howard the Duck &amp; Man-Thing - C</v>
      </c>
      <c r="D2126" s="33" t="str">
        <f>CONCATENATE(IF(G2126="JLA","DS",I2126),IF(K2126="","",CONCATENATE(" ",K2126))," - ",G2126," - ",W2126,IF(L2126="","",CONCATENATE(" ",L2126)))</f>
        <v>Double Shot 6S 4S 6I F - CL - C Howard the Duck &amp; Man-Thing</v>
      </c>
      <c r="E2126" s="33">
        <f t="shared" si="487"/>
        <v>16</v>
      </c>
      <c r="F2126" s="33" t="str">
        <f t="shared" si="485"/>
        <v xml:space="preserve"> - CL</v>
      </c>
      <c r="G2126" s="34" t="s">
        <v>1676</v>
      </c>
      <c r="H2126" s="33" t="s">
        <v>2758</v>
      </c>
      <c r="I2126" s="33" t="s">
        <v>5611</v>
      </c>
      <c r="K2126" s="34" t="s">
        <v>5646</v>
      </c>
      <c r="L2126" s="34" t="s">
        <v>2805</v>
      </c>
      <c r="S2126" s="50"/>
      <c r="T2126" s="33" t="s">
        <v>514</v>
      </c>
      <c r="U2126" s="33" t="s">
        <v>653</v>
      </c>
      <c r="W2126" s="34" t="s">
        <v>2103</v>
      </c>
      <c r="X2126" s="34">
        <v>13</v>
      </c>
      <c r="Y2126" s="34">
        <v>5</v>
      </c>
      <c r="Z2126" s="34">
        <f t="shared" si="488"/>
        <v>65</v>
      </c>
      <c r="AI2126" s="25">
        <v>2125</v>
      </c>
      <c r="AJ2126" s="27">
        <v>2125</v>
      </c>
    </row>
    <row r="2127" spans="1:36" ht="11.25" customHeight="1" x14ac:dyDescent="0.2">
      <c r="A2127" s="27">
        <v>2126</v>
      </c>
      <c r="C2127" s="33" t="str">
        <f t="shared" si="486"/>
        <v>Tactic - Double Shot - JLA - Orion &amp; Mister Miracle - C</v>
      </c>
      <c r="D2127" s="33" t="s">
        <v>5969</v>
      </c>
      <c r="E2127" s="33">
        <f t="shared" si="487"/>
        <v>36</v>
      </c>
      <c r="F2127" s="33" t="str">
        <f t="shared" ref="F2127:F2129" si="489">CONCATENATE(P2127," - ",G2127)</f>
        <v xml:space="preserve"> - JLA</v>
      </c>
      <c r="G2127" s="34" t="s">
        <v>3386</v>
      </c>
      <c r="H2127" s="33" t="s">
        <v>2758</v>
      </c>
      <c r="I2127" s="33" t="s">
        <v>5611</v>
      </c>
      <c r="K2127" s="34" t="s">
        <v>5646</v>
      </c>
      <c r="L2127" s="34" t="s">
        <v>2806</v>
      </c>
      <c r="S2127" s="50"/>
      <c r="T2127" s="33" t="s">
        <v>514</v>
      </c>
      <c r="U2127" s="33" t="s">
        <v>652</v>
      </c>
      <c r="W2127" s="34" t="s">
        <v>2103</v>
      </c>
      <c r="X2127" s="34">
        <v>6</v>
      </c>
      <c r="Y2127" s="34">
        <v>5</v>
      </c>
      <c r="Z2127" s="34">
        <f t="shared" si="488"/>
        <v>30</v>
      </c>
      <c r="AI2127" s="25">
        <v>2126</v>
      </c>
      <c r="AJ2127" s="27">
        <v>2126</v>
      </c>
    </row>
    <row r="2128" spans="1:36" ht="11.25" customHeight="1" x14ac:dyDescent="0.2">
      <c r="A2128" s="27">
        <v>2127</v>
      </c>
      <c r="C2128" s="33" t="str">
        <f t="shared" si="486"/>
        <v>Tactic - Double Shot - JLA - Aquaman &amp; Superman - C</v>
      </c>
      <c r="D2128" s="33" t="s">
        <v>5970</v>
      </c>
      <c r="E2128" s="33">
        <f t="shared" si="487"/>
        <v>36</v>
      </c>
      <c r="F2128" s="33" t="str">
        <f t="shared" si="489"/>
        <v xml:space="preserve"> - JLA</v>
      </c>
      <c r="G2128" s="34" t="s">
        <v>3386</v>
      </c>
      <c r="H2128" s="33" t="s">
        <v>2758</v>
      </c>
      <c r="I2128" s="33" t="s">
        <v>5611</v>
      </c>
      <c r="K2128" s="34" t="s">
        <v>5647</v>
      </c>
      <c r="L2128" s="34" t="s">
        <v>2807</v>
      </c>
      <c r="S2128" s="50"/>
      <c r="T2128" s="33" t="s">
        <v>514</v>
      </c>
      <c r="U2128" s="33" t="s">
        <v>654</v>
      </c>
      <c r="W2128" s="34" t="s">
        <v>2103</v>
      </c>
      <c r="X2128" s="34">
        <v>6</v>
      </c>
      <c r="Y2128" s="34">
        <v>5</v>
      </c>
      <c r="Z2128" s="34">
        <f t="shared" si="488"/>
        <v>30</v>
      </c>
      <c r="AI2128" s="25">
        <v>2127</v>
      </c>
      <c r="AJ2128" s="27">
        <v>2127</v>
      </c>
    </row>
    <row r="2129" spans="1:36" ht="11.25" customHeight="1" x14ac:dyDescent="0.2">
      <c r="A2129" s="27">
        <v>2128</v>
      </c>
      <c r="C2129" s="33" t="str">
        <f t="shared" si="486"/>
        <v>Tactic - Double Shot - CL - Valkyrie &amp; Nighthawk - C</v>
      </c>
      <c r="D2129" s="33" t="str">
        <f>CONCATENATE(IF(G2129="JLA","DS",I2129),IF(K2129="","",CONCATENATE(" ",K2129))," - ",G2129," - ",W2129,IF(L2129="","",CONCATENATE(" ",L2129)))</f>
        <v>Double Shot 6S 4S 6I S - CL - C Valkyrie &amp; Nighthawk</v>
      </c>
      <c r="E2129" s="33">
        <f t="shared" si="487"/>
        <v>16</v>
      </c>
      <c r="F2129" s="33" t="str">
        <f t="shared" si="489"/>
        <v xml:space="preserve"> - CL</v>
      </c>
      <c r="G2129" s="34" t="s">
        <v>1676</v>
      </c>
      <c r="H2129" s="33" t="s">
        <v>2758</v>
      </c>
      <c r="I2129" s="33" t="s">
        <v>5611</v>
      </c>
      <c r="K2129" s="34" t="s">
        <v>5647</v>
      </c>
      <c r="L2129" s="34" t="s">
        <v>2808</v>
      </c>
      <c r="S2129" s="50"/>
      <c r="T2129" s="33" t="s">
        <v>514</v>
      </c>
      <c r="U2129" s="33" t="s">
        <v>655</v>
      </c>
      <c r="W2129" s="34" t="s">
        <v>2103</v>
      </c>
      <c r="X2129" s="34">
        <v>13</v>
      </c>
      <c r="Y2129" s="34">
        <v>5</v>
      </c>
      <c r="Z2129" s="34">
        <f t="shared" si="488"/>
        <v>65</v>
      </c>
      <c r="AI2129" s="25">
        <v>2128</v>
      </c>
      <c r="AJ2129" s="27">
        <v>2128</v>
      </c>
    </row>
    <row r="2130" spans="1:36" ht="11.25" customHeight="1" x14ac:dyDescent="0.2">
      <c r="A2130" s="27">
        <v>2129</v>
      </c>
      <c r="B2130" s="28"/>
      <c r="C2130" s="26" t="str">
        <f t="shared" ref="C2130:C2175" si="490">CONCATENATE(M2130," - ",P2130," - ",G2130," - ",IF(R2130="","",CONCATENATE(R2130," - ")),W2130)</f>
        <v>Taskmaster - 4-Grid Character Card - XM - U</v>
      </c>
      <c r="D2130" s="26" t="str">
        <f>CONCATENATE(M2130," ",G2130," HERO - ",W2130)</f>
        <v>Taskmaster XM HERO - U</v>
      </c>
      <c r="E2130" s="26">
        <f t="shared" si="487"/>
        <v>1</v>
      </c>
      <c r="F2130" s="26" t="str">
        <f>CONCATENATE(M2130,IF(V2130&lt;&gt;"",CONCATENATE(" (",V2130,")",),"")," &lt;",G2130,"&gt;")</f>
        <v>Taskmaster &lt;XM&gt;</v>
      </c>
      <c r="G2130" s="28" t="s">
        <v>3387</v>
      </c>
      <c r="H2130" s="28" t="s">
        <v>2582</v>
      </c>
      <c r="I2130" s="28"/>
      <c r="J2130" s="28"/>
      <c r="K2130" s="28"/>
      <c r="L2130" s="26" t="s">
        <v>1464</v>
      </c>
      <c r="M2130" s="26" t="s">
        <v>1464</v>
      </c>
      <c r="N2130" s="28"/>
      <c r="O2130" s="28"/>
      <c r="P2130" s="26" t="s">
        <v>769</v>
      </c>
      <c r="Q2130" s="28"/>
      <c r="R2130" s="28"/>
      <c r="S2130" s="54"/>
      <c r="T2130" s="26" t="s">
        <v>1464</v>
      </c>
      <c r="U2130" s="26" t="s">
        <v>769</v>
      </c>
      <c r="V2130" s="28"/>
      <c r="W2130" s="28" t="s">
        <v>2314</v>
      </c>
      <c r="X2130" s="29">
        <v>5</v>
      </c>
      <c r="Y2130" s="29">
        <v>10</v>
      </c>
      <c r="Z2130" s="29">
        <f t="shared" si="488"/>
        <v>50</v>
      </c>
      <c r="AA2130" s="30">
        <v>3</v>
      </c>
      <c r="AB2130" s="30">
        <v>7</v>
      </c>
      <c r="AC2130" s="30">
        <v>4</v>
      </c>
      <c r="AD2130" s="30">
        <v>5</v>
      </c>
      <c r="AE2130" s="30">
        <f>SUM(AA2130:AD2130)</f>
        <v>19</v>
      </c>
      <c r="AF2130" s="30">
        <v>19</v>
      </c>
      <c r="AG2130" s="31">
        <f>AVERAGE(AA2130:AD2130)</f>
        <v>4.75</v>
      </c>
      <c r="AH2130" s="32" t="s">
        <v>4842</v>
      </c>
      <c r="AI2130" s="32">
        <v>2129</v>
      </c>
      <c r="AJ2130" s="27">
        <v>2129</v>
      </c>
    </row>
    <row r="2131" spans="1:36" ht="11.25" customHeight="1" x14ac:dyDescent="0.2">
      <c r="A2131" s="27">
        <v>2130</v>
      </c>
      <c r="C2131" s="33" t="str">
        <f t="shared" si="490"/>
        <v>Taskmaster - Photographic Reflexes - XM - OPD - R</v>
      </c>
      <c r="D2131" s="33" t="str">
        <f>CONCATENATE(M2131," - ",P2131," - ",G2131," - ",IF(R2131="","",CONCATENATE(R2131," - ")),W2131)</f>
        <v>Taskmaster - Photographic Reflexes - XM - OPD - R</v>
      </c>
      <c r="E2131" s="33">
        <f t="shared" si="487"/>
        <v>1</v>
      </c>
      <c r="F2131" s="33" t="str">
        <f>CONCATENATE(P2131," - ",G2131)</f>
        <v>Photographic Reflexes - XM</v>
      </c>
      <c r="G2131" s="34" t="s">
        <v>3387</v>
      </c>
      <c r="H2131" s="34" t="s">
        <v>2590</v>
      </c>
      <c r="L2131" s="33" t="s">
        <v>1464</v>
      </c>
      <c r="M2131" s="33" t="s">
        <v>1464</v>
      </c>
      <c r="N2131" s="34" t="s">
        <v>4899</v>
      </c>
      <c r="O2131" s="34" t="s">
        <v>4899</v>
      </c>
      <c r="P2131" s="33" t="s">
        <v>3321</v>
      </c>
      <c r="R2131" s="34" t="s">
        <v>2584</v>
      </c>
      <c r="S2131" s="50" t="s">
        <v>4579</v>
      </c>
      <c r="T2131" s="33" t="s">
        <v>1464</v>
      </c>
      <c r="U2131" s="33" t="s">
        <v>865</v>
      </c>
      <c r="W2131" s="34" t="s">
        <v>2313</v>
      </c>
      <c r="X2131" s="34">
        <v>5</v>
      </c>
      <c r="Y2131" s="34">
        <v>15</v>
      </c>
      <c r="Z2131" s="34">
        <f t="shared" si="488"/>
        <v>75</v>
      </c>
      <c r="AI2131" s="25">
        <v>2130</v>
      </c>
      <c r="AJ2131" s="27">
        <v>2130</v>
      </c>
    </row>
    <row r="2132" spans="1:36" ht="11.25" customHeight="1" x14ac:dyDescent="0.2">
      <c r="A2132" s="27">
        <v>2131</v>
      </c>
      <c r="C2132" s="33" t="str">
        <f t="shared" si="490"/>
        <v>Taskmaster - Replica Shield - XM - C</v>
      </c>
      <c r="D2132" s="33" t="str">
        <f>CONCATENATE(M2132," - ",P2132," - ",G2132," - ",IF(R2132="","",CONCATENATE(R2132," - ")),W2132)</f>
        <v>Taskmaster - Replica Shield - XM - C</v>
      </c>
      <c r="E2132" s="33">
        <f t="shared" si="487"/>
        <v>1</v>
      </c>
      <c r="F2132" s="33" t="str">
        <f>CONCATENATE(P2132," - ",G2132)</f>
        <v>Replica Shield - XM</v>
      </c>
      <c r="G2132" s="34" t="s">
        <v>3387</v>
      </c>
      <c r="H2132" s="34" t="s">
        <v>2590</v>
      </c>
      <c r="L2132" s="33" t="s">
        <v>1464</v>
      </c>
      <c r="M2132" s="33" t="s">
        <v>1464</v>
      </c>
      <c r="N2132" s="34" t="s">
        <v>4983</v>
      </c>
      <c r="O2132" s="34" t="s">
        <v>4983</v>
      </c>
      <c r="P2132" s="33" t="s">
        <v>1465</v>
      </c>
      <c r="S2132" s="50" t="s">
        <v>4580</v>
      </c>
      <c r="T2132" s="33" t="s">
        <v>1464</v>
      </c>
      <c r="U2132" s="33" t="s">
        <v>1465</v>
      </c>
      <c r="W2132" s="34" t="s">
        <v>2103</v>
      </c>
      <c r="X2132" s="34">
        <v>5</v>
      </c>
      <c r="Y2132" s="34">
        <v>5</v>
      </c>
      <c r="Z2132" s="34">
        <f t="shared" si="488"/>
        <v>25</v>
      </c>
      <c r="AI2132" s="25">
        <v>2131</v>
      </c>
      <c r="AJ2132" s="27">
        <v>2131</v>
      </c>
    </row>
    <row r="2133" spans="1:36" ht="11.25" customHeight="1" x14ac:dyDescent="0.2">
      <c r="A2133" s="27">
        <v>2132</v>
      </c>
      <c r="C2133" s="33" t="str">
        <f t="shared" si="490"/>
        <v>Taskmaster - Spy Camera - XM - OPD - R</v>
      </c>
      <c r="D2133" s="33" t="str">
        <f>CONCATENATE(M2133," - ",P2133," - ",G2133," - ",IF(R2133="","",CONCATENATE(R2133," - ")),W2133)</f>
        <v>Taskmaster - Spy Camera - XM - OPD - R</v>
      </c>
      <c r="E2133" s="33">
        <f t="shared" si="487"/>
        <v>1</v>
      </c>
      <c r="F2133" s="33" t="str">
        <f>CONCATENATE(P2133," - ",G2133)</f>
        <v>Spy Camera - XM</v>
      </c>
      <c r="G2133" s="34" t="s">
        <v>3387</v>
      </c>
      <c r="H2133" s="34" t="s">
        <v>2590</v>
      </c>
      <c r="L2133" s="33" t="s">
        <v>1464</v>
      </c>
      <c r="M2133" s="33" t="s">
        <v>1464</v>
      </c>
      <c r="N2133" s="34" t="s">
        <v>5168</v>
      </c>
      <c r="O2133" s="34" t="s">
        <v>5168</v>
      </c>
      <c r="P2133" s="33" t="s">
        <v>3322</v>
      </c>
      <c r="R2133" s="34" t="s">
        <v>2584</v>
      </c>
      <c r="S2133" s="50" t="s">
        <v>4581</v>
      </c>
      <c r="T2133" s="33" t="s">
        <v>1464</v>
      </c>
      <c r="U2133" s="33" t="s">
        <v>866</v>
      </c>
      <c r="W2133" s="34" t="s">
        <v>2313</v>
      </c>
      <c r="X2133" s="34">
        <v>5</v>
      </c>
      <c r="Y2133" s="34">
        <v>15</v>
      </c>
      <c r="Z2133" s="34">
        <f t="shared" si="488"/>
        <v>75</v>
      </c>
      <c r="AI2133" s="25">
        <v>2132</v>
      </c>
      <c r="AJ2133" s="27">
        <v>2132</v>
      </c>
    </row>
    <row r="2134" spans="1:36" ht="11.25" customHeight="1" x14ac:dyDescent="0.2">
      <c r="A2134" s="27">
        <v>2133</v>
      </c>
      <c r="C2134" s="33" t="str">
        <f t="shared" si="490"/>
        <v>Taskmaster - Trained Lackeys - XM - C</v>
      </c>
      <c r="D2134" s="33" t="str">
        <f>CONCATENATE(M2134," - ",P2134," - ",G2134," - ",IF(R2134="","",CONCATENATE(R2134," - ")),W2134)</f>
        <v>Taskmaster - Trained Lackeys - XM - C</v>
      </c>
      <c r="E2134" s="33">
        <f t="shared" si="487"/>
        <v>1</v>
      </c>
      <c r="F2134" s="33" t="str">
        <f>CONCATENATE(P2134," - ",G2134)</f>
        <v>Trained Lackeys - XM</v>
      </c>
      <c r="G2134" s="34" t="s">
        <v>3387</v>
      </c>
      <c r="H2134" s="34" t="s">
        <v>2590</v>
      </c>
      <c r="L2134" s="33" t="s">
        <v>1464</v>
      </c>
      <c r="M2134" s="33" t="s">
        <v>1464</v>
      </c>
      <c r="N2134" s="34" t="s">
        <v>4909</v>
      </c>
      <c r="O2134" s="34" t="s">
        <v>4909</v>
      </c>
      <c r="P2134" s="33" t="s">
        <v>1466</v>
      </c>
      <c r="S2134" s="50" t="s">
        <v>4582</v>
      </c>
      <c r="T2134" s="33" t="s">
        <v>1464</v>
      </c>
      <c r="U2134" s="33" t="s">
        <v>1466</v>
      </c>
      <c r="W2134" s="34" t="s">
        <v>2103</v>
      </c>
      <c r="X2134" s="34">
        <v>5</v>
      </c>
      <c r="Y2134" s="34">
        <v>5</v>
      </c>
      <c r="Z2134" s="34">
        <f t="shared" si="488"/>
        <v>25</v>
      </c>
      <c r="AI2134" s="25">
        <v>2133</v>
      </c>
      <c r="AJ2134" s="27">
        <v>2133</v>
      </c>
    </row>
    <row r="2135" spans="1:36" ht="11.25" customHeight="1" x14ac:dyDescent="0.2">
      <c r="A2135" s="27">
        <v>2134</v>
      </c>
      <c r="C2135" s="33" t="str">
        <f t="shared" si="490"/>
        <v>Taskmaster - Weapons Master - XM - C</v>
      </c>
      <c r="D2135" s="33" t="s">
        <v>6262</v>
      </c>
      <c r="E2135" s="33">
        <f t="shared" si="487"/>
        <v>1</v>
      </c>
      <c r="F2135" s="33" t="str">
        <f>CONCATENATE(P2135," - ",G2135)</f>
        <v>Weapons Master - XM</v>
      </c>
      <c r="G2135" s="34" t="s">
        <v>3387</v>
      </c>
      <c r="H2135" s="34" t="s">
        <v>2590</v>
      </c>
      <c r="L2135" s="33" t="s">
        <v>1464</v>
      </c>
      <c r="M2135" s="33" t="s">
        <v>1464</v>
      </c>
      <c r="N2135" s="34" t="s">
        <v>5005</v>
      </c>
      <c r="O2135" s="34" t="s">
        <v>5005</v>
      </c>
      <c r="P2135" s="33" t="s">
        <v>1467</v>
      </c>
      <c r="S2135" s="50" t="s">
        <v>4583</v>
      </c>
      <c r="T2135" s="33" t="s">
        <v>1464</v>
      </c>
      <c r="U2135" s="33" t="s">
        <v>1467</v>
      </c>
      <c r="W2135" s="34" t="s">
        <v>2103</v>
      </c>
      <c r="X2135" s="34">
        <v>5</v>
      </c>
      <c r="Y2135" s="34">
        <v>5</v>
      </c>
      <c r="Z2135" s="34">
        <f t="shared" si="488"/>
        <v>25</v>
      </c>
      <c r="AI2135" s="25">
        <v>2134</v>
      </c>
      <c r="AJ2135" s="27">
        <v>2134</v>
      </c>
    </row>
    <row r="2136" spans="1:36" ht="11.25" customHeight="1" x14ac:dyDescent="0.2">
      <c r="A2136" s="27">
        <v>2135</v>
      </c>
      <c r="B2136" s="28"/>
      <c r="C2136" s="26" t="str">
        <f t="shared" si="490"/>
        <v>Team X - 4-Grid Character Card - MW - VR</v>
      </c>
      <c r="D2136" s="26" t="s">
        <v>6263</v>
      </c>
      <c r="E2136" s="26">
        <f t="shared" si="487"/>
        <v>1</v>
      </c>
      <c r="F2136" s="26" t="str">
        <f>CONCATENATE(M2136,IF(V2136&lt;&gt;"",CONCATENATE(" (",V2136,")",),"")," &lt;",G2136,"&gt;")</f>
        <v>Team X &lt;MW&gt;</v>
      </c>
      <c r="G2136" s="28" t="s">
        <v>1991</v>
      </c>
      <c r="H2136" s="28" t="s">
        <v>2582</v>
      </c>
      <c r="I2136" s="28"/>
      <c r="J2136" s="28"/>
      <c r="K2136" s="28"/>
      <c r="L2136" s="26" t="s">
        <v>1154</v>
      </c>
      <c r="M2136" s="26" t="s">
        <v>1154</v>
      </c>
      <c r="N2136" s="28"/>
      <c r="O2136" s="28"/>
      <c r="P2136" s="26" t="s">
        <v>769</v>
      </c>
      <c r="Q2136" s="28"/>
      <c r="R2136" s="28"/>
      <c r="S2136" s="54"/>
      <c r="T2136" s="26" t="s">
        <v>1154</v>
      </c>
      <c r="U2136" s="26" t="s">
        <v>769</v>
      </c>
      <c r="V2136" s="28"/>
      <c r="W2136" s="28" t="s">
        <v>2361</v>
      </c>
      <c r="X2136" s="29">
        <v>8</v>
      </c>
      <c r="Y2136" s="29">
        <v>20</v>
      </c>
      <c r="Z2136" s="29">
        <f t="shared" si="488"/>
        <v>160</v>
      </c>
      <c r="AA2136" s="30">
        <v>5</v>
      </c>
      <c r="AB2136" s="30">
        <v>7</v>
      </c>
      <c r="AC2136" s="30">
        <v>6</v>
      </c>
      <c r="AD2136" s="30">
        <v>5</v>
      </c>
      <c r="AE2136" s="30">
        <f>SUM(AA2136:AD2136)</f>
        <v>23</v>
      </c>
      <c r="AF2136" s="30">
        <v>23</v>
      </c>
      <c r="AG2136" s="31">
        <f>AVERAGE(AA2136:AD2136)</f>
        <v>5.75</v>
      </c>
      <c r="AH2136" s="32" t="s">
        <v>4860</v>
      </c>
      <c r="AI2136" s="32">
        <v>2135</v>
      </c>
      <c r="AJ2136" s="27">
        <v>2135</v>
      </c>
    </row>
    <row r="2137" spans="1:36" ht="11.25" customHeight="1" x14ac:dyDescent="0.2">
      <c r="A2137" s="27">
        <v>2136</v>
      </c>
      <c r="B2137" s="39"/>
      <c r="C2137" s="38" t="str">
        <f t="shared" si="490"/>
        <v>Thing - 3-Grid Character Card - OP - C</v>
      </c>
      <c r="D2137" s="38" t="str">
        <f>CONCATENATE(M2137," ",G2137," HERO - ",W2137)</f>
        <v>Thing OP HERO - C</v>
      </c>
      <c r="E2137" s="38">
        <f t="shared" si="487"/>
        <v>1</v>
      </c>
      <c r="F2137" s="38" t="str">
        <f>CONCATENATE(M2137,IF(V2137&lt;&gt;"",CONCATENATE(" (",V2137,")",),"")," &lt;",G2137,"&gt;")</f>
        <v>Thing &lt;OP&gt;</v>
      </c>
      <c r="G2137" s="39" t="s">
        <v>123</v>
      </c>
      <c r="H2137" s="39" t="s">
        <v>2582</v>
      </c>
      <c r="I2137" s="39"/>
      <c r="J2137" s="39"/>
      <c r="K2137" s="39"/>
      <c r="L2137" s="38" t="s">
        <v>1155</v>
      </c>
      <c r="M2137" s="38" t="s">
        <v>1155</v>
      </c>
      <c r="N2137" s="39"/>
      <c r="O2137" s="39"/>
      <c r="P2137" s="38" t="s">
        <v>768</v>
      </c>
      <c r="Q2137" s="39"/>
      <c r="R2137" s="39"/>
      <c r="S2137" s="55"/>
      <c r="T2137" s="38" t="s">
        <v>1155</v>
      </c>
      <c r="U2137" s="38" t="s">
        <v>768</v>
      </c>
      <c r="V2137" s="39"/>
      <c r="W2137" s="39" t="s">
        <v>2103</v>
      </c>
      <c r="X2137" s="40">
        <v>2</v>
      </c>
      <c r="Y2137" s="40">
        <v>5</v>
      </c>
      <c r="Z2137" s="40">
        <f t="shared" si="488"/>
        <v>10</v>
      </c>
      <c r="AA2137" s="41">
        <v>1</v>
      </c>
      <c r="AB2137" s="41">
        <v>4</v>
      </c>
      <c r="AC2137" s="41">
        <v>8</v>
      </c>
      <c r="AD2137" s="41"/>
      <c r="AE2137" s="41">
        <f>SUM(AA2137:AD2137)</f>
        <v>13</v>
      </c>
      <c r="AF2137" s="41">
        <v>13</v>
      </c>
      <c r="AG2137" s="42">
        <f>AVERAGE(AA2137:AD2137)</f>
        <v>4.333333333333333</v>
      </c>
      <c r="AH2137" s="43"/>
      <c r="AI2137" s="43">
        <v>2136</v>
      </c>
      <c r="AJ2137" s="27">
        <v>2136</v>
      </c>
    </row>
    <row r="2138" spans="1:36" ht="11.25" customHeight="1" x14ac:dyDescent="0.2">
      <c r="A2138" s="27">
        <v>2137</v>
      </c>
      <c r="B2138" s="28"/>
      <c r="C2138" s="26" t="str">
        <f t="shared" si="490"/>
        <v>Thing - 4-Grid Character Card - IQ - R</v>
      </c>
      <c r="D2138" s="26" t="str">
        <f>CONCATENATE(M2138," ",G2138," HERO - ",W2138)</f>
        <v>Thing IQ HERO - R</v>
      </c>
      <c r="E2138" s="26">
        <f t="shared" si="487"/>
        <v>1</v>
      </c>
      <c r="F2138" s="26" t="str">
        <f>CONCATENATE(M2138,IF(V2138&lt;&gt;"",CONCATENATE(" (",V2138,")",),"")," &lt;",G2138,"&gt;")</f>
        <v>Thing &lt;IQ&gt;</v>
      </c>
      <c r="G2138" s="28" t="s">
        <v>1044</v>
      </c>
      <c r="H2138" s="28" t="s">
        <v>2582</v>
      </c>
      <c r="I2138" s="28"/>
      <c r="J2138" s="28"/>
      <c r="K2138" s="28"/>
      <c r="L2138" s="26" t="s">
        <v>1155</v>
      </c>
      <c r="M2138" s="26" t="s">
        <v>1155</v>
      </c>
      <c r="N2138" s="28"/>
      <c r="O2138" s="28"/>
      <c r="P2138" s="26" t="s">
        <v>769</v>
      </c>
      <c r="Q2138" s="28"/>
      <c r="R2138" s="28"/>
      <c r="S2138" s="54"/>
      <c r="T2138" s="26" t="s">
        <v>1155</v>
      </c>
      <c r="U2138" s="26" t="s">
        <v>769</v>
      </c>
      <c r="V2138" s="28"/>
      <c r="W2138" s="28" t="s">
        <v>2313</v>
      </c>
      <c r="X2138" s="29">
        <v>12</v>
      </c>
      <c r="Y2138" s="29">
        <v>15</v>
      </c>
      <c r="Z2138" s="29">
        <f t="shared" si="488"/>
        <v>180</v>
      </c>
      <c r="AA2138" s="30">
        <v>1</v>
      </c>
      <c r="AB2138" s="30">
        <v>5</v>
      </c>
      <c r="AC2138" s="30">
        <v>8</v>
      </c>
      <c r="AD2138" s="30">
        <v>3</v>
      </c>
      <c r="AE2138" s="30">
        <f>SUM(AA2138:AD2138)</f>
        <v>17</v>
      </c>
      <c r="AF2138" s="30">
        <v>17</v>
      </c>
      <c r="AG2138" s="31">
        <f>AVERAGE(AA2138:AD2138)</f>
        <v>4.25</v>
      </c>
      <c r="AH2138" s="32"/>
      <c r="AI2138" s="32">
        <v>2137</v>
      </c>
      <c r="AJ2138" s="27">
        <v>2137</v>
      </c>
    </row>
    <row r="2139" spans="1:36" ht="11.25" customHeight="1" x14ac:dyDescent="0.2">
      <c r="A2139" s="27">
        <v>2138</v>
      </c>
      <c r="C2139" s="33" t="str">
        <f t="shared" si="490"/>
        <v>Thing - Aunt Petunia - MN - U</v>
      </c>
      <c r="D2139" s="33" t="str">
        <f t="shared" ref="D2139:D2146" si="491">CONCATENATE(M2139," - ",P2139," - ",G2139," - ",IF(R2139="","",CONCATENATE(R2139," - ")),W2139)</f>
        <v>Thing - Aunt Petunia - MN - U</v>
      </c>
      <c r="E2139" s="33">
        <f t="shared" si="487"/>
        <v>1</v>
      </c>
      <c r="F2139" s="33" t="str">
        <f t="shared" ref="F2139:F2146" si="492">CONCATENATE(P2139," - ",G2139)</f>
        <v>Aunt Petunia - MN</v>
      </c>
      <c r="G2139" s="34" t="s">
        <v>1677</v>
      </c>
      <c r="H2139" s="34" t="s">
        <v>2590</v>
      </c>
      <c r="L2139" s="33" t="s">
        <v>1155</v>
      </c>
      <c r="M2139" s="33" t="s">
        <v>1155</v>
      </c>
      <c r="N2139" s="34" t="s">
        <v>5115</v>
      </c>
      <c r="O2139" s="34" t="s">
        <v>5115</v>
      </c>
      <c r="P2139" s="33" t="s">
        <v>1358</v>
      </c>
      <c r="S2139" s="50" t="s">
        <v>4584</v>
      </c>
      <c r="T2139" s="33" t="s">
        <v>1155</v>
      </c>
      <c r="U2139" s="33" t="s">
        <v>1358</v>
      </c>
      <c r="W2139" s="34" t="s">
        <v>2314</v>
      </c>
      <c r="X2139" s="34">
        <v>4</v>
      </c>
      <c r="Y2139" s="34">
        <v>10</v>
      </c>
      <c r="Z2139" s="34">
        <f t="shared" si="488"/>
        <v>40</v>
      </c>
      <c r="AI2139" s="25">
        <v>2138</v>
      </c>
      <c r="AJ2139" s="27">
        <v>2138</v>
      </c>
    </row>
    <row r="2140" spans="1:36" ht="11.25" customHeight="1" x14ac:dyDescent="0.2">
      <c r="A2140" s="27">
        <v>2139</v>
      </c>
      <c r="C2140" s="33" t="str">
        <f t="shared" si="490"/>
        <v>Thing - Bear Hug - OP - C</v>
      </c>
      <c r="D2140" s="33" t="str">
        <f t="shared" si="491"/>
        <v>Thing - Bear Hug - OP - C</v>
      </c>
      <c r="E2140" s="33">
        <f t="shared" si="487"/>
        <v>1</v>
      </c>
      <c r="F2140" s="33" t="str">
        <f t="shared" si="492"/>
        <v>Bear Hug - OP</v>
      </c>
      <c r="G2140" s="34" t="s">
        <v>123</v>
      </c>
      <c r="H2140" s="34" t="s">
        <v>2590</v>
      </c>
      <c r="L2140" s="33" t="s">
        <v>1155</v>
      </c>
      <c r="M2140" s="33" t="s">
        <v>1155</v>
      </c>
      <c r="N2140" s="34" t="s">
        <v>4937</v>
      </c>
      <c r="O2140" s="34" t="s">
        <v>4937</v>
      </c>
      <c r="P2140" s="33" t="s">
        <v>1357</v>
      </c>
      <c r="S2140" s="50" t="s">
        <v>4585</v>
      </c>
      <c r="T2140" s="33" t="s">
        <v>1155</v>
      </c>
      <c r="U2140" s="33" t="s">
        <v>1357</v>
      </c>
      <c r="W2140" s="34" t="s">
        <v>2103</v>
      </c>
      <c r="X2140" s="34">
        <v>2</v>
      </c>
      <c r="Y2140" s="34">
        <v>5</v>
      </c>
      <c r="Z2140" s="34">
        <f t="shared" si="488"/>
        <v>10</v>
      </c>
      <c r="AI2140" s="25">
        <v>2139</v>
      </c>
      <c r="AJ2140" s="27">
        <v>2139</v>
      </c>
    </row>
    <row r="2141" spans="1:36" ht="11.25" customHeight="1" x14ac:dyDescent="0.2">
      <c r="A2141" s="27">
        <v>2140</v>
      </c>
      <c r="C2141" s="33" t="str">
        <f t="shared" si="490"/>
        <v>Thing - Brute Force - PS - U</v>
      </c>
      <c r="D2141" s="33" t="str">
        <f t="shared" si="491"/>
        <v>Thing - Brute Force - PS - U</v>
      </c>
      <c r="E2141" s="33">
        <f t="shared" si="487"/>
        <v>1</v>
      </c>
      <c r="F2141" s="33" t="str">
        <f t="shared" si="492"/>
        <v>Brute Force - PS</v>
      </c>
      <c r="G2141" s="34" t="s">
        <v>124</v>
      </c>
      <c r="H2141" s="34" t="s">
        <v>2590</v>
      </c>
      <c r="L2141" s="33" t="s">
        <v>1155</v>
      </c>
      <c r="M2141" s="33" t="s">
        <v>1155</v>
      </c>
      <c r="N2141" s="34" t="s">
        <v>5157</v>
      </c>
      <c r="O2141" s="34" t="s">
        <v>5157</v>
      </c>
      <c r="P2141" s="33" t="s">
        <v>2128</v>
      </c>
      <c r="S2141" s="50" t="s">
        <v>4498</v>
      </c>
      <c r="T2141" s="33" t="s">
        <v>1155</v>
      </c>
      <c r="U2141" s="33" t="s">
        <v>2128</v>
      </c>
      <c r="W2141" s="34" t="s">
        <v>2314</v>
      </c>
      <c r="X2141" s="34">
        <v>7</v>
      </c>
      <c r="Y2141" s="34">
        <v>10</v>
      </c>
      <c r="Z2141" s="34">
        <f t="shared" si="488"/>
        <v>70</v>
      </c>
      <c r="AI2141" s="25">
        <v>2140</v>
      </c>
      <c r="AJ2141" s="27">
        <v>2140</v>
      </c>
    </row>
    <row r="2142" spans="1:36" ht="11.25" customHeight="1" x14ac:dyDescent="0.2">
      <c r="A2142" s="27">
        <v>2141</v>
      </c>
      <c r="C2142" s="33" t="str">
        <f t="shared" si="490"/>
        <v>Thing - Bucket O' Shame - IQ - U</v>
      </c>
      <c r="D2142" s="33" t="str">
        <f t="shared" si="491"/>
        <v>Thing - Bucket O' Shame - IQ - U</v>
      </c>
      <c r="E2142" s="33">
        <f t="shared" si="487"/>
        <v>1</v>
      </c>
      <c r="F2142" s="33" t="str">
        <f t="shared" si="492"/>
        <v>Bucket O' Shame - IQ</v>
      </c>
      <c r="G2142" s="34" t="s">
        <v>1044</v>
      </c>
      <c r="H2142" s="34" t="s">
        <v>2590</v>
      </c>
      <c r="L2142" s="33" t="s">
        <v>1155</v>
      </c>
      <c r="M2142" s="33" t="s">
        <v>1155</v>
      </c>
      <c r="N2142" s="34" t="s">
        <v>5125</v>
      </c>
      <c r="O2142" s="34" t="s">
        <v>5125</v>
      </c>
      <c r="P2142" s="33" t="s">
        <v>3568</v>
      </c>
      <c r="S2142" s="50" t="s">
        <v>4586</v>
      </c>
      <c r="T2142" s="33" t="s">
        <v>1155</v>
      </c>
      <c r="U2142" s="33" t="s">
        <v>413</v>
      </c>
      <c r="W2142" s="34" t="s">
        <v>2314</v>
      </c>
      <c r="X2142" s="34">
        <v>12</v>
      </c>
      <c r="Y2142" s="34">
        <v>10</v>
      </c>
      <c r="Z2142" s="34">
        <f t="shared" si="488"/>
        <v>120</v>
      </c>
      <c r="AI2142" s="25">
        <v>2141</v>
      </c>
      <c r="AJ2142" s="27">
        <v>2141</v>
      </c>
    </row>
    <row r="2143" spans="1:36" ht="11.25" customHeight="1" x14ac:dyDescent="0.2">
      <c r="A2143" s="27">
        <v>2142</v>
      </c>
      <c r="C2143" s="33" t="str">
        <f t="shared" si="490"/>
        <v>Thing - Clobberin' Time - OP - OPD - R</v>
      </c>
      <c r="D2143" s="33" t="str">
        <f t="shared" si="491"/>
        <v>Thing - Clobberin' Time - OP - OPD - R</v>
      </c>
      <c r="E2143" s="33">
        <f t="shared" si="487"/>
        <v>1</v>
      </c>
      <c r="F2143" s="33" t="str">
        <f t="shared" si="492"/>
        <v>Clobberin' Time - OP</v>
      </c>
      <c r="G2143" s="34" t="s">
        <v>123</v>
      </c>
      <c r="H2143" s="34" t="s">
        <v>2590</v>
      </c>
      <c r="L2143" s="33" t="s">
        <v>1155</v>
      </c>
      <c r="M2143" s="33" t="s">
        <v>1155</v>
      </c>
      <c r="N2143" s="34" t="s">
        <v>4907</v>
      </c>
      <c r="O2143" s="34" t="s">
        <v>4907</v>
      </c>
      <c r="P2143" s="33" t="s">
        <v>3323</v>
      </c>
      <c r="R2143" s="34" t="s">
        <v>2584</v>
      </c>
      <c r="S2143" s="50" t="s">
        <v>4587</v>
      </c>
      <c r="T2143" s="33" t="s">
        <v>1155</v>
      </c>
      <c r="U2143" s="33" t="s">
        <v>1193</v>
      </c>
      <c r="W2143" s="34" t="s">
        <v>2313</v>
      </c>
      <c r="X2143" s="34">
        <v>2</v>
      </c>
      <c r="Y2143" s="34">
        <v>15</v>
      </c>
      <c r="Z2143" s="34">
        <f t="shared" si="488"/>
        <v>30</v>
      </c>
      <c r="AI2143" s="25">
        <v>2142</v>
      </c>
      <c r="AJ2143" s="27">
        <v>2142</v>
      </c>
    </row>
    <row r="2144" spans="1:36" ht="11.25" customHeight="1" x14ac:dyDescent="0.2">
      <c r="A2144" s="27">
        <v>2143</v>
      </c>
      <c r="C2144" s="33" t="str">
        <f t="shared" si="490"/>
        <v>Thing - Revoltin' Development - OP - OPD - R</v>
      </c>
      <c r="D2144" s="33" t="s">
        <v>6264</v>
      </c>
      <c r="E2144" s="33">
        <f t="shared" si="487"/>
        <v>1</v>
      </c>
      <c r="F2144" s="33" t="str">
        <f t="shared" si="492"/>
        <v>Revoltin' Development - OP</v>
      </c>
      <c r="G2144" s="34" t="s">
        <v>123</v>
      </c>
      <c r="H2144" s="34" t="s">
        <v>2590</v>
      </c>
      <c r="L2144" s="33" t="s">
        <v>1155</v>
      </c>
      <c r="M2144" s="33" t="s">
        <v>1155</v>
      </c>
      <c r="N2144" s="34" t="s">
        <v>5141</v>
      </c>
      <c r="O2144" s="34" t="s">
        <v>5141</v>
      </c>
      <c r="P2144" s="33" t="s">
        <v>3324</v>
      </c>
      <c r="R2144" s="34" t="s">
        <v>2584</v>
      </c>
      <c r="S2144" s="50" t="s">
        <v>4588</v>
      </c>
      <c r="T2144" s="33" t="s">
        <v>1155</v>
      </c>
      <c r="U2144" s="33" t="s">
        <v>1194</v>
      </c>
      <c r="W2144" s="34" t="s">
        <v>2313</v>
      </c>
      <c r="X2144" s="34">
        <v>2</v>
      </c>
      <c r="Y2144" s="34">
        <v>15</v>
      </c>
      <c r="Z2144" s="34">
        <f t="shared" si="488"/>
        <v>30</v>
      </c>
      <c r="AI2144" s="25">
        <v>2143</v>
      </c>
      <c r="AJ2144" s="27">
        <v>2143</v>
      </c>
    </row>
    <row r="2145" spans="1:36" ht="11.25" customHeight="1" x14ac:dyDescent="0.2">
      <c r="A2145" s="27">
        <v>2144</v>
      </c>
      <c r="C2145" s="33" t="str">
        <f t="shared" si="490"/>
        <v>Thing - Rock Skin - OP - C</v>
      </c>
      <c r="D2145" s="33" t="str">
        <f t="shared" si="491"/>
        <v>Thing - Rock Skin - OP - C</v>
      </c>
      <c r="E2145" s="33">
        <f t="shared" si="487"/>
        <v>1</v>
      </c>
      <c r="F2145" s="33" t="str">
        <f t="shared" si="492"/>
        <v>Rock Skin - OP</v>
      </c>
      <c r="G2145" s="34" t="s">
        <v>123</v>
      </c>
      <c r="H2145" s="34" t="s">
        <v>2590</v>
      </c>
      <c r="L2145" s="33" t="s">
        <v>1155</v>
      </c>
      <c r="M2145" s="33" t="s">
        <v>1155</v>
      </c>
      <c r="N2145" s="34" t="s">
        <v>4881</v>
      </c>
      <c r="O2145" s="34" t="s">
        <v>4881</v>
      </c>
      <c r="P2145" s="33" t="s">
        <v>1359</v>
      </c>
      <c r="S2145" s="50" t="s">
        <v>3722</v>
      </c>
      <c r="T2145" s="33" t="s">
        <v>1155</v>
      </c>
      <c r="U2145" s="33" t="s">
        <v>1359</v>
      </c>
      <c r="W2145" s="34" t="s">
        <v>2103</v>
      </c>
      <c r="X2145" s="34">
        <v>2</v>
      </c>
      <c r="Y2145" s="34">
        <v>5</v>
      </c>
      <c r="Z2145" s="34">
        <f t="shared" si="488"/>
        <v>10</v>
      </c>
      <c r="AI2145" s="25">
        <v>2144</v>
      </c>
      <c r="AJ2145" s="27">
        <v>2144</v>
      </c>
    </row>
    <row r="2146" spans="1:36" ht="11.25" customHeight="1" x14ac:dyDescent="0.2">
      <c r="A2146" s="27">
        <v>2145</v>
      </c>
      <c r="C2146" s="33" t="str">
        <f t="shared" si="490"/>
        <v>Thing - Temper Tantrum - OP - C</v>
      </c>
      <c r="D2146" s="33" t="str">
        <f t="shared" si="491"/>
        <v>Thing - Temper Tantrum - OP - C</v>
      </c>
      <c r="E2146" s="33">
        <f t="shared" si="487"/>
        <v>1</v>
      </c>
      <c r="F2146" s="33" t="str">
        <f t="shared" si="492"/>
        <v>Temper Tantrum - OP</v>
      </c>
      <c r="G2146" s="34" t="s">
        <v>123</v>
      </c>
      <c r="H2146" s="34" t="s">
        <v>2590</v>
      </c>
      <c r="L2146" s="33" t="s">
        <v>1155</v>
      </c>
      <c r="M2146" s="33" t="s">
        <v>1155</v>
      </c>
      <c r="N2146" s="34" t="s">
        <v>4894</v>
      </c>
      <c r="O2146" s="34" t="s">
        <v>4894</v>
      </c>
      <c r="P2146" s="33" t="s">
        <v>495</v>
      </c>
      <c r="S2146" s="50" t="s">
        <v>4531</v>
      </c>
      <c r="T2146" s="33" t="s">
        <v>1155</v>
      </c>
      <c r="U2146" s="33" t="s">
        <v>495</v>
      </c>
      <c r="W2146" s="34" t="s">
        <v>2103</v>
      </c>
      <c r="X2146" s="34">
        <v>2</v>
      </c>
      <c r="Y2146" s="34">
        <v>5</v>
      </c>
      <c r="Z2146" s="34">
        <f t="shared" si="488"/>
        <v>10</v>
      </c>
      <c r="AI2146" s="25">
        <v>2145</v>
      </c>
      <c r="AJ2146" s="27">
        <v>2145</v>
      </c>
    </row>
    <row r="2147" spans="1:36" ht="11.25" customHeight="1" x14ac:dyDescent="0.2">
      <c r="A2147" s="27">
        <v>2146</v>
      </c>
      <c r="B2147" s="39"/>
      <c r="C2147" s="38" t="str">
        <f t="shared" si="490"/>
        <v>Thor - 3-Grid Character Card - OP - C</v>
      </c>
      <c r="D2147" s="38" t="str">
        <f>CONCATENATE(M2147," ",G2147," HERO - ",W2147)</f>
        <v>Thor OP HERO - C</v>
      </c>
      <c r="E2147" s="38">
        <f t="shared" si="487"/>
        <v>1</v>
      </c>
      <c r="F2147" s="38" t="str">
        <f>CONCATENATE(M2147,IF(V2147&lt;&gt;"",CONCATENATE(" (",V2147,")",),"")," &lt;",G2147,"&gt;")</f>
        <v>Thor &lt;OP&gt;</v>
      </c>
      <c r="G2147" s="39" t="s">
        <v>123</v>
      </c>
      <c r="H2147" s="39" t="s">
        <v>2582</v>
      </c>
      <c r="I2147" s="39"/>
      <c r="J2147" s="39"/>
      <c r="K2147" s="39"/>
      <c r="L2147" s="38" t="s">
        <v>1156</v>
      </c>
      <c r="M2147" s="38" t="s">
        <v>1156</v>
      </c>
      <c r="N2147" s="39"/>
      <c r="O2147" s="39"/>
      <c r="P2147" s="38" t="s">
        <v>768</v>
      </c>
      <c r="Q2147" s="39"/>
      <c r="R2147" s="39"/>
      <c r="S2147" s="55"/>
      <c r="T2147" s="38" t="s">
        <v>1156</v>
      </c>
      <c r="U2147" s="38" t="s">
        <v>768</v>
      </c>
      <c r="V2147" s="39"/>
      <c r="W2147" s="39" t="s">
        <v>2103</v>
      </c>
      <c r="X2147" s="40">
        <v>2</v>
      </c>
      <c r="Y2147" s="40">
        <v>5</v>
      </c>
      <c r="Z2147" s="40">
        <f t="shared" si="488"/>
        <v>10</v>
      </c>
      <c r="AA2147" s="41">
        <v>4</v>
      </c>
      <c r="AB2147" s="41">
        <v>3</v>
      </c>
      <c r="AC2147" s="41">
        <v>6</v>
      </c>
      <c r="AD2147" s="41"/>
      <c r="AE2147" s="41">
        <f>SUM(AA2147:AD2147)</f>
        <v>13</v>
      </c>
      <c r="AF2147" s="41">
        <v>13</v>
      </c>
      <c r="AG2147" s="42">
        <f>AVERAGE(AA2147:AD2147)</f>
        <v>4.333333333333333</v>
      </c>
      <c r="AH2147" s="43"/>
      <c r="AI2147" s="43">
        <v>2146</v>
      </c>
      <c r="AJ2147" s="27">
        <v>2146</v>
      </c>
    </row>
    <row r="2148" spans="1:36" ht="11.25" customHeight="1" x14ac:dyDescent="0.2">
      <c r="A2148" s="27">
        <v>2147</v>
      </c>
      <c r="B2148" s="28"/>
      <c r="C2148" s="26" t="str">
        <f t="shared" si="490"/>
        <v>Thor - 4-Grid Character Card - IQ - VR</v>
      </c>
      <c r="D2148" s="26" t="str">
        <f>CONCATENATE(M2148," ",G2148," HERO - ",W2148)</f>
        <v>Thor IQ HERO - VR</v>
      </c>
      <c r="E2148" s="26">
        <f t="shared" si="487"/>
        <v>1</v>
      </c>
      <c r="F2148" s="26" t="str">
        <f>CONCATENATE(M2148,IF(V2148&lt;&gt;"",CONCATENATE(" (",V2148,")",),"")," &lt;",G2148,"&gt;")</f>
        <v>Thor &lt;IQ&gt;</v>
      </c>
      <c r="G2148" s="28" t="s">
        <v>1044</v>
      </c>
      <c r="H2148" s="28" t="s">
        <v>2582</v>
      </c>
      <c r="I2148" s="28"/>
      <c r="J2148" s="28"/>
      <c r="K2148" s="28"/>
      <c r="L2148" s="26" t="s">
        <v>1156</v>
      </c>
      <c r="M2148" s="26" t="s">
        <v>1156</v>
      </c>
      <c r="N2148" s="28"/>
      <c r="O2148" s="28"/>
      <c r="P2148" s="26" t="s">
        <v>769</v>
      </c>
      <c r="Q2148" s="28"/>
      <c r="R2148" s="28"/>
      <c r="S2148" s="54"/>
      <c r="T2148" s="26" t="s">
        <v>1156</v>
      </c>
      <c r="U2148" s="26" t="s">
        <v>769</v>
      </c>
      <c r="V2148" s="28"/>
      <c r="W2148" s="28" t="s">
        <v>2361</v>
      </c>
      <c r="X2148" s="29">
        <v>12</v>
      </c>
      <c r="Y2148" s="29">
        <v>20</v>
      </c>
      <c r="Z2148" s="29">
        <f t="shared" si="488"/>
        <v>240</v>
      </c>
      <c r="AA2148" s="30">
        <v>7</v>
      </c>
      <c r="AB2148" s="30">
        <v>5</v>
      </c>
      <c r="AC2148" s="30">
        <v>7</v>
      </c>
      <c r="AD2148" s="30">
        <v>4</v>
      </c>
      <c r="AE2148" s="30">
        <f>SUM(AA2148:AD2148)</f>
        <v>23</v>
      </c>
      <c r="AF2148" s="30">
        <v>23</v>
      </c>
      <c r="AG2148" s="31">
        <f>AVERAGE(AA2148:AD2148)</f>
        <v>5.75</v>
      </c>
      <c r="AH2148" s="32"/>
      <c r="AI2148" s="32">
        <v>2147</v>
      </c>
      <c r="AJ2148" s="27">
        <v>2147</v>
      </c>
    </row>
    <row r="2149" spans="1:36" ht="11.25" customHeight="1" x14ac:dyDescent="0.2">
      <c r="A2149" s="27">
        <v>2148</v>
      </c>
      <c r="C2149" s="33" t="str">
        <f t="shared" si="490"/>
        <v>Thor - Airborne Avenger - PS - U</v>
      </c>
      <c r="D2149" s="33" t="s">
        <v>6266</v>
      </c>
      <c r="E2149" s="33">
        <f t="shared" si="487"/>
        <v>1</v>
      </c>
      <c r="F2149" s="33" t="str">
        <f t="shared" ref="F2149:F2154" si="493">CONCATENATE(P2149," - ",G2149)</f>
        <v>Airborne Avenger - PS</v>
      </c>
      <c r="G2149" s="34" t="s">
        <v>124</v>
      </c>
      <c r="H2149" s="34" t="s">
        <v>2590</v>
      </c>
      <c r="L2149" s="33" t="s">
        <v>1156</v>
      </c>
      <c r="M2149" s="33" t="s">
        <v>1156</v>
      </c>
      <c r="N2149" s="34" t="s">
        <v>4881</v>
      </c>
      <c r="O2149" s="34" t="s">
        <v>4881</v>
      </c>
      <c r="P2149" s="33" t="s">
        <v>496</v>
      </c>
      <c r="S2149" s="50" t="s">
        <v>3610</v>
      </c>
      <c r="T2149" s="33" t="s">
        <v>1156</v>
      </c>
      <c r="U2149" s="33" t="s">
        <v>496</v>
      </c>
      <c r="W2149" s="34" t="s">
        <v>2314</v>
      </c>
      <c r="X2149" s="34">
        <v>7</v>
      </c>
      <c r="Y2149" s="34">
        <v>10</v>
      </c>
      <c r="Z2149" s="34">
        <f t="shared" si="488"/>
        <v>70</v>
      </c>
      <c r="AI2149" s="25">
        <v>2148</v>
      </c>
      <c r="AJ2149" s="27">
        <v>2148</v>
      </c>
    </row>
    <row r="2150" spans="1:36" ht="11.25" customHeight="1" x14ac:dyDescent="0.2">
      <c r="A2150" s="27">
        <v>2149</v>
      </c>
      <c r="C2150" s="33" t="str">
        <f t="shared" si="490"/>
        <v>Thor - Gift of the Gods - IQ - C</v>
      </c>
      <c r="D2150" s="33" t="str">
        <f t="shared" ref="D2150:D2156" si="494">CONCATENATE(M2150," - ",P2150," - ",G2150," - ",IF(R2150="","",CONCATENATE(R2150," - ")),W2150)</f>
        <v>Thor - Gift of the Gods - IQ - C</v>
      </c>
      <c r="E2150" s="33">
        <f t="shared" si="487"/>
        <v>1</v>
      </c>
      <c r="F2150" s="33" t="str">
        <f t="shared" si="493"/>
        <v>Gift of the Gods - IQ</v>
      </c>
      <c r="G2150" s="34" t="s">
        <v>1044</v>
      </c>
      <c r="H2150" s="34" t="s">
        <v>2590</v>
      </c>
      <c r="L2150" s="33" t="s">
        <v>1156</v>
      </c>
      <c r="M2150" s="33" t="s">
        <v>1156</v>
      </c>
      <c r="N2150" s="34" t="s">
        <v>4922</v>
      </c>
      <c r="O2150" s="34" t="s">
        <v>4922</v>
      </c>
      <c r="P2150" s="33" t="s">
        <v>414</v>
      </c>
      <c r="S2150" s="50" t="s">
        <v>4589</v>
      </c>
      <c r="T2150" s="33" t="s">
        <v>1156</v>
      </c>
      <c r="U2150" s="33" t="s">
        <v>414</v>
      </c>
      <c r="W2150" s="34" t="s">
        <v>2103</v>
      </c>
      <c r="X2150" s="34">
        <v>12</v>
      </c>
      <c r="Y2150" s="34">
        <v>5</v>
      </c>
      <c r="Z2150" s="34">
        <f t="shared" si="488"/>
        <v>60</v>
      </c>
      <c r="AI2150" s="25">
        <v>2149</v>
      </c>
      <c r="AJ2150" s="27">
        <v>2149</v>
      </c>
    </row>
    <row r="2151" spans="1:36" ht="11.25" customHeight="1" x14ac:dyDescent="0.2">
      <c r="A2151" s="27">
        <v>2150</v>
      </c>
      <c r="C2151" s="33" t="str">
        <f t="shared" si="490"/>
        <v>Thor - God of Thunder - OP - C</v>
      </c>
      <c r="D2151" s="33" t="str">
        <f t="shared" si="494"/>
        <v>Thor - God of Thunder - OP - C</v>
      </c>
      <c r="E2151" s="33">
        <f t="shared" si="487"/>
        <v>1</v>
      </c>
      <c r="F2151" s="33" t="str">
        <f t="shared" si="493"/>
        <v>God of Thunder - OP</v>
      </c>
      <c r="G2151" s="34" t="s">
        <v>123</v>
      </c>
      <c r="H2151" s="34" t="s">
        <v>2590</v>
      </c>
      <c r="L2151" s="33" t="s">
        <v>1156</v>
      </c>
      <c r="M2151" s="33" t="s">
        <v>1156</v>
      </c>
      <c r="N2151" s="34" t="s">
        <v>4905</v>
      </c>
      <c r="O2151" s="34" t="s">
        <v>4905</v>
      </c>
      <c r="P2151" s="33" t="s">
        <v>1360</v>
      </c>
      <c r="S2151" s="50" t="s">
        <v>4590</v>
      </c>
      <c r="T2151" s="33" t="s">
        <v>1156</v>
      </c>
      <c r="U2151" s="33" t="s">
        <v>1360</v>
      </c>
      <c r="W2151" s="34" t="s">
        <v>2103</v>
      </c>
      <c r="X2151" s="34">
        <v>2</v>
      </c>
      <c r="Y2151" s="34">
        <v>5</v>
      </c>
      <c r="Z2151" s="34">
        <f t="shared" si="488"/>
        <v>10</v>
      </c>
      <c r="AI2151" s="25">
        <v>2150</v>
      </c>
      <c r="AJ2151" s="27">
        <v>2150</v>
      </c>
    </row>
    <row r="2152" spans="1:36" ht="11.25" customHeight="1" x14ac:dyDescent="0.2">
      <c r="A2152" s="27">
        <v>2151</v>
      </c>
      <c r="C2152" s="33" t="str">
        <f t="shared" si="490"/>
        <v>Thor - Mjolnir Speaks - OP - U</v>
      </c>
      <c r="D2152" s="33" t="str">
        <f t="shared" si="494"/>
        <v>Thor - Mjolnir Speaks - OP - U</v>
      </c>
      <c r="E2152" s="33">
        <f t="shared" si="487"/>
        <v>1</v>
      </c>
      <c r="F2152" s="33" t="str">
        <f t="shared" si="493"/>
        <v>Mjolnir Speaks - OP</v>
      </c>
      <c r="G2152" s="34" t="s">
        <v>123</v>
      </c>
      <c r="H2152" s="34" t="s">
        <v>2590</v>
      </c>
      <c r="L2152" s="33" t="s">
        <v>1156</v>
      </c>
      <c r="M2152" s="33" t="s">
        <v>1156</v>
      </c>
      <c r="N2152" s="34" t="s">
        <v>4872</v>
      </c>
      <c r="O2152" s="34" t="s">
        <v>4872</v>
      </c>
      <c r="P2152" s="33" t="s">
        <v>373</v>
      </c>
      <c r="S2152" s="50" t="s">
        <v>4591</v>
      </c>
      <c r="T2152" s="33" t="s">
        <v>1156</v>
      </c>
      <c r="U2152" s="33" t="s">
        <v>373</v>
      </c>
      <c r="W2152" s="34" t="s">
        <v>2314</v>
      </c>
      <c r="X2152" s="34">
        <v>2</v>
      </c>
      <c r="Y2152" s="34">
        <v>10</v>
      </c>
      <c r="Z2152" s="34">
        <f t="shared" si="488"/>
        <v>20</v>
      </c>
      <c r="AI2152" s="25">
        <v>2151</v>
      </c>
      <c r="AJ2152" s="27">
        <v>2151</v>
      </c>
    </row>
    <row r="2153" spans="1:36" ht="11.25" customHeight="1" x14ac:dyDescent="0.2">
      <c r="A2153" s="27">
        <v>2152</v>
      </c>
      <c r="C2153" s="33" t="str">
        <f t="shared" si="490"/>
        <v>Thor - Mystic Uru Metal - OP - C</v>
      </c>
      <c r="D2153" s="33" t="str">
        <f t="shared" si="494"/>
        <v>Thor - Mystic Uru Metal - OP - C</v>
      </c>
      <c r="E2153" s="33">
        <f t="shared" si="487"/>
        <v>1</v>
      </c>
      <c r="F2153" s="33" t="str">
        <f t="shared" si="493"/>
        <v>Mystic Uru Metal - OP</v>
      </c>
      <c r="G2153" s="34" t="s">
        <v>123</v>
      </c>
      <c r="H2153" s="34" t="s">
        <v>2590</v>
      </c>
      <c r="L2153" s="33" t="s">
        <v>1156</v>
      </c>
      <c r="M2153" s="33" t="s">
        <v>1156</v>
      </c>
      <c r="N2153" s="34" t="s">
        <v>4894</v>
      </c>
      <c r="O2153" s="34" t="s">
        <v>4894</v>
      </c>
      <c r="P2153" s="33" t="s">
        <v>255</v>
      </c>
      <c r="S2153" s="50" t="s">
        <v>4531</v>
      </c>
      <c r="T2153" s="33" t="s">
        <v>1156</v>
      </c>
      <c r="U2153" s="33" t="s">
        <v>255</v>
      </c>
      <c r="W2153" s="34" t="s">
        <v>2103</v>
      </c>
      <c r="X2153" s="34">
        <v>2</v>
      </c>
      <c r="Y2153" s="34">
        <v>5</v>
      </c>
      <c r="Z2153" s="34">
        <f t="shared" si="488"/>
        <v>10</v>
      </c>
      <c r="AI2153" s="25">
        <v>2152</v>
      </c>
      <c r="AJ2153" s="27">
        <v>2152</v>
      </c>
    </row>
    <row r="2154" spans="1:36" ht="11.25" customHeight="1" x14ac:dyDescent="0.2">
      <c r="A2154" s="27">
        <v>2153</v>
      </c>
      <c r="C2154" s="33" t="str">
        <f t="shared" si="490"/>
        <v>Thor - Power of Asgard - OP - OPD - R</v>
      </c>
      <c r="D2154" s="33" t="str">
        <f t="shared" si="494"/>
        <v>Thor - Power of Asgard - OP - OPD - R</v>
      </c>
      <c r="E2154" s="33">
        <f t="shared" si="487"/>
        <v>1</v>
      </c>
      <c r="F2154" s="33" t="str">
        <f t="shared" si="493"/>
        <v>Power of Asgard - OP</v>
      </c>
      <c r="G2154" s="34" t="s">
        <v>123</v>
      </c>
      <c r="H2154" s="34" t="s">
        <v>2590</v>
      </c>
      <c r="L2154" s="33" t="s">
        <v>1156</v>
      </c>
      <c r="M2154" s="33" t="s">
        <v>1156</v>
      </c>
      <c r="N2154" s="34" t="s">
        <v>4925</v>
      </c>
      <c r="O2154" s="34" t="s">
        <v>4925</v>
      </c>
      <c r="P2154" s="33" t="s">
        <v>3325</v>
      </c>
      <c r="R2154" s="34" t="s">
        <v>2584</v>
      </c>
      <c r="S2154" s="50" t="s">
        <v>4060</v>
      </c>
      <c r="T2154" s="33" t="s">
        <v>1156</v>
      </c>
      <c r="U2154" s="33" t="s">
        <v>1195</v>
      </c>
      <c r="W2154" s="34" t="s">
        <v>2313</v>
      </c>
      <c r="X2154" s="34">
        <v>2</v>
      </c>
      <c r="Y2154" s="34">
        <v>15</v>
      </c>
      <c r="Z2154" s="34">
        <f t="shared" si="488"/>
        <v>30</v>
      </c>
      <c r="AI2154" s="25">
        <v>2153</v>
      </c>
      <c r="AJ2154" s="27">
        <v>2153</v>
      </c>
    </row>
    <row r="2155" spans="1:36" ht="11.25" customHeight="1" x14ac:dyDescent="0.2">
      <c r="A2155" s="27">
        <v>2154</v>
      </c>
      <c r="C2155" s="33" t="str">
        <f t="shared" si="490"/>
        <v>Thor - Protect Teammate - OP - C</v>
      </c>
      <c r="D2155" s="33" t="str">
        <f t="shared" si="494"/>
        <v>Thor - Protect Teammate - OP - C</v>
      </c>
      <c r="E2155" s="33">
        <f t="shared" si="487"/>
        <v>1</v>
      </c>
      <c r="F2155" s="33" t="str">
        <f>CONCATENATE(M2155," - ",P2155," - ",G2155)</f>
        <v>Thor - Protect Teammate - OP</v>
      </c>
      <c r="G2155" s="34" t="s">
        <v>123</v>
      </c>
      <c r="H2155" s="34" t="s">
        <v>2590</v>
      </c>
      <c r="L2155" s="33" t="s">
        <v>1156</v>
      </c>
      <c r="M2155" s="33" t="s">
        <v>1156</v>
      </c>
      <c r="N2155" s="34" t="s">
        <v>4897</v>
      </c>
      <c r="O2155" s="34" t="s">
        <v>4897</v>
      </c>
      <c r="P2155" s="33" t="s">
        <v>333</v>
      </c>
      <c r="S2155" s="50" t="s">
        <v>5191</v>
      </c>
      <c r="T2155" s="33" t="s">
        <v>1156</v>
      </c>
      <c r="U2155" s="33" t="s">
        <v>333</v>
      </c>
      <c r="W2155" s="34" t="s">
        <v>2103</v>
      </c>
      <c r="X2155" s="34">
        <v>2</v>
      </c>
      <c r="Y2155" s="34">
        <v>5</v>
      </c>
      <c r="Z2155" s="34">
        <f t="shared" si="488"/>
        <v>10</v>
      </c>
      <c r="AI2155" s="25">
        <v>2154</v>
      </c>
      <c r="AJ2155" s="27">
        <v>2154</v>
      </c>
    </row>
    <row r="2156" spans="1:36" ht="11.25" customHeight="1" x14ac:dyDescent="0.2">
      <c r="A2156" s="27">
        <v>2155</v>
      </c>
      <c r="C2156" s="33" t="str">
        <f t="shared" si="490"/>
        <v>Thor - Viking Pyre - IQ - OPD - VR</v>
      </c>
      <c r="D2156" s="33" t="str">
        <f t="shared" si="494"/>
        <v>Thor - Viking Pyre - IQ - OPD - VR</v>
      </c>
      <c r="E2156" s="33">
        <f t="shared" si="487"/>
        <v>1</v>
      </c>
      <c r="F2156" s="33" t="str">
        <f>CONCATENATE(P2156," - ",G2156)</f>
        <v>Viking Pyre - IQ</v>
      </c>
      <c r="G2156" s="34" t="s">
        <v>1044</v>
      </c>
      <c r="H2156" s="34" t="s">
        <v>2590</v>
      </c>
      <c r="L2156" s="33" t="s">
        <v>1156</v>
      </c>
      <c r="M2156" s="33" t="s">
        <v>1156</v>
      </c>
      <c r="N2156" s="34" t="s">
        <v>5072</v>
      </c>
      <c r="O2156" s="34" t="s">
        <v>5072</v>
      </c>
      <c r="P2156" s="33" t="s">
        <v>3326</v>
      </c>
      <c r="R2156" s="34" t="s">
        <v>2584</v>
      </c>
      <c r="S2156" s="50" t="s">
        <v>4592</v>
      </c>
      <c r="T2156" s="33" t="s">
        <v>1156</v>
      </c>
      <c r="U2156" s="33" t="s">
        <v>1196</v>
      </c>
      <c r="W2156" s="34" t="s">
        <v>2361</v>
      </c>
      <c r="X2156" s="34">
        <v>12</v>
      </c>
      <c r="Y2156" s="34">
        <v>20</v>
      </c>
      <c r="Z2156" s="34">
        <f t="shared" si="488"/>
        <v>240</v>
      </c>
      <c r="AI2156" s="25">
        <v>2155</v>
      </c>
      <c r="AJ2156" s="27">
        <v>2155</v>
      </c>
    </row>
    <row r="2157" spans="1:36" ht="11.25" customHeight="1" x14ac:dyDescent="0.2">
      <c r="A2157" s="27">
        <v>2156</v>
      </c>
      <c r="B2157" s="28"/>
      <c r="C2157" s="26" t="str">
        <f t="shared" si="490"/>
        <v>Thorn - 4-Grid Character Card - DC - U</v>
      </c>
      <c r="D2157" s="26" t="str">
        <f>CONCATENATE(M2157," ",G2157," HERO - ",W2157)</f>
        <v>Thorn DC HERO - U</v>
      </c>
      <c r="E2157" s="26">
        <f t="shared" si="487"/>
        <v>1</v>
      </c>
      <c r="F2157" s="26" t="str">
        <f>CONCATENATE(M2157,IF(V2157&lt;&gt;"",CONCATENATE(" (",V2157,")",),"")," &lt;",G2157,"&gt;")</f>
        <v>Thorn (V) &lt;DC&gt;</v>
      </c>
      <c r="G2157" s="28" t="s">
        <v>3385</v>
      </c>
      <c r="H2157" s="28" t="s">
        <v>2582</v>
      </c>
      <c r="I2157" s="28"/>
      <c r="J2157" s="28"/>
      <c r="K2157" s="28"/>
      <c r="L2157" s="26" t="s">
        <v>1157</v>
      </c>
      <c r="M2157" s="26" t="s">
        <v>1157</v>
      </c>
      <c r="N2157" s="28"/>
      <c r="O2157" s="28"/>
      <c r="P2157" s="26" t="s">
        <v>769</v>
      </c>
      <c r="Q2157" s="28"/>
      <c r="R2157" s="28"/>
      <c r="S2157" s="54"/>
      <c r="T2157" s="26" t="s">
        <v>1157</v>
      </c>
      <c r="U2157" s="26" t="s">
        <v>769</v>
      </c>
      <c r="V2157" s="28" t="s">
        <v>1982</v>
      </c>
      <c r="W2157" s="28" t="s">
        <v>2314</v>
      </c>
      <c r="X2157" s="29">
        <v>3</v>
      </c>
      <c r="Y2157" s="29">
        <v>10</v>
      </c>
      <c r="Z2157" s="29">
        <f t="shared" si="488"/>
        <v>30</v>
      </c>
      <c r="AA2157" s="30">
        <v>4</v>
      </c>
      <c r="AB2157" s="30">
        <v>6</v>
      </c>
      <c r="AC2157" s="30">
        <v>3</v>
      </c>
      <c r="AD2157" s="30">
        <v>5</v>
      </c>
      <c r="AE2157" s="30">
        <f>SUM(AA2157:AD2157)</f>
        <v>18</v>
      </c>
      <c r="AF2157" s="30">
        <v>18</v>
      </c>
      <c r="AG2157" s="31">
        <f>AVERAGE(AA2157:AD2157)</f>
        <v>4.5</v>
      </c>
      <c r="AH2157" s="32"/>
      <c r="AI2157" s="32">
        <v>2156</v>
      </c>
      <c r="AJ2157" s="27">
        <v>2156</v>
      </c>
    </row>
    <row r="2158" spans="1:36" ht="11.25" customHeight="1" x14ac:dyDescent="0.2">
      <c r="A2158" s="27">
        <v>2157</v>
      </c>
      <c r="C2158" s="33" t="str">
        <f t="shared" si="490"/>
        <v>Thorn - Barbed Lash - DC - R</v>
      </c>
      <c r="D2158" s="33" t="str">
        <f t="shared" ref="D2158:D2163" si="495">CONCATENATE(M2158," - ",P2158," - ",G2158," - ",IF(R2158="","",CONCATENATE(R2158," - ")),W2158)</f>
        <v>Thorn - Barbed Lash - DC - R</v>
      </c>
      <c r="E2158" s="33">
        <f t="shared" si="487"/>
        <v>1</v>
      </c>
      <c r="F2158" s="33" t="str">
        <f t="shared" ref="F2158:F2163" si="496">CONCATENATE(P2158," - ",G2158)</f>
        <v>Barbed Lash - DC</v>
      </c>
      <c r="G2158" s="34" t="s">
        <v>3385</v>
      </c>
      <c r="H2158" s="34" t="s">
        <v>2590</v>
      </c>
      <c r="L2158" s="33" t="s">
        <v>1157</v>
      </c>
      <c r="M2158" s="33" t="s">
        <v>1157</v>
      </c>
      <c r="N2158" s="34" t="s">
        <v>4947</v>
      </c>
      <c r="O2158" s="34" t="s">
        <v>4947</v>
      </c>
      <c r="P2158" s="33" t="s">
        <v>1361</v>
      </c>
      <c r="S2158" s="50" t="s">
        <v>3683</v>
      </c>
      <c r="T2158" s="33" t="s">
        <v>1157</v>
      </c>
      <c r="U2158" s="33" t="s">
        <v>1361</v>
      </c>
      <c r="W2158" s="34" t="s">
        <v>2313</v>
      </c>
      <c r="X2158" s="34">
        <v>3</v>
      </c>
      <c r="Y2158" s="34">
        <v>15</v>
      </c>
      <c r="Z2158" s="34">
        <f t="shared" si="488"/>
        <v>45</v>
      </c>
      <c r="AI2158" s="25">
        <v>2157</v>
      </c>
      <c r="AJ2158" s="27">
        <v>2157</v>
      </c>
    </row>
    <row r="2159" spans="1:36" ht="11.25" customHeight="1" x14ac:dyDescent="0.2">
      <c r="A2159" s="27">
        <v>2158</v>
      </c>
      <c r="C2159" s="33" t="str">
        <f t="shared" si="490"/>
        <v>Thorn - Battle Instinct - DC - R</v>
      </c>
      <c r="D2159" s="33" t="str">
        <f t="shared" si="495"/>
        <v>Thorn - Battle Instinct - DC - R</v>
      </c>
      <c r="E2159" s="33">
        <f t="shared" si="487"/>
        <v>1</v>
      </c>
      <c r="F2159" s="33" t="str">
        <f t="shared" si="496"/>
        <v>Battle Instinct - DC</v>
      </c>
      <c r="G2159" s="34" t="s">
        <v>3385</v>
      </c>
      <c r="H2159" s="34" t="s">
        <v>2590</v>
      </c>
      <c r="L2159" s="33" t="s">
        <v>1157</v>
      </c>
      <c r="M2159" s="33" t="s">
        <v>1157</v>
      </c>
      <c r="N2159" s="34" t="s">
        <v>5157</v>
      </c>
      <c r="O2159" s="34" t="s">
        <v>5157</v>
      </c>
      <c r="P2159" s="33" t="s">
        <v>415</v>
      </c>
      <c r="S2159" s="50" t="s">
        <v>4593</v>
      </c>
      <c r="T2159" s="33" t="s">
        <v>1157</v>
      </c>
      <c r="U2159" s="33" t="s">
        <v>415</v>
      </c>
      <c r="W2159" s="34" t="s">
        <v>2313</v>
      </c>
      <c r="X2159" s="34">
        <v>3</v>
      </c>
      <c r="Y2159" s="34">
        <v>15</v>
      </c>
      <c r="Z2159" s="34">
        <f t="shared" si="488"/>
        <v>45</v>
      </c>
      <c r="AI2159" s="25">
        <v>2158</v>
      </c>
      <c r="AJ2159" s="27">
        <v>2158</v>
      </c>
    </row>
    <row r="2160" spans="1:36" ht="11.25" customHeight="1" x14ac:dyDescent="0.2">
      <c r="A2160" s="27">
        <v>2159</v>
      </c>
      <c r="C2160" s="33" t="str">
        <f t="shared" si="490"/>
        <v>Thorn - Combat Daggers - DC - U</v>
      </c>
      <c r="D2160" s="33" t="str">
        <f t="shared" si="495"/>
        <v>Thorn - Combat Daggers - DC - U</v>
      </c>
      <c r="E2160" s="33">
        <f t="shared" si="487"/>
        <v>1</v>
      </c>
      <c r="F2160" s="33" t="str">
        <f t="shared" si="496"/>
        <v>Combat Daggers - DC</v>
      </c>
      <c r="G2160" s="34" t="s">
        <v>3385</v>
      </c>
      <c r="H2160" s="34" t="s">
        <v>2590</v>
      </c>
      <c r="L2160" s="33" t="s">
        <v>1157</v>
      </c>
      <c r="M2160" s="33" t="s">
        <v>1157</v>
      </c>
      <c r="N2160" s="34" t="s">
        <v>4928</v>
      </c>
      <c r="O2160" s="34" t="s">
        <v>4928</v>
      </c>
      <c r="P2160" s="33" t="s">
        <v>372</v>
      </c>
      <c r="S2160" s="50" t="s">
        <v>3805</v>
      </c>
      <c r="T2160" s="33" t="s">
        <v>1157</v>
      </c>
      <c r="U2160" s="33" t="s">
        <v>372</v>
      </c>
      <c r="W2160" s="34" t="s">
        <v>2314</v>
      </c>
      <c r="X2160" s="34">
        <v>3</v>
      </c>
      <c r="Y2160" s="34">
        <v>10</v>
      </c>
      <c r="Z2160" s="34">
        <f t="shared" si="488"/>
        <v>30</v>
      </c>
      <c r="AI2160" s="25">
        <v>2159</v>
      </c>
      <c r="AJ2160" s="27">
        <v>2159</v>
      </c>
    </row>
    <row r="2161" spans="1:36" ht="11.25" customHeight="1" x14ac:dyDescent="0.2">
      <c r="A2161" s="27">
        <v>2160</v>
      </c>
      <c r="C2161" s="33" t="str">
        <f t="shared" si="490"/>
        <v>Thorn - Explosive Charge - DC - OPD - VR</v>
      </c>
      <c r="D2161" s="33" t="str">
        <f t="shared" si="495"/>
        <v>Thorn - Explosive Charge - DC - OPD - VR</v>
      </c>
      <c r="E2161" s="33">
        <f t="shared" si="487"/>
        <v>1</v>
      </c>
      <c r="F2161" s="33" t="str">
        <f t="shared" si="496"/>
        <v>Explosive Charge - DC</v>
      </c>
      <c r="G2161" s="34" t="s">
        <v>3385</v>
      </c>
      <c r="H2161" s="34" t="s">
        <v>2590</v>
      </c>
      <c r="L2161" s="33" t="s">
        <v>1157</v>
      </c>
      <c r="M2161" s="33" t="s">
        <v>1157</v>
      </c>
      <c r="N2161" s="34" t="s">
        <v>4995</v>
      </c>
      <c r="O2161" s="34" t="s">
        <v>4995</v>
      </c>
      <c r="P2161" s="33" t="s">
        <v>3327</v>
      </c>
      <c r="R2161" s="34" t="s">
        <v>2584</v>
      </c>
      <c r="S2161" s="50" t="s">
        <v>4594</v>
      </c>
      <c r="T2161" s="33" t="s">
        <v>1157</v>
      </c>
      <c r="U2161" s="33" t="s">
        <v>1197</v>
      </c>
      <c r="W2161" s="34" t="s">
        <v>2361</v>
      </c>
      <c r="X2161" s="34">
        <v>3</v>
      </c>
      <c r="Y2161" s="34">
        <v>20</v>
      </c>
      <c r="Z2161" s="34">
        <f t="shared" si="488"/>
        <v>60</v>
      </c>
      <c r="AI2161" s="25">
        <v>2160</v>
      </c>
      <c r="AJ2161" s="27">
        <v>2160</v>
      </c>
    </row>
    <row r="2162" spans="1:36" ht="11.25" customHeight="1" x14ac:dyDescent="0.2">
      <c r="A2162" s="27">
        <v>2161</v>
      </c>
      <c r="C2162" s="33" t="str">
        <f t="shared" si="490"/>
        <v>Thorn - Street Fighter - DC - C</v>
      </c>
      <c r="D2162" s="33" t="s">
        <v>6267</v>
      </c>
      <c r="E2162" s="33">
        <f t="shared" si="487"/>
        <v>1</v>
      </c>
      <c r="F2162" s="33" t="str">
        <f t="shared" si="496"/>
        <v>Street Fighter - DC</v>
      </c>
      <c r="G2162" s="34" t="s">
        <v>3385</v>
      </c>
      <c r="H2162" s="34" t="s">
        <v>2590</v>
      </c>
      <c r="L2162" s="33" t="s">
        <v>1157</v>
      </c>
      <c r="M2162" s="33" t="s">
        <v>1157</v>
      </c>
      <c r="N2162" s="34" t="s">
        <v>4918</v>
      </c>
      <c r="O2162" s="34" t="s">
        <v>4918</v>
      </c>
      <c r="P2162" s="33" t="s">
        <v>1362</v>
      </c>
      <c r="S2162" s="50" t="s">
        <v>4595</v>
      </c>
      <c r="T2162" s="33" t="s">
        <v>1157</v>
      </c>
      <c r="U2162" s="33" t="s">
        <v>1362</v>
      </c>
      <c r="W2162" s="34" t="s">
        <v>2103</v>
      </c>
      <c r="X2162" s="34">
        <v>3</v>
      </c>
      <c r="Y2162" s="34">
        <v>5</v>
      </c>
      <c r="Z2162" s="34">
        <f t="shared" si="488"/>
        <v>15</v>
      </c>
      <c r="AI2162" s="25">
        <v>2161</v>
      </c>
      <c r="AJ2162" s="27">
        <v>2161</v>
      </c>
    </row>
    <row r="2163" spans="1:36" ht="11.25" customHeight="1" x14ac:dyDescent="0.2">
      <c r="A2163" s="27">
        <v>2162</v>
      </c>
      <c r="C2163" s="33" t="str">
        <f t="shared" si="490"/>
        <v>Thorn - Tell Me What You Know - JLA - OPD - R</v>
      </c>
      <c r="D2163" s="33" t="str">
        <f t="shared" si="495"/>
        <v>Thorn - Tell Me What You Know - JLA - OPD - R</v>
      </c>
      <c r="E2163" s="33">
        <f t="shared" si="487"/>
        <v>1</v>
      </c>
      <c r="F2163" s="33" t="str">
        <f t="shared" si="496"/>
        <v>Tell Me What You Know - JLA</v>
      </c>
      <c r="G2163" s="34" t="s">
        <v>3386</v>
      </c>
      <c r="H2163" s="34" t="s">
        <v>2590</v>
      </c>
      <c r="L2163" s="33" t="s">
        <v>1157</v>
      </c>
      <c r="M2163" s="33" t="s">
        <v>1157</v>
      </c>
      <c r="N2163" s="34" t="s">
        <v>5008</v>
      </c>
      <c r="O2163" s="34" t="s">
        <v>5008</v>
      </c>
      <c r="P2163" s="33" t="s">
        <v>3328</v>
      </c>
      <c r="R2163" s="34" t="s">
        <v>2584</v>
      </c>
      <c r="S2163" s="50" t="s">
        <v>3843</v>
      </c>
      <c r="T2163" s="33" t="s">
        <v>1157</v>
      </c>
      <c r="U2163" s="33" t="s">
        <v>1198</v>
      </c>
      <c r="W2163" s="34" t="s">
        <v>2313</v>
      </c>
      <c r="X2163" s="34">
        <v>6</v>
      </c>
      <c r="Y2163" s="34">
        <v>15</v>
      </c>
      <c r="Z2163" s="34">
        <f t="shared" si="488"/>
        <v>90</v>
      </c>
      <c r="AI2163" s="25">
        <v>2162</v>
      </c>
      <c r="AJ2163" s="27">
        <v>2162</v>
      </c>
    </row>
    <row r="2164" spans="1:36" ht="11.25" customHeight="1" x14ac:dyDescent="0.2">
      <c r="A2164" s="27">
        <v>2163</v>
      </c>
      <c r="B2164" s="28"/>
      <c r="C2164" s="26" t="str">
        <f t="shared" si="490"/>
        <v>Thunderbird - 4-Grid Character Card - XM - U</v>
      </c>
      <c r="D2164" s="26" t="str">
        <f>CONCATENATE(M2164," ",G2164," HERO - ",W2164)</f>
        <v>Thunderbird XM HERO - U</v>
      </c>
      <c r="E2164" s="26">
        <f t="shared" si="487"/>
        <v>1</v>
      </c>
      <c r="F2164" s="26" t="str">
        <f>CONCATENATE(M2164,IF(V2164&lt;&gt;"",CONCATENATE(" (",V2164,")",),"")," &lt;",G2164,"&gt;")</f>
        <v>Thunderbird &lt;XM&gt;</v>
      </c>
      <c r="G2164" s="28" t="s">
        <v>3387</v>
      </c>
      <c r="H2164" s="28" t="s">
        <v>2582</v>
      </c>
      <c r="I2164" s="28"/>
      <c r="J2164" s="28"/>
      <c r="K2164" s="28"/>
      <c r="L2164" s="26" t="s">
        <v>1468</v>
      </c>
      <c r="M2164" s="26" t="s">
        <v>1468</v>
      </c>
      <c r="N2164" s="28"/>
      <c r="O2164" s="28"/>
      <c r="P2164" s="26" t="s">
        <v>769</v>
      </c>
      <c r="Q2164" s="28"/>
      <c r="R2164" s="28"/>
      <c r="S2164" s="54"/>
      <c r="T2164" s="26" t="s">
        <v>1468</v>
      </c>
      <c r="U2164" s="26" t="s">
        <v>769</v>
      </c>
      <c r="V2164" s="28"/>
      <c r="W2164" s="28" t="s">
        <v>2314</v>
      </c>
      <c r="X2164" s="29">
        <v>5</v>
      </c>
      <c r="Y2164" s="29">
        <v>10</v>
      </c>
      <c r="Z2164" s="29">
        <f t="shared" si="488"/>
        <v>50</v>
      </c>
      <c r="AA2164" s="30">
        <v>2</v>
      </c>
      <c r="AB2164" s="30">
        <v>6</v>
      </c>
      <c r="AC2164" s="30">
        <v>7</v>
      </c>
      <c r="AD2164" s="30">
        <v>3</v>
      </c>
      <c r="AE2164" s="30">
        <f>SUM(AA2164:AD2164)</f>
        <v>18</v>
      </c>
      <c r="AF2164" s="30">
        <v>18</v>
      </c>
      <c r="AG2164" s="31">
        <f>AVERAGE(AA2164:AD2164)</f>
        <v>4.5</v>
      </c>
      <c r="AH2164" s="32"/>
      <c r="AI2164" s="32">
        <v>2163</v>
      </c>
      <c r="AJ2164" s="27">
        <v>2163</v>
      </c>
    </row>
    <row r="2165" spans="1:36" ht="11.25" customHeight="1" x14ac:dyDescent="0.2">
      <c r="A2165" s="27">
        <v>2164</v>
      </c>
      <c r="C2165" s="33" t="str">
        <f t="shared" si="490"/>
        <v>Thunderbird - Apache Warrior - XM - C</v>
      </c>
      <c r="D2165" s="33" t="str">
        <f>CONCATENATE(M2165," - ",P2165," - ",G2165," - ",IF(R2165="","",CONCATENATE(R2165," - ")),W2165)</f>
        <v>Thunderbird - Apache Warrior - XM - C</v>
      </c>
      <c r="E2165" s="33">
        <f t="shared" si="487"/>
        <v>1</v>
      </c>
      <c r="F2165" s="33" t="str">
        <f>CONCATENATE(P2165," - ",G2165)</f>
        <v>Apache Warrior - XM</v>
      </c>
      <c r="G2165" s="34" t="s">
        <v>3387</v>
      </c>
      <c r="H2165" s="34" t="s">
        <v>2590</v>
      </c>
      <c r="L2165" s="33" t="s">
        <v>1468</v>
      </c>
      <c r="M2165" s="33" t="s">
        <v>1468</v>
      </c>
      <c r="N2165" s="34" t="s">
        <v>5106</v>
      </c>
      <c r="O2165" s="34" t="s">
        <v>5106</v>
      </c>
      <c r="P2165" s="33" t="s">
        <v>1680</v>
      </c>
      <c r="S2165" s="50" t="s">
        <v>4596</v>
      </c>
      <c r="T2165" s="33" t="s">
        <v>1468</v>
      </c>
      <c r="U2165" s="33" t="s">
        <v>1680</v>
      </c>
      <c r="W2165" s="34" t="s">
        <v>2103</v>
      </c>
      <c r="X2165" s="34">
        <v>5</v>
      </c>
      <c r="Y2165" s="34">
        <v>5</v>
      </c>
      <c r="Z2165" s="34">
        <f t="shared" si="488"/>
        <v>25</v>
      </c>
      <c r="AI2165" s="25">
        <v>2164</v>
      </c>
      <c r="AJ2165" s="27">
        <v>2164</v>
      </c>
    </row>
    <row r="2166" spans="1:36" ht="11.25" customHeight="1" x14ac:dyDescent="0.2">
      <c r="A2166" s="27">
        <v>2165</v>
      </c>
      <c r="C2166" s="33" t="str">
        <f t="shared" si="490"/>
        <v>Thunderbird - Cellular Density - XM - C</v>
      </c>
      <c r="D2166" s="33" t="str">
        <f>CONCATENATE(M2166," - ",P2166," - ",G2166," - ",IF(R2166="","",CONCATENATE(R2166," - ")),W2166)</f>
        <v>Thunderbird - Cellular Density - XM - C</v>
      </c>
      <c r="E2166" s="33">
        <f t="shared" si="487"/>
        <v>1</v>
      </c>
      <c r="F2166" s="33" t="str">
        <f>CONCATENATE(P2166," - ",G2166)</f>
        <v>Cellular Density - XM</v>
      </c>
      <c r="G2166" s="34" t="s">
        <v>3387</v>
      </c>
      <c r="H2166" s="34" t="s">
        <v>2590</v>
      </c>
      <c r="L2166" s="33" t="s">
        <v>1468</v>
      </c>
      <c r="M2166" s="33" t="s">
        <v>1468</v>
      </c>
      <c r="N2166" s="34" t="s">
        <v>5169</v>
      </c>
      <c r="O2166" s="34" t="s">
        <v>5169</v>
      </c>
      <c r="P2166" s="33" t="s">
        <v>1681</v>
      </c>
      <c r="S2166" s="50" t="s">
        <v>4597</v>
      </c>
      <c r="T2166" s="33" t="s">
        <v>1468</v>
      </c>
      <c r="U2166" s="33" t="s">
        <v>1681</v>
      </c>
      <c r="W2166" s="34" t="s">
        <v>2103</v>
      </c>
      <c r="X2166" s="34">
        <v>5</v>
      </c>
      <c r="Y2166" s="34">
        <v>5</v>
      </c>
      <c r="Z2166" s="34">
        <f t="shared" si="488"/>
        <v>25</v>
      </c>
      <c r="AI2166" s="25">
        <v>2165</v>
      </c>
      <c r="AJ2166" s="27">
        <v>2165</v>
      </c>
    </row>
    <row r="2167" spans="1:36" ht="11.25" customHeight="1" x14ac:dyDescent="0.2">
      <c r="A2167" s="27">
        <v>2166</v>
      </c>
      <c r="C2167" s="33" t="str">
        <f t="shared" si="490"/>
        <v>Thunderbird - Keen Senses - XM - C</v>
      </c>
      <c r="D2167" s="33" t="str">
        <f>CONCATENATE(M2167," - ",P2167," - ",G2167," - ",IF(R2167="","",CONCATENATE(R2167," - ")),W2167)</f>
        <v>Thunderbird - Keen Senses - XM - C</v>
      </c>
      <c r="E2167" s="33">
        <f t="shared" si="487"/>
        <v>1</v>
      </c>
      <c r="F2167" s="33" t="str">
        <f>CONCATENATE(P2167," - ",G2167)</f>
        <v>Keen Senses - XM</v>
      </c>
      <c r="G2167" s="34" t="s">
        <v>3387</v>
      </c>
      <c r="H2167" s="34" t="s">
        <v>2590</v>
      </c>
      <c r="L2167" s="33" t="s">
        <v>1468</v>
      </c>
      <c r="M2167" s="33" t="s">
        <v>1468</v>
      </c>
      <c r="N2167" s="34" t="s">
        <v>5042</v>
      </c>
      <c r="O2167" s="34" t="s">
        <v>5042</v>
      </c>
      <c r="P2167" s="33" t="s">
        <v>1682</v>
      </c>
      <c r="S2167" s="50" t="s">
        <v>4598</v>
      </c>
      <c r="T2167" s="33" t="s">
        <v>1468</v>
      </c>
      <c r="U2167" s="33" t="s">
        <v>1682</v>
      </c>
      <c r="W2167" s="34" t="s">
        <v>2103</v>
      </c>
      <c r="X2167" s="34">
        <v>5</v>
      </c>
      <c r="Y2167" s="34">
        <v>5</v>
      </c>
      <c r="Z2167" s="34">
        <f t="shared" si="488"/>
        <v>25</v>
      </c>
      <c r="AI2167" s="25">
        <v>2166</v>
      </c>
      <c r="AJ2167" s="27">
        <v>2166</v>
      </c>
    </row>
    <row r="2168" spans="1:36" ht="11.25" customHeight="1" x14ac:dyDescent="0.2">
      <c r="A2168" s="27">
        <v>2167</v>
      </c>
      <c r="C2168" s="33" t="str">
        <f t="shared" si="490"/>
        <v>Thunderbird - Powerhouse - XM - C</v>
      </c>
      <c r="D2168" s="33" t="s">
        <v>6268</v>
      </c>
      <c r="E2168" s="33">
        <f t="shared" si="487"/>
        <v>1</v>
      </c>
      <c r="F2168" s="33" t="str">
        <f>CONCATENATE(P2168," - ",G2168)</f>
        <v>Powerhouse - XM</v>
      </c>
      <c r="G2168" s="34" t="s">
        <v>3387</v>
      </c>
      <c r="H2168" s="34" t="s">
        <v>2590</v>
      </c>
      <c r="L2168" s="33" t="s">
        <v>1468</v>
      </c>
      <c r="M2168" s="33" t="s">
        <v>1468</v>
      </c>
      <c r="N2168" s="34" t="s">
        <v>5006</v>
      </c>
      <c r="O2168" s="34" t="s">
        <v>4870</v>
      </c>
      <c r="P2168" s="33" t="s">
        <v>1683</v>
      </c>
      <c r="S2168" s="50" t="s">
        <v>4599</v>
      </c>
      <c r="T2168" s="33" t="s">
        <v>1468</v>
      </c>
      <c r="U2168" s="33" t="s">
        <v>1683</v>
      </c>
      <c r="W2168" s="34" t="s">
        <v>2103</v>
      </c>
      <c r="X2168" s="34">
        <v>5</v>
      </c>
      <c r="Y2168" s="34">
        <v>5</v>
      </c>
      <c r="Z2168" s="34">
        <f t="shared" si="488"/>
        <v>25</v>
      </c>
      <c r="AI2168" s="25">
        <v>2167</v>
      </c>
      <c r="AJ2168" s="27">
        <v>2167</v>
      </c>
    </row>
    <row r="2169" spans="1:36" ht="11.25" customHeight="1" x14ac:dyDescent="0.2">
      <c r="A2169" s="27">
        <v>2168</v>
      </c>
      <c r="C2169" s="33" t="str">
        <f t="shared" si="490"/>
        <v>Thunderbird - Ultimate Sacrifice - XM - OPD - R</v>
      </c>
      <c r="D2169" s="33" t="str">
        <f>CONCATENATE(M2169," - ",P2169," - ",G2169," - ",IF(R2169="","",CONCATENATE(R2169," - ")),W2169)</f>
        <v>Thunderbird - Ultimate Sacrifice - XM - OPD - R</v>
      </c>
      <c r="E2169" s="33">
        <f t="shared" si="487"/>
        <v>1</v>
      </c>
      <c r="F2169" s="33" t="str">
        <f>CONCATENATE(P2169," - ",G2169)</f>
        <v>Ultimate Sacrifice - XM</v>
      </c>
      <c r="G2169" s="34" t="s">
        <v>3387</v>
      </c>
      <c r="H2169" s="34" t="s">
        <v>2590</v>
      </c>
      <c r="L2169" s="33" t="s">
        <v>1468</v>
      </c>
      <c r="M2169" s="33" t="s">
        <v>1468</v>
      </c>
      <c r="N2169" s="34" t="s">
        <v>5170</v>
      </c>
      <c r="O2169" s="34" t="s">
        <v>5170</v>
      </c>
      <c r="P2169" s="33" t="s">
        <v>3329</v>
      </c>
      <c r="R2169" s="34" t="s">
        <v>2584</v>
      </c>
      <c r="S2169" s="50" t="s">
        <v>4600</v>
      </c>
      <c r="T2169" s="33" t="s">
        <v>1468</v>
      </c>
      <c r="U2169" s="33" t="s">
        <v>1199</v>
      </c>
      <c r="W2169" s="34" t="s">
        <v>2313</v>
      </c>
      <c r="X2169" s="34">
        <v>5</v>
      </c>
      <c r="Y2169" s="34">
        <v>15</v>
      </c>
      <c r="Z2169" s="34">
        <f t="shared" si="488"/>
        <v>75</v>
      </c>
      <c r="AI2169" s="25">
        <v>2168</v>
      </c>
      <c r="AJ2169" s="27">
        <v>2168</v>
      </c>
    </row>
    <row r="2170" spans="1:36" ht="11.25" customHeight="1" x14ac:dyDescent="0.2">
      <c r="A2170" s="27">
        <v>2169</v>
      </c>
      <c r="B2170" s="28"/>
      <c r="C2170" s="26" t="str">
        <f t="shared" si="490"/>
        <v>Thunderbolts - 4-Grid Character Card - CL - U</v>
      </c>
      <c r="D2170" s="26" t="str">
        <f>CONCATENATE(M2170," ",G2170," HERO - ",W2170)</f>
        <v>Thunderbolts CL HERO - U</v>
      </c>
      <c r="E2170" s="26">
        <f t="shared" si="487"/>
        <v>1</v>
      </c>
      <c r="F2170" s="26" t="str">
        <f>CONCATENATE(M2170,IF(V2170&lt;&gt;"",CONCATENATE(" (",V2170,")",),"")," &lt;",G2170,"&gt;")</f>
        <v>Thunderbolts &lt;CL&gt;</v>
      </c>
      <c r="G2170" s="28" t="s">
        <v>1676</v>
      </c>
      <c r="H2170" s="28" t="s">
        <v>2582</v>
      </c>
      <c r="I2170" s="28"/>
      <c r="J2170" s="28"/>
      <c r="K2170" s="28"/>
      <c r="L2170" s="26" t="s">
        <v>1158</v>
      </c>
      <c r="M2170" s="26" t="s">
        <v>1158</v>
      </c>
      <c r="N2170" s="28"/>
      <c r="O2170" s="28"/>
      <c r="P2170" s="26" t="s">
        <v>769</v>
      </c>
      <c r="Q2170" s="28"/>
      <c r="R2170" s="28"/>
      <c r="S2170" s="54"/>
      <c r="T2170" s="26" t="s">
        <v>1158</v>
      </c>
      <c r="U2170" s="26" t="s">
        <v>769</v>
      </c>
      <c r="V2170" s="28"/>
      <c r="W2170" s="28" t="s">
        <v>2314</v>
      </c>
      <c r="X2170" s="29">
        <v>13</v>
      </c>
      <c r="Y2170" s="29">
        <v>10</v>
      </c>
      <c r="Z2170" s="29">
        <f t="shared" si="488"/>
        <v>130</v>
      </c>
      <c r="AA2170" s="30">
        <v>7</v>
      </c>
      <c r="AB2170" s="30">
        <v>5</v>
      </c>
      <c r="AC2170" s="30">
        <v>4</v>
      </c>
      <c r="AD2170" s="30">
        <v>6</v>
      </c>
      <c r="AE2170" s="30">
        <f>SUM(AA2170:AD2170)</f>
        <v>22</v>
      </c>
      <c r="AF2170" s="30">
        <v>22</v>
      </c>
      <c r="AG2170" s="31">
        <f>AVERAGE(AA2170:AD2170)</f>
        <v>5.5</v>
      </c>
      <c r="AH2170" s="32"/>
      <c r="AI2170" s="32">
        <v>2169</v>
      </c>
      <c r="AJ2170" s="27">
        <v>2169</v>
      </c>
    </row>
    <row r="2171" spans="1:36" ht="11.25" customHeight="1" x14ac:dyDescent="0.2">
      <c r="A2171" s="27">
        <v>2170</v>
      </c>
      <c r="C2171" s="33" t="str">
        <f t="shared" si="490"/>
        <v>Thunderbolts - Atlas - CL - C</v>
      </c>
      <c r="D2171" s="33" t="str">
        <f t="shared" ref="D2171:D2176" si="497">CONCATENATE(M2171," - ",P2171," - ",G2171," - ",IF(R2171="","",CONCATENATE(R2171," - ")),W2171)</f>
        <v>Thunderbolts - Atlas - CL - C</v>
      </c>
      <c r="E2171" s="33">
        <f t="shared" si="487"/>
        <v>1</v>
      </c>
      <c r="F2171" s="33" t="str">
        <f t="shared" ref="F2171:F2176" si="498">CONCATENATE(P2171," - ",G2171)</f>
        <v>Atlas - CL</v>
      </c>
      <c r="G2171" s="34" t="s">
        <v>1676</v>
      </c>
      <c r="H2171" s="34" t="s">
        <v>2590</v>
      </c>
      <c r="L2171" s="33" t="s">
        <v>2528</v>
      </c>
      <c r="M2171" s="33" t="s">
        <v>1158</v>
      </c>
      <c r="N2171" s="34" t="s">
        <v>5017</v>
      </c>
      <c r="O2171" s="34" t="s">
        <v>5017</v>
      </c>
      <c r="P2171" s="33" t="s">
        <v>2528</v>
      </c>
      <c r="S2171" s="50" t="s">
        <v>3877</v>
      </c>
      <c r="T2171" s="33" t="s">
        <v>1158</v>
      </c>
      <c r="U2171" s="33" t="s">
        <v>2528</v>
      </c>
      <c r="W2171" s="34" t="s">
        <v>2103</v>
      </c>
      <c r="X2171" s="34">
        <v>13</v>
      </c>
      <c r="Y2171" s="34">
        <v>5</v>
      </c>
      <c r="Z2171" s="34">
        <f t="shared" si="488"/>
        <v>65</v>
      </c>
      <c r="AI2171" s="25">
        <v>2170</v>
      </c>
      <c r="AJ2171" s="27">
        <v>2170</v>
      </c>
    </row>
    <row r="2172" spans="1:36" ht="11.25" customHeight="1" x14ac:dyDescent="0.2">
      <c r="A2172" s="27">
        <v>2171</v>
      </c>
      <c r="C2172" s="33" t="str">
        <f t="shared" si="490"/>
        <v>Thunderbolts - Citizen V - CL - OPD - R</v>
      </c>
      <c r="D2172" s="33" t="str">
        <f t="shared" si="497"/>
        <v>Thunderbolts - Citizen V - CL - OPD - R</v>
      </c>
      <c r="E2172" s="33">
        <f t="shared" si="487"/>
        <v>1</v>
      </c>
      <c r="F2172" s="33" t="str">
        <f t="shared" si="498"/>
        <v>Citizen V - CL</v>
      </c>
      <c r="G2172" s="34" t="s">
        <v>1676</v>
      </c>
      <c r="H2172" s="34" t="s">
        <v>2590</v>
      </c>
      <c r="L2172" s="33" t="s">
        <v>3330</v>
      </c>
      <c r="M2172" s="33" t="s">
        <v>1158</v>
      </c>
      <c r="N2172" s="34" t="s">
        <v>4882</v>
      </c>
      <c r="O2172" s="34" t="s">
        <v>4882</v>
      </c>
      <c r="P2172" s="33" t="s">
        <v>3330</v>
      </c>
      <c r="R2172" s="34" t="s">
        <v>2584</v>
      </c>
      <c r="S2172" s="50" t="s">
        <v>4601</v>
      </c>
      <c r="T2172" s="33" t="s">
        <v>1158</v>
      </c>
      <c r="U2172" s="33" t="s">
        <v>1200</v>
      </c>
      <c r="W2172" s="34" t="s">
        <v>2313</v>
      </c>
      <c r="X2172" s="34">
        <v>13</v>
      </c>
      <c r="Y2172" s="34">
        <v>15</v>
      </c>
      <c r="Z2172" s="34">
        <f t="shared" si="488"/>
        <v>195</v>
      </c>
      <c r="AI2172" s="25">
        <v>2171</v>
      </c>
      <c r="AJ2172" s="27">
        <v>2171</v>
      </c>
    </row>
    <row r="2173" spans="1:36" ht="11.25" customHeight="1" x14ac:dyDescent="0.2">
      <c r="A2173" s="27">
        <v>2172</v>
      </c>
      <c r="C2173" s="33" t="str">
        <f t="shared" si="490"/>
        <v>Thunderbolts - M.A.C.H.1 - CL - C</v>
      </c>
      <c r="D2173" s="33" t="str">
        <f t="shared" si="497"/>
        <v>Thunderbolts - M.A.C.H.1 - CL - C</v>
      </c>
      <c r="E2173" s="33">
        <f t="shared" si="487"/>
        <v>1</v>
      </c>
      <c r="F2173" s="33" t="str">
        <f t="shared" si="498"/>
        <v>M.A.C.H.1 - CL</v>
      </c>
      <c r="G2173" s="34" t="s">
        <v>1676</v>
      </c>
      <c r="H2173" s="34" t="s">
        <v>2590</v>
      </c>
      <c r="L2173" s="33" t="s">
        <v>1159</v>
      </c>
      <c r="M2173" s="33" t="s">
        <v>1158</v>
      </c>
      <c r="N2173" s="34" t="s">
        <v>4866</v>
      </c>
      <c r="O2173" s="34" t="s">
        <v>4866</v>
      </c>
      <c r="P2173" s="33" t="s">
        <v>3569</v>
      </c>
      <c r="S2173" s="50" t="s">
        <v>3575</v>
      </c>
      <c r="T2173" s="33" t="s">
        <v>1158</v>
      </c>
      <c r="U2173" s="33" t="s">
        <v>1159</v>
      </c>
      <c r="W2173" s="34" t="s">
        <v>2103</v>
      </c>
      <c r="X2173" s="34">
        <v>13</v>
      </c>
      <c r="Y2173" s="34">
        <v>5</v>
      </c>
      <c r="Z2173" s="34">
        <f t="shared" si="488"/>
        <v>65</v>
      </c>
      <c r="AI2173" s="25">
        <v>2172</v>
      </c>
      <c r="AJ2173" s="27">
        <v>2172</v>
      </c>
    </row>
    <row r="2174" spans="1:36" ht="11.25" customHeight="1" x14ac:dyDescent="0.2">
      <c r="A2174" s="27">
        <v>2173</v>
      </c>
      <c r="C2174" s="33" t="str">
        <f t="shared" si="490"/>
        <v>Thunderbolts - Meteorite - CL - OPD - R</v>
      </c>
      <c r="D2174" s="33" t="str">
        <f t="shared" si="497"/>
        <v>Thunderbolts - Meteorite - CL - OPD - R</v>
      </c>
      <c r="E2174" s="33">
        <f t="shared" si="487"/>
        <v>1</v>
      </c>
      <c r="F2174" s="33" t="str">
        <f t="shared" si="498"/>
        <v>Meteorite - CL</v>
      </c>
      <c r="G2174" s="34" t="s">
        <v>1676</v>
      </c>
      <c r="H2174" s="34" t="s">
        <v>2590</v>
      </c>
      <c r="L2174" s="33" t="s">
        <v>3331</v>
      </c>
      <c r="M2174" s="33" t="s">
        <v>1158</v>
      </c>
      <c r="N2174" s="34" t="s">
        <v>5171</v>
      </c>
      <c r="O2174" s="34" t="s">
        <v>5171</v>
      </c>
      <c r="P2174" s="33" t="s">
        <v>3331</v>
      </c>
      <c r="R2174" s="34" t="s">
        <v>2584</v>
      </c>
      <c r="S2174" s="50" t="s">
        <v>4602</v>
      </c>
      <c r="T2174" s="33" t="s">
        <v>1158</v>
      </c>
      <c r="U2174" s="33" t="s">
        <v>1201</v>
      </c>
      <c r="W2174" s="34" t="s">
        <v>2313</v>
      </c>
      <c r="X2174" s="34">
        <v>13</v>
      </c>
      <c r="Y2174" s="34">
        <v>15</v>
      </c>
      <c r="Z2174" s="34">
        <f t="shared" si="488"/>
        <v>195</v>
      </c>
      <c r="AI2174" s="25">
        <v>2173</v>
      </c>
      <c r="AJ2174" s="27">
        <v>2173</v>
      </c>
    </row>
    <row r="2175" spans="1:36" ht="11.25" customHeight="1" x14ac:dyDescent="0.2">
      <c r="A2175" s="27">
        <v>2174</v>
      </c>
      <c r="C2175" s="33" t="str">
        <f t="shared" si="490"/>
        <v>Thunderbolts - Songbird - CL - C</v>
      </c>
      <c r="D2175" s="33" t="str">
        <f t="shared" si="497"/>
        <v>Thunderbolts - Songbird - CL - C</v>
      </c>
      <c r="E2175" s="33">
        <f t="shared" si="487"/>
        <v>1</v>
      </c>
      <c r="F2175" s="33" t="str">
        <f t="shared" si="498"/>
        <v>Songbird - CL</v>
      </c>
      <c r="G2175" s="34" t="s">
        <v>1676</v>
      </c>
      <c r="H2175" s="34" t="s">
        <v>2590</v>
      </c>
      <c r="L2175" s="33" t="s">
        <v>2529</v>
      </c>
      <c r="M2175" s="33" t="s">
        <v>1158</v>
      </c>
      <c r="N2175" s="34" t="s">
        <v>5172</v>
      </c>
      <c r="O2175" s="34" t="s">
        <v>5172</v>
      </c>
      <c r="P2175" s="33" t="s">
        <v>2529</v>
      </c>
      <c r="S2175" s="50" t="s">
        <v>4603</v>
      </c>
      <c r="T2175" s="33" t="s">
        <v>1158</v>
      </c>
      <c r="U2175" s="33" t="s">
        <v>2529</v>
      </c>
      <c r="W2175" s="34" t="s">
        <v>2103</v>
      </c>
      <c r="X2175" s="34">
        <v>13</v>
      </c>
      <c r="Y2175" s="34">
        <v>5</v>
      </c>
      <c r="Z2175" s="34">
        <f t="shared" si="488"/>
        <v>65</v>
      </c>
      <c r="AI2175" s="25">
        <v>2174</v>
      </c>
      <c r="AJ2175" s="27">
        <v>2174</v>
      </c>
    </row>
    <row r="2176" spans="1:36" ht="11.25" customHeight="1" x14ac:dyDescent="0.2">
      <c r="A2176" s="27">
        <v>2175</v>
      </c>
      <c r="C2176" s="33" t="str">
        <f t="shared" ref="C2176:C2203" si="499">CONCATENATE(M2176," - ",P2176," - ",G2176," - ",IF(R2176="","",CONCATENATE(R2176," - ")),W2176)</f>
        <v>Thunderbolts - Techno - CL - C</v>
      </c>
      <c r="D2176" s="33" t="str">
        <f t="shared" si="497"/>
        <v>Thunderbolts - Techno - CL - C</v>
      </c>
      <c r="E2176" s="33">
        <f t="shared" si="487"/>
        <v>1</v>
      </c>
      <c r="F2176" s="33" t="str">
        <f t="shared" si="498"/>
        <v>Techno - CL</v>
      </c>
      <c r="G2176" s="34" t="s">
        <v>1676</v>
      </c>
      <c r="H2176" s="34" t="s">
        <v>2590</v>
      </c>
      <c r="L2176" s="33" t="s">
        <v>2530</v>
      </c>
      <c r="M2176" s="33" t="s">
        <v>1158</v>
      </c>
      <c r="N2176" s="34" t="s">
        <v>4872</v>
      </c>
      <c r="O2176" s="34" t="s">
        <v>4872</v>
      </c>
      <c r="P2176" s="33" t="s">
        <v>2530</v>
      </c>
      <c r="S2176" s="50" t="s">
        <v>4604</v>
      </c>
      <c r="T2176" s="33" t="s">
        <v>1158</v>
      </c>
      <c r="U2176" s="33" t="s">
        <v>2530</v>
      </c>
      <c r="W2176" s="34" t="s">
        <v>2103</v>
      </c>
      <c r="X2176" s="34">
        <v>13</v>
      </c>
      <c r="Y2176" s="34">
        <v>5</v>
      </c>
      <c r="Z2176" s="34">
        <f t="shared" si="488"/>
        <v>65</v>
      </c>
      <c r="AI2176" s="25">
        <v>2175</v>
      </c>
      <c r="AJ2176" s="27">
        <v>2175</v>
      </c>
    </row>
    <row r="2177" spans="1:36" ht="11.25" customHeight="1" x14ac:dyDescent="0.2">
      <c r="A2177" s="27">
        <v>2176</v>
      </c>
      <c r="B2177" s="28"/>
      <c r="C2177" s="26" t="str">
        <f t="shared" si="499"/>
        <v>Tiffany - 4-Grid Character Card - IM - R</v>
      </c>
      <c r="D2177" s="26" t="str">
        <f>CONCATENATE(M2177," ",G2177," HERO - ",W2177)</f>
        <v>Tiffany IM HERO - R</v>
      </c>
      <c r="E2177" s="26">
        <f t="shared" si="487"/>
        <v>1</v>
      </c>
      <c r="F2177" s="26" t="str">
        <f>CONCATENATE(M2177,IF(V2177&lt;&gt;"",CONCATENATE(" (",V2177,")",),"")," &lt;",G2177,"&gt;")</f>
        <v>Tiffany &lt;IM&gt;</v>
      </c>
      <c r="G2177" s="28" t="s">
        <v>511</v>
      </c>
      <c r="H2177" s="28" t="s">
        <v>2582</v>
      </c>
      <c r="I2177" s="28"/>
      <c r="J2177" s="28"/>
      <c r="K2177" s="28"/>
      <c r="L2177" s="26" t="s">
        <v>955</v>
      </c>
      <c r="M2177" s="26" t="s">
        <v>955</v>
      </c>
      <c r="N2177" s="28"/>
      <c r="O2177" s="28"/>
      <c r="P2177" s="26" t="s">
        <v>769</v>
      </c>
      <c r="Q2177" s="28"/>
      <c r="R2177" s="28"/>
      <c r="S2177" s="54"/>
      <c r="T2177" s="26" t="s">
        <v>955</v>
      </c>
      <c r="U2177" s="26" t="s">
        <v>769</v>
      </c>
      <c r="V2177" s="28"/>
      <c r="W2177" s="28" t="s">
        <v>2313</v>
      </c>
      <c r="X2177" s="29">
        <v>16</v>
      </c>
      <c r="Y2177" s="29">
        <v>15</v>
      </c>
      <c r="Z2177" s="29">
        <f t="shared" si="488"/>
        <v>240</v>
      </c>
      <c r="AA2177" s="30">
        <v>6</v>
      </c>
      <c r="AB2177" s="30">
        <v>6</v>
      </c>
      <c r="AC2177" s="30">
        <v>4</v>
      </c>
      <c r="AD2177" s="30">
        <v>4</v>
      </c>
      <c r="AE2177" s="30">
        <f>SUM(AA2177:AD2177)</f>
        <v>20</v>
      </c>
      <c r="AF2177" s="30">
        <v>20</v>
      </c>
      <c r="AG2177" s="31">
        <f>AVERAGE(AA2177:AD2177)</f>
        <v>5</v>
      </c>
      <c r="AH2177" s="32" t="s">
        <v>4843</v>
      </c>
      <c r="AI2177" s="32">
        <v>2176</v>
      </c>
      <c r="AJ2177" s="27">
        <v>2176</v>
      </c>
    </row>
    <row r="2178" spans="1:36" ht="11.25" customHeight="1" x14ac:dyDescent="0.2">
      <c r="A2178" s="27">
        <v>2177</v>
      </c>
      <c r="C2178" s="33" t="str">
        <f t="shared" si="499"/>
        <v>Tiffany - Costume Ribbons - IM - C</v>
      </c>
      <c r="D2178" s="33" t="str">
        <f t="shared" ref="D2178:D2183" si="500">CONCATENATE(M2178," - ",P2178," - ",G2178," - ",IF(R2178="","",CONCATENATE(R2178," - ")),W2178)</f>
        <v>Tiffany - Costume Ribbons - IM - C</v>
      </c>
      <c r="E2178" s="33">
        <f t="shared" ref="E2178:E2241" si="501">COUNTIF(F:F,F2178)</f>
        <v>1</v>
      </c>
      <c r="F2178" s="33" t="str">
        <f t="shared" ref="F2178:F2183" si="502">CONCATENATE(P2178," - ",G2178)</f>
        <v>Costume Ribbons - IM</v>
      </c>
      <c r="G2178" s="34" t="s">
        <v>511</v>
      </c>
      <c r="H2178" s="34" t="s">
        <v>2590</v>
      </c>
      <c r="L2178" s="33" t="s">
        <v>955</v>
      </c>
      <c r="M2178" s="33" t="s">
        <v>955</v>
      </c>
      <c r="N2178" s="34" t="s">
        <v>5173</v>
      </c>
      <c r="O2178" s="34" t="s">
        <v>5173</v>
      </c>
      <c r="P2178" s="33" t="s">
        <v>957</v>
      </c>
      <c r="S2178" s="50" t="s">
        <v>4605</v>
      </c>
      <c r="T2178" s="33" t="s">
        <v>955</v>
      </c>
      <c r="U2178" s="33" t="s">
        <v>957</v>
      </c>
      <c r="W2178" s="34" t="s">
        <v>2103</v>
      </c>
      <c r="X2178" s="34">
        <v>16</v>
      </c>
      <c r="Y2178" s="34">
        <v>5</v>
      </c>
      <c r="Z2178" s="34">
        <f t="shared" ref="Z2178:Z2241" si="503">SUMPRODUCT(X2178,Y2178)</f>
        <v>80</v>
      </c>
      <c r="AI2178" s="25">
        <v>2177</v>
      </c>
      <c r="AJ2178" s="27">
        <v>2177</v>
      </c>
    </row>
    <row r="2179" spans="1:36" ht="11.25" customHeight="1" x14ac:dyDescent="0.2">
      <c r="A2179" s="27">
        <v>2178</v>
      </c>
      <c r="C2179" s="33" t="str">
        <f t="shared" si="499"/>
        <v>Tiffany - Crusade - IM - OPD - R</v>
      </c>
      <c r="D2179" s="33" t="str">
        <f t="shared" si="500"/>
        <v>Tiffany - Crusade - IM - OPD - R</v>
      </c>
      <c r="E2179" s="33">
        <f t="shared" si="501"/>
        <v>1</v>
      </c>
      <c r="F2179" s="33" t="str">
        <f t="shared" si="502"/>
        <v>Crusade - IM</v>
      </c>
      <c r="G2179" s="34" t="s">
        <v>511</v>
      </c>
      <c r="H2179" s="34" t="s">
        <v>2590</v>
      </c>
      <c r="L2179" s="33" t="s">
        <v>955</v>
      </c>
      <c r="M2179" s="33" t="s">
        <v>955</v>
      </c>
      <c r="N2179" s="34" t="s">
        <v>5020</v>
      </c>
      <c r="O2179" s="34" t="s">
        <v>5020</v>
      </c>
      <c r="P2179" s="33" t="s">
        <v>3332</v>
      </c>
      <c r="R2179" s="34" t="s">
        <v>2584</v>
      </c>
      <c r="S2179" s="50" t="s">
        <v>4606</v>
      </c>
      <c r="T2179" s="33" t="s">
        <v>955</v>
      </c>
      <c r="U2179" s="33" t="s">
        <v>1202</v>
      </c>
      <c r="W2179" s="34" t="s">
        <v>2313</v>
      </c>
      <c r="X2179" s="34">
        <v>16</v>
      </c>
      <c r="Y2179" s="34">
        <v>15</v>
      </c>
      <c r="Z2179" s="34">
        <f t="shared" si="503"/>
        <v>240</v>
      </c>
      <c r="AI2179" s="25">
        <v>2178</v>
      </c>
      <c r="AJ2179" s="27">
        <v>2178</v>
      </c>
    </row>
    <row r="2180" spans="1:36" ht="11.25" customHeight="1" x14ac:dyDescent="0.2">
      <c r="A2180" s="27">
        <v>2179</v>
      </c>
      <c r="C2180" s="33" t="str">
        <f t="shared" si="499"/>
        <v>Tiffany - Heavenly Agent - IM - OPD - R</v>
      </c>
      <c r="D2180" s="33" t="str">
        <f t="shared" si="500"/>
        <v>Tiffany - Heavenly Agent - IM - OPD - R</v>
      </c>
      <c r="E2180" s="33">
        <f t="shared" si="501"/>
        <v>1</v>
      </c>
      <c r="F2180" s="33" t="str">
        <f t="shared" si="502"/>
        <v>Heavenly Agent - IM</v>
      </c>
      <c r="G2180" s="34" t="s">
        <v>511</v>
      </c>
      <c r="H2180" s="34" t="s">
        <v>2590</v>
      </c>
      <c r="L2180" s="33" t="s">
        <v>955</v>
      </c>
      <c r="M2180" s="33" t="s">
        <v>955</v>
      </c>
      <c r="N2180" s="34" t="s">
        <v>5174</v>
      </c>
      <c r="O2180" s="34" t="s">
        <v>5174</v>
      </c>
      <c r="P2180" s="33" t="s">
        <v>3333</v>
      </c>
      <c r="R2180" s="34" t="s">
        <v>2584</v>
      </c>
      <c r="S2180" s="50" t="s">
        <v>4607</v>
      </c>
      <c r="T2180" s="33" t="s">
        <v>955</v>
      </c>
      <c r="U2180" s="33" t="s">
        <v>1203</v>
      </c>
      <c r="W2180" s="34" t="s">
        <v>2313</v>
      </c>
      <c r="X2180" s="34">
        <v>16</v>
      </c>
      <c r="Y2180" s="34">
        <v>15</v>
      </c>
      <c r="Z2180" s="34">
        <f t="shared" si="503"/>
        <v>240</v>
      </c>
      <c r="AI2180" s="25">
        <v>2179</v>
      </c>
      <c r="AJ2180" s="27">
        <v>2179</v>
      </c>
    </row>
    <row r="2181" spans="1:36" ht="11.25" customHeight="1" x14ac:dyDescent="0.2">
      <c r="A2181" s="27">
        <v>2180</v>
      </c>
      <c r="C2181" s="33" t="str">
        <f t="shared" si="499"/>
        <v>Tiffany - Holy Order - IM - U</v>
      </c>
      <c r="D2181" s="33" t="str">
        <f t="shared" si="500"/>
        <v>Tiffany - Holy Order - IM - U</v>
      </c>
      <c r="E2181" s="33">
        <f t="shared" si="501"/>
        <v>1</v>
      </c>
      <c r="F2181" s="33" t="str">
        <f t="shared" si="502"/>
        <v>Holy Order - IM</v>
      </c>
      <c r="G2181" s="34" t="s">
        <v>511</v>
      </c>
      <c r="H2181" s="34" t="s">
        <v>2590</v>
      </c>
      <c r="L2181" s="33" t="s">
        <v>955</v>
      </c>
      <c r="M2181" s="33" t="s">
        <v>955</v>
      </c>
      <c r="N2181" s="34" t="s">
        <v>4950</v>
      </c>
      <c r="O2181" s="34" t="s">
        <v>4950</v>
      </c>
      <c r="P2181" s="33" t="s">
        <v>959</v>
      </c>
      <c r="S2181" s="50" t="s">
        <v>4608</v>
      </c>
      <c r="T2181" s="33" t="s">
        <v>955</v>
      </c>
      <c r="U2181" s="33" t="s">
        <v>959</v>
      </c>
      <c r="W2181" s="34" t="s">
        <v>2314</v>
      </c>
      <c r="X2181" s="34">
        <v>16</v>
      </c>
      <c r="Y2181" s="34">
        <v>10</v>
      </c>
      <c r="Z2181" s="34">
        <f t="shared" si="503"/>
        <v>160</v>
      </c>
      <c r="AI2181" s="25">
        <v>2180</v>
      </c>
      <c r="AJ2181" s="27">
        <v>2180</v>
      </c>
    </row>
    <row r="2182" spans="1:36" ht="11.25" customHeight="1" x14ac:dyDescent="0.2">
      <c r="A2182" s="27">
        <v>2181</v>
      </c>
      <c r="C2182" s="33" t="str">
        <f t="shared" si="499"/>
        <v>Tiffany - Lance - IM - U</v>
      </c>
      <c r="D2182" s="33" t="str">
        <f t="shared" si="500"/>
        <v>Tiffany - Lance - IM - U</v>
      </c>
      <c r="E2182" s="33">
        <f t="shared" si="501"/>
        <v>1</v>
      </c>
      <c r="F2182" s="33" t="str">
        <f t="shared" si="502"/>
        <v>Lance - IM</v>
      </c>
      <c r="G2182" s="34" t="s">
        <v>511</v>
      </c>
      <c r="H2182" s="34" t="s">
        <v>2590</v>
      </c>
      <c r="L2182" s="33" t="s">
        <v>955</v>
      </c>
      <c r="M2182" s="33" t="s">
        <v>955</v>
      </c>
      <c r="N2182" s="34" t="s">
        <v>4931</v>
      </c>
      <c r="O2182" s="34" t="s">
        <v>4931</v>
      </c>
      <c r="P2182" s="33" t="s">
        <v>956</v>
      </c>
      <c r="S2182" s="50" t="s">
        <v>4609</v>
      </c>
      <c r="T2182" s="33" t="s">
        <v>955</v>
      </c>
      <c r="U2182" s="33" t="s">
        <v>956</v>
      </c>
      <c r="W2182" s="34" t="s">
        <v>2314</v>
      </c>
      <c r="X2182" s="34">
        <v>16</v>
      </c>
      <c r="Y2182" s="34">
        <v>10</v>
      </c>
      <c r="Z2182" s="34">
        <f t="shared" si="503"/>
        <v>160</v>
      </c>
      <c r="AI2182" s="25">
        <v>2181</v>
      </c>
      <c r="AJ2182" s="27">
        <v>2181</v>
      </c>
    </row>
    <row r="2183" spans="1:36" ht="11.25" customHeight="1" x14ac:dyDescent="0.2">
      <c r="A2183" s="27">
        <v>2182</v>
      </c>
      <c r="C2183" s="33" t="str">
        <f t="shared" si="499"/>
        <v>Tiffany - Magickal Hunter - IM - C</v>
      </c>
      <c r="D2183" s="33" t="str">
        <f t="shared" si="500"/>
        <v>Tiffany - Magickal Hunter - IM - C</v>
      </c>
      <c r="E2183" s="33">
        <f t="shared" si="501"/>
        <v>1</v>
      </c>
      <c r="F2183" s="33" t="str">
        <f t="shared" si="502"/>
        <v>Magickal Hunter - IM</v>
      </c>
      <c r="G2183" s="34" t="s">
        <v>511</v>
      </c>
      <c r="H2183" s="34" t="s">
        <v>2590</v>
      </c>
      <c r="L2183" s="33" t="s">
        <v>955</v>
      </c>
      <c r="M2183" s="33" t="s">
        <v>955</v>
      </c>
      <c r="N2183" s="34" t="s">
        <v>4994</v>
      </c>
      <c r="O2183" s="34" t="s">
        <v>4994</v>
      </c>
      <c r="P2183" s="33" t="s">
        <v>958</v>
      </c>
      <c r="S2183" s="50" t="s">
        <v>4610</v>
      </c>
      <c r="T2183" s="33" t="s">
        <v>955</v>
      </c>
      <c r="U2183" s="33" t="s">
        <v>958</v>
      </c>
      <c r="W2183" s="34" t="s">
        <v>2103</v>
      </c>
      <c r="X2183" s="34">
        <v>16</v>
      </c>
      <c r="Y2183" s="34">
        <v>5</v>
      </c>
      <c r="Z2183" s="34">
        <f t="shared" si="503"/>
        <v>80</v>
      </c>
      <c r="AI2183" s="25">
        <v>2182</v>
      </c>
      <c r="AJ2183" s="27">
        <v>2182</v>
      </c>
    </row>
    <row r="2184" spans="1:36" ht="11.25" customHeight="1" x14ac:dyDescent="0.2">
      <c r="A2184" s="27">
        <v>2183</v>
      </c>
      <c r="B2184" s="28"/>
      <c r="C2184" s="26" t="str">
        <f t="shared" si="499"/>
        <v>Trickster - 4-Grid Character Card - JLA - R</v>
      </c>
      <c r="D2184" s="26" t="s">
        <v>5984</v>
      </c>
      <c r="E2184" s="26">
        <f t="shared" si="501"/>
        <v>1</v>
      </c>
      <c r="F2184" s="26" t="str">
        <f>CONCATENATE(M2184,IF(V2184&lt;&gt;"",CONCATENATE(" (",V2184,")",),"")," &lt;",G2184,"&gt;")</f>
        <v>Trickster (V) &lt;JLA&gt;</v>
      </c>
      <c r="G2184" s="28" t="s">
        <v>3386</v>
      </c>
      <c r="H2184" s="28" t="s">
        <v>2582</v>
      </c>
      <c r="I2184" s="28"/>
      <c r="J2184" s="28"/>
      <c r="K2184" s="28"/>
      <c r="L2184" s="26" t="s">
        <v>815</v>
      </c>
      <c r="M2184" s="26" t="s">
        <v>815</v>
      </c>
      <c r="N2184" s="28"/>
      <c r="O2184" s="28"/>
      <c r="P2184" s="26" t="s">
        <v>769</v>
      </c>
      <c r="Q2184" s="28"/>
      <c r="R2184" s="28"/>
      <c r="S2184" s="54"/>
      <c r="T2184" s="26" t="s">
        <v>815</v>
      </c>
      <c r="U2184" s="26" t="s">
        <v>769</v>
      </c>
      <c r="V2184" s="28" t="s">
        <v>1982</v>
      </c>
      <c r="W2184" s="28" t="s">
        <v>2313</v>
      </c>
      <c r="X2184" s="29">
        <v>6</v>
      </c>
      <c r="Y2184" s="29">
        <v>15</v>
      </c>
      <c r="Z2184" s="29">
        <f t="shared" si="503"/>
        <v>90</v>
      </c>
      <c r="AA2184" s="30">
        <v>6</v>
      </c>
      <c r="AB2184" s="30">
        <v>5</v>
      </c>
      <c r="AC2184" s="30">
        <v>1</v>
      </c>
      <c r="AD2184" s="30">
        <v>7</v>
      </c>
      <c r="AE2184" s="30">
        <f>SUM(AA2184:AD2184)</f>
        <v>19</v>
      </c>
      <c r="AF2184" s="30">
        <v>19</v>
      </c>
      <c r="AG2184" s="31">
        <f>AVERAGE(AA2184:AD2184)</f>
        <v>4.75</v>
      </c>
      <c r="AH2184" s="32"/>
      <c r="AI2184" s="32">
        <v>2183</v>
      </c>
      <c r="AJ2184" s="27">
        <v>2183</v>
      </c>
    </row>
    <row r="2185" spans="1:36" ht="11.25" customHeight="1" x14ac:dyDescent="0.2">
      <c r="A2185" s="27">
        <v>2184</v>
      </c>
      <c r="C2185" s="33" t="str">
        <f t="shared" si="499"/>
        <v>Trickster - Bait and Switch - JLA - U</v>
      </c>
      <c r="D2185" s="33" t="str">
        <f t="shared" ref="D2185:D2190" si="504">CONCATENATE(M2185," - ",P2185," - ",G2185," - ",IF(R2185="","",CONCATENATE(R2185," - ")),W2185)</f>
        <v>Trickster - Bait and Switch - JLA - U</v>
      </c>
      <c r="E2185" s="33">
        <f t="shared" si="501"/>
        <v>1</v>
      </c>
      <c r="F2185" s="33" t="str">
        <f t="shared" ref="F2185:F2190" si="505">CONCATENATE(P2185," - ",G2185)</f>
        <v>Bait and Switch - JLA</v>
      </c>
      <c r="G2185" s="34" t="s">
        <v>3386</v>
      </c>
      <c r="H2185" s="34" t="s">
        <v>2590</v>
      </c>
      <c r="L2185" s="33" t="s">
        <v>815</v>
      </c>
      <c r="M2185" s="33" t="s">
        <v>815</v>
      </c>
      <c r="N2185" s="34" t="s">
        <v>5133</v>
      </c>
      <c r="O2185" s="34" t="s">
        <v>5133</v>
      </c>
      <c r="P2185" s="33" t="s">
        <v>1363</v>
      </c>
      <c r="S2185" s="50" t="s">
        <v>4611</v>
      </c>
      <c r="T2185" s="33" t="s">
        <v>815</v>
      </c>
      <c r="U2185" s="33" t="s">
        <v>1363</v>
      </c>
      <c r="W2185" s="34" t="s">
        <v>2314</v>
      </c>
      <c r="X2185" s="34">
        <v>6</v>
      </c>
      <c r="Y2185" s="34">
        <v>10</v>
      </c>
      <c r="Z2185" s="34">
        <f t="shared" si="503"/>
        <v>60</v>
      </c>
      <c r="AI2185" s="25">
        <v>2184</v>
      </c>
      <c r="AJ2185" s="27">
        <v>2184</v>
      </c>
    </row>
    <row r="2186" spans="1:36" ht="11.25" customHeight="1" x14ac:dyDescent="0.2">
      <c r="A2186" s="27">
        <v>2185</v>
      </c>
      <c r="C2186" s="33" t="str">
        <f t="shared" si="499"/>
        <v>Trickster - Clean Getaway - JLA - U</v>
      </c>
      <c r="D2186" s="33" t="str">
        <f t="shared" si="504"/>
        <v>Trickster - Clean Getaway - JLA - U</v>
      </c>
      <c r="E2186" s="33">
        <f t="shared" si="501"/>
        <v>1</v>
      </c>
      <c r="F2186" s="33" t="str">
        <f t="shared" si="505"/>
        <v>Clean Getaway - JLA</v>
      </c>
      <c r="G2186" s="34" t="s">
        <v>3386</v>
      </c>
      <c r="H2186" s="34" t="s">
        <v>2590</v>
      </c>
      <c r="L2186" s="33" t="s">
        <v>815</v>
      </c>
      <c r="M2186" s="33" t="s">
        <v>815</v>
      </c>
      <c r="N2186" s="34" t="s">
        <v>4881</v>
      </c>
      <c r="O2186" s="34" t="s">
        <v>4881</v>
      </c>
      <c r="P2186" s="33" t="s">
        <v>1364</v>
      </c>
      <c r="S2186" s="50" t="s">
        <v>3610</v>
      </c>
      <c r="T2186" s="33" t="s">
        <v>815</v>
      </c>
      <c r="U2186" s="33" t="s">
        <v>1364</v>
      </c>
      <c r="W2186" s="34" t="s">
        <v>2314</v>
      </c>
      <c r="X2186" s="34">
        <v>6</v>
      </c>
      <c r="Y2186" s="34">
        <v>10</v>
      </c>
      <c r="Z2186" s="34">
        <f t="shared" si="503"/>
        <v>60</v>
      </c>
      <c r="AI2186" s="25">
        <v>2185</v>
      </c>
      <c r="AJ2186" s="27">
        <v>2185</v>
      </c>
    </row>
    <row r="2187" spans="1:36" ht="11.25" customHeight="1" x14ac:dyDescent="0.2">
      <c r="A2187" s="27">
        <v>2186</v>
      </c>
      <c r="C2187" s="33" t="str">
        <f t="shared" si="499"/>
        <v>Trickster - Don't Mind Me... - JLA - C</v>
      </c>
      <c r="D2187" s="33" t="str">
        <f t="shared" si="504"/>
        <v>Trickster - Don't Mind Me... - JLA - C</v>
      </c>
      <c r="E2187" s="33">
        <f t="shared" si="501"/>
        <v>1</v>
      </c>
      <c r="F2187" s="33" t="str">
        <f t="shared" si="505"/>
        <v>Don't Mind Me... - JLA</v>
      </c>
      <c r="G2187" s="34" t="s">
        <v>3386</v>
      </c>
      <c r="H2187" s="34" t="s">
        <v>2590</v>
      </c>
      <c r="L2187" s="33" t="s">
        <v>815</v>
      </c>
      <c r="M2187" s="33" t="s">
        <v>815</v>
      </c>
      <c r="N2187" s="34" t="s">
        <v>4894</v>
      </c>
      <c r="O2187" s="34" t="s">
        <v>4894</v>
      </c>
      <c r="P2187" s="33" t="s">
        <v>6269</v>
      </c>
      <c r="S2187" s="50" t="s">
        <v>3710</v>
      </c>
      <c r="T2187" s="33" t="s">
        <v>815</v>
      </c>
      <c r="U2187" s="33" t="s">
        <v>1365</v>
      </c>
      <c r="W2187" s="34" t="s">
        <v>2103</v>
      </c>
      <c r="X2187" s="34">
        <v>6</v>
      </c>
      <c r="Y2187" s="34">
        <v>5</v>
      </c>
      <c r="Z2187" s="34">
        <f t="shared" si="503"/>
        <v>30</v>
      </c>
      <c r="AI2187" s="25">
        <v>2186</v>
      </c>
      <c r="AJ2187" s="27">
        <v>2186</v>
      </c>
    </row>
    <row r="2188" spans="1:36" ht="11.25" customHeight="1" x14ac:dyDescent="0.2">
      <c r="A2188" s="27">
        <v>2187</v>
      </c>
      <c r="C2188" s="33" t="str">
        <f t="shared" si="499"/>
        <v>Trickster - The Shell Game - JLA - OPD - VR</v>
      </c>
      <c r="D2188" s="33" t="str">
        <f t="shared" si="504"/>
        <v>Trickster - The Shell Game - JLA - OPD - VR</v>
      </c>
      <c r="E2188" s="33">
        <f t="shared" si="501"/>
        <v>1</v>
      </c>
      <c r="F2188" s="33" t="str">
        <f t="shared" si="505"/>
        <v>The Shell Game - JLA</v>
      </c>
      <c r="G2188" s="34" t="s">
        <v>3386</v>
      </c>
      <c r="H2188" s="34" t="s">
        <v>2590</v>
      </c>
      <c r="L2188" s="33" t="s">
        <v>815</v>
      </c>
      <c r="M2188" s="33" t="s">
        <v>815</v>
      </c>
      <c r="N2188" s="34" t="s">
        <v>4886</v>
      </c>
      <c r="O2188" s="34" t="s">
        <v>4886</v>
      </c>
      <c r="P2188" s="33" t="s">
        <v>6270</v>
      </c>
      <c r="R2188" s="34" t="s">
        <v>2584</v>
      </c>
      <c r="S2188" s="50" t="s">
        <v>4612</v>
      </c>
      <c r="T2188" s="33" t="s">
        <v>815</v>
      </c>
      <c r="U2188" s="33" t="s">
        <v>1204</v>
      </c>
      <c r="W2188" s="34" t="s">
        <v>2361</v>
      </c>
      <c r="X2188" s="34">
        <v>6</v>
      </c>
      <c r="Y2188" s="34">
        <v>20</v>
      </c>
      <c r="Z2188" s="34">
        <f t="shared" si="503"/>
        <v>120</v>
      </c>
      <c r="AI2188" s="25">
        <v>2187</v>
      </c>
      <c r="AJ2188" s="27">
        <v>2187</v>
      </c>
    </row>
    <row r="2189" spans="1:36" ht="11.25" customHeight="1" x14ac:dyDescent="0.2">
      <c r="A2189" s="27">
        <v>2188</v>
      </c>
      <c r="C2189" s="33" t="str">
        <f t="shared" si="499"/>
        <v>Trickster - Smooth Talker - JLA - OPD - VR</v>
      </c>
      <c r="D2189" s="33" t="str">
        <f t="shared" si="504"/>
        <v>Trickster - Smooth Talker - JLA - OPD - VR</v>
      </c>
      <c r="E2189" s="33">
        <f t="shared" si="501"/>
        <v>1</v>
      </c>
      <c r="F2189" s="33" t="str">
        <f t="shared" si="505"/>
        <v>Smooth Talker - JLA</v>
      </c>
      <c r="G2189" s="34" t="s">
        <v>3386</v>
      </c>
      <c r="H2189" s="34" t="s">
        <v>2590</v>
      </c>
      <c r="L2189" s="33" t="s">
        <v>815</v>
      </c>
      <c r="M2189" s="33" t="s">
        <v>815</v>
      </c>
      <c r="N2189" s="34" t="s">
        <v>5175</v>
      </c>
      <c r="O2189" s="34" t="s">
        <v>5175</v>
      </c>
      <c r="P2189" s="33" t="s">
        <v>3334</v>
      </c>
      <c r="R2189" s="34" t="s">
        <v>2584</v>
      </c>
      <c r="S2189" s="50" t="s">
        <v>4613</v>
      </c>
      <c r="T2189" s="33" t="s">
        <v>815</v>
      </c>
      <c r="U2189" s="33" t="s">
        <v>1205</v>
      </c>
      <c r="W2189" s="34" t="s">
        <v>2361</v>
      </c>
      <c r="X2189" s="34">
        <v>6</v>
      </c>
      <c r="Y2189" s="34">
        <v>20</v>
      </c>
      <c r="Z2189" s="34">
        <f t="shared" si="503"/>
        <v>120</v>
      </c>
      <c r="AI2189" s="25">
        <v>2188</v>
      </c>
      <c r="AJ2189" s="27">
        <v>2188</v>
      </c>
    </row>
    <row r="2190" spans="1:36" ht="11.25" customHeight="1" x14ac:dyDescent="0.2">
      <c r="A2190" s="27">
        <v>2189</v>
      </c>
      <c r="C2190" s="33" t="str">
        <f t="shared" si="499"/>
        <v>Two-Face - .45 Automatic - DC - R</v>
      </c>
      <c r="D2190" s="33" t="str">
        <f t="shared" si="504"/>
        <v>Two-Face - .45 Automatic - DC - R</v>
      </c>
      <c r="E2190" s="33">
        <f t="shared" si="501"/>
        <v>1</v>
      </c>
      <c r="F2190" s="33" t="str">
        <f t="shared" si="505"/>
        <v>.45 Automatic - DC</v>
      </c>
      <c r="G2190" s="34" t="s">
        <v>3385</v>
      </c>
      <c r="H2190" s="34" t="s">
        <v>2590</v>
      </c>
      <c r="L2190" s="33" t="s">
        <v>1160</v>
      </c>
      <c r="M2190" s="33" t="s">
        <v>1160</v>
      </c>
      <c r="N2190" s="34" t="s">
        <v>4974</v>
      </c>
      <c r="O2190" s="34" t="s">
        <v>4974</v>
      </c>
      <c r="P2190" s="33" t="s">
        <v>1366</v>
      </c>
      <c r="S2190" s="50" t="s">
        <v>3867</v>
      </c>
      <c r="T2190" s="33" t="s">
        <v>1160</v>
      </c>
      <c r="U2190" s="33" t="s">
        <v>1366</v>
      </c>
      <c r="W2190" s="34" t="s">
        <v>2313</v>
      </c>
      <c r="X2190" s="34">
        <v>3</v>
      </c>
      <c r="Y2190" s="34">
        <v>15</v>
      </c>
      <c r="Z2190" s="34">
        <f t="shared" si="503"/>
        <v>45</v>
      </c>
      <c r="AI2190" s="25">
        <v>2189</v>
      </c>
      <c r="AJ2190" s="27">
        <v>2189</v>
      </c>
    </row>
    <row r="2191" spans="1:36" ht="11.25" customHeight="1" x14ac:dyDescent="0.2">
      <c r="A2191" s="27">
        <v>2190</v>
      </c>
      <c r="B2191" s="28"/>
      <c r="C2191" s="26" t="str">
        <f t="shared" si="499"/>
        <v>Two-Face - 4-Grid Character Card - DC - R</v>
      </c>
      <c r="D2191" s="26" t="str">
        <f>CONCATENATE(M2191," ",G2191," HERO - ",W2191)</f>
        <v>Two-Face DC HERO - R</v>
      </c>
      <c r="E2191" s="26">
        <f t="shared" si="501"/>
        <v>1</v>
      </c>
      <c r="F2191" s="26" t="str">
        <f>CONCATENATE(M2191,IF(V2191&lt;&gt;"",CONCATENATE(" (",V2191,")",),"")," &lt;",G2191,"&gt;")</f>
        <v>Two-Face (V) &lt;DC&gt;</v>
      </c>
      <c r="G2191" s="28" t="s">
        <v>3385</v>
      </c>
      <c r="H2191" s="28" t="s">
        <v>2582</v>
      </c>
      <c r="I2191" s="28"/>
      <c r="J2191" s="28"/>
      <c r="K2191" s="28"/>
      <c r="L2191" s="26" t="s">
        <v>1160</v>
      </c>
      <c r="M2191" s="26" t="s">
        <v>1160</v>
      </c>
      <c r="N2191" s="28"/>
      <c r="O2191" s="28"/>
      <c r="P2191" s="26" t="s">
        <v>769</v>
      </c>
      <c r="Q2191" s="28"/>
      <c r="R2191" s="28"/>
      <c r="S2191" s="54"/>
      <c r="T2191" s="26" t="s">
        <v>1160</v>
      </c>
      <c r="U2191" s="26" t="s">
        <v>769</v>
      </c>
      <c r="V2191" s="28" t="s">
        <v>1982</v>
      </c>
      <c r="W2191" s="28" t="s">
        <v>2313</v>
      </c>
      <c r="X2191" s="29">
        <v>3</v>
      </c>
      <c r="Y2191" s="29">
        <v>15</v>
      </c>
      <c r="Z2191" s="29">
        <f t="shared" si="503"/>
        <v>45</v>
      </c>
      <c r="AA2191" s="30">
        <v>3</v>
      </c>
      <c r="AB2191" s="30">
        <v>6</v>
      </c>
      <c r="AC2191" s="30">
        <v>3</v>
      </c>
      <c r="AD2191" s="30">
        <v>6</v>
      </c>
      <c r="AE2191" s="30">
        <f>SUM(AA2191:AD2191)</f>
        <v>18</v>
      </c>
      <c r="AF2191" s="30">
        <v>18</v>
      </c>
      <c r="AG2191" s="31">
        <f>AVERAGE(AA2191:AD2191)</f>
        <v>4.5</v>
      </c>
      <c r="AH2191" s="32"/>
      <c r="AI2191" s="32">
        <v>2190</v>
      </c>
      <c r="AJ2191" s="27">
        <v>2190</v>
      </c>
    </row>
    <row r="2192" spans="1:36" ht="11.25" customHeight="1" x14ac:dyDescent="0.2">
      <c r="A2192" s="27">
        <v>2191</v>
      </c>
      <c r="C2192" s="33" t="str">
        <f t="shared" si="499"/>
        <v>Two-Face - Criminal Mastermind - DC - R</v>
      </c>
      <c r="D2192" s="33" t="str">
        <f>CONCATENATE(M2192," - ",P2192," - ",G2192," - ",IF(R2192="","",CONCATENATE(R2192," - ")),W2192)</f>
        <v>Two-Face - Criminal Mastermind - DC - R</v>
      </c>
      <c r="E2192" s="33">
        <f t="shared" si="501"/>
        <v>1</v>
      </c>
      <c r="F2192" s="33" t="str">
        <f>CONCATENATE(P2192," - ",G2192)</f>
        <v>Criminal Mastermind - DC</v>
      </c>
      <c r="G2192" s="34" t="s">
        <v>3385</v>
      </c>
      <c r="H2192" s="34" t="s">
        <v>2590</v>
      </c>
      <c r="L2192" s="33" t="s">
        <v>1160</v>
      </c>
      <c r="M2192" s="33" t="s">
        <v>1160</v>
      </c>
      <c r="N2192" s="34" t="s">
        <v>4977</v>
      </c>
      <c r="O2192" s="34" t="s">
        <v>4977</v>
      </c>
      <c r="P2192" s="33" t="s">
        <v>371</v>
      </c>
      <c r="S2192" s="50" t="s">
        <v>4614</v>
      </c>
      <c r="T2192" s="33" t="s">
        <v>1160</v>
      </c>
      <c r="U2192" s="33" t="s">
        <v>371</v>
      </c>
      <c r="W2192" s="34" t="s">
        <v>2313</v>
      </c>
      <c r="X2192" s="34">
        <v>3</v>
      </c>
      <c r="Y2192" s="34">
        <v>15</v>
      </c>
      <c r="Z2192" s="34">
        <f t="shared" si="503"/>
        <v>45</v>
      </c>
      <c r="AI2192" s="25">
        <v>2191</v>
      </c>
      <c r="AJ2192" s="27">
        <v>2191</v>
      </c>
    </row>
    <row r="2193" spans="1:36" ht="11.25" customHeight="1" x14ac:dyDescent="0.2">
      <c r="A2193" s="27">
        <v>2192</v>
      </c>
      <c r="C2193" s="33" t="str">
        <f t="shared" si="499"/>
        <v>Two-Face - Double Trouble - DC - U</v>
      </c>
      <c r="D2193" s="33" t="str">
        <f>CONCATENATE(M2193," - ",P2193," - ",G2193," - ",IF(R2193="","",CONCATENATE(R2193," - ")),W2193)</f>
        <v>Two-Face - Double Trouble - DC - U</v>
      </c>
      <c r="E2193" s="33">
        <f t="shared" si="501"/>
        <v>1</v>
      </c>
      <c r="F2193" s="33" t="str">
        <f>CONCATENATE(P2193," - ",G2193)</f>
        <v>Double Trouble - DC</v>
      </c>
      <c r="G2193" s="34" t="s">
        <v>3385</v>
      </c>
      <c r="H2193" s="34" t="s">
        <v>2590</v>
      </c>
      <c r="L2193" s="33" t="s">
        <v>1160</v>
      </c>
      <c r="M2193" s="33" t="s">
        <v>1160</v>
      </c>
      <c r="N2193" s="34" t="s">
        <v>5031</v>
      </c>
      <c r="O2193" s="34" t="s">
        <v>5031</v>
      </c>
      <c r="P2193" s="33" t="s">
        <v>1367</v>
      </c>
      <c r="S2193" s="50" t="s">
        <v>4302</v>
      </c>
      <c r="T2193" s="33" t="s">
        <v>1160</v>
      </c>
      <c r="U2193" s="33" t="s">
        <v>1367</v>
      </c>
      <c r="W2193" s="34" t="s">
        <v>2314</v>
      </c>
      <c r="X2193" s="34">
        <v>3</v>
      </c>
      <c r="Y2193" s="34">
        <v>10</v>
      </c>
      <c r="Z2193" s="34">
        <f t="shared" si="503"/>
        <v>30</v>
      </c>
      <c r="AI2193" s="25">
        <v>2192</v>
      </c>
      <c r="AJ2193" s="27">
        <v>2192</v>
      </c>
    </row>
    <row r="2194" spans="1:36" ht="11.25" customHeight="1" x14ac:dyDescent="0.2">
      <c r="A2194" s="27">
        <v>2193</v>
      </c>
      <c r="C2194" s="33" t="str">
        <f t="shared" si="499"/>
        <v>Two-Face - Flip of the Coin - DC - U</v>
      </c>
      <c r="D2194" s="33" t="str">
        <f>CONCATENATE(M2194," - ",P2194," - ",G2194," - ",IF(R2194="","",CONCATENATE(R2194," - ")),W2194)</f>
        <v>Two-Face - Flip of the Coin - DC - U</v>
      </c>
      <c r="E2194" s="33">
        <f t="shared" si="501"/>
        <v>1</v>
      </c>
      <c r="F2194" s="33" t="str">
        <f>CONCATENATE(P2194," - ",G2194)</f>
        <v>Flip of the Coin - DC</v>
      </c>
      <c r="G2194" s="34" t="s">
        <v>3385</v>
      </c>
      <c r="H2194" s="34" t="s">
        <v>2590</v>
      </c>
      <c r="L2194" s="33" t="s">
        <v>1160</v>
      </c>
      <c r="M2194" s="33" t="s">
        <v>1160</v>
      </c>
      <c r="N2194" s="34" t="s">
        <v>4886</v>
      </c>
      <c r="O2194" s="34" t="s">
        <v>4886</v>
      </c>
      <c r="P2194" s="33" t="s">
        <v>370</v>
      </c>
      <c r="S2194" s="50" t="s">
        <v>4615</v>
      </c>
      <c r="T2194" s="33" t="s">
        <v>1160</v>
      </c>
      <c r="U2194" s="33" t="s">
        <v>370</v>
      </c>
      <c r="W2194" s="34" t="s">
        <v>2314</v>
      </c>
      <c r="X2194" s="34">
        <v>3</v>
      </c>
      <c r="Y2194" s="34">
        <v>10</v>
      </c>
      <c r="Z2194" s="34">
        <f t="shared" si="503"/>
        <v>30</v>
      </c>
      <c r="AI2194" s="25">
        <v>2193</v>
      </c>
      <c r="AJ2194" s="27">
        <v>2193</v>
      </c>
    </row>
    <row r="2195" spans="1:36" ht="11.25" customHeight="1" x14ac:dyDescent="0.2">
      <c r="A2195" s="27">
        <v>2194</v>
      </c>
      <c r="C2195" s="33" t="str">
        <f t="shared" si="499"/>
        <v>Two-Face - Law and Disorder - JLA - OPD - VR</v>
      </c>
      <c r="D2195" s="33" t="str">
        <f>CONCATENATE(M2195," - ",P2195," - ",G2195," - ",IF(R2195="","",CONCATENATE(R2195," - ")),W2195)</f>
        <v>Two-Face - Law and Disorder - JLA - OPD - VR</v>
      </c>
      <c r="E2195" s="33">
        <f t="shared" si="501"/>
        <v>1</v>
      </c>
      <c r="F2195" s="33" t="str">
        <f>CONCATENATE(P2195," - ",G2195)</f>
        <v>Law and Disorder - JLA</v>
      </c>
      <c r="G2195" s="34" t="s">
        <v>3386</v>
      </c>
      <c r="H2195" s="34" t="s">
        <v>2590</v>
      </c>
      <c r="L2195" s="33" t="s">
        <v>1160</v>
      </c>
      <c r="M2195" s="33" t="s">
        <v>1160</v>
      </c>
      <c r="N2195" s="34" t="s">
        <v>4899</v>
      </c>
      <c r="O2195" s="34" t="s">
        <v>4899</v>
      </c>
      <c r="P2195" s="33" t="s">
        <v>3335</v>
      </c>
      <c r="R2195" s="34" t="s">
        <v>2584</v>
      </c>
      <c r="S2195" s="50" t="s">
        <v>4616</v>
      </c>
      <c r="T2195" s="33" t="s">
        <v>1160</v>
      </c>
      <c r="U2195" s="33" t="s">
        <v>1206</v>
      </c>
      <c r="W2195" s="34" t="s">
        <v>2361</v>
      </c>
      <c r="X2195" s="34">
        <v>6</v>
      </c>
      <c r="Y2195" s="34">
        <v>20</v>
      </c>
      <c r="Z2195" s="34">
        <f t="shared" si="503"/>
        <v>120</v>
      </c>
      <c r="AI2195" s="25">
        <v>2194</v>
      </c>
      <c r="AJ2195" s="27">
        <v>2194</v>
      </c>
    </row>
    <row r="2196" spans="1:36" ht="11.25" customHeight="1" x14ac:dyDescent="0.2">
      <c r="A2196" s="27">
        <v>2195</v>
      </c>
      <c r="C2196" s="33" t="str">
        <f t="shared" si="499"/>
        <v>Two-Face - Tommy Gun - DC - OPD - VR</v>
      </c>
      <c r="D2196" s="33" t="str">
        <f>CONCATENATE(M2196," - ",P2196," - ",G2196," - ",IF(R2196="","",CONCATENATE(R2196," - ")),W2196)</f>
        <v>Two-Face - Tommy Gun - DC - OPD - VR</v>
      </c>
      <c r="E2196" s="33">
        <f t="shared" si="501"/>
        <v>1</v>
      </c>
      <c r="F2196" s="33" t="str">
        <f>CONCATENATE(P2196," - ",G2196)</f>
        <v>Tommy Gun - DC</v>
      </c>
      <c r="G2196" s="34" t="s">
        <v>3385</v>
      </c>
      <c r="H2196" s="34" t="s">
        <v>2590</v>
      </c>
      <c r="L2196" s="33" t="s">
        <v>1160</v>
      </c>
      <c r="M2196" s="33" t="s">
        <v>1160</v>
      </c>
      <c r="N2196" s="34" t="s">
        <v>5014</v>
      </c>
      <c r="O2196" s="34" t="s">
        <v>5014</v>
      </c>
      <c r="P2196" s="33" t="s">
        <v>3336</v>
      </c>
      <c r="R2196" s="34" t="s">
        <v>2584</v>
      </c>
      <c r="S2196" s="50" t="s">
        <v>4617</v>
      </c>
      <c r="T2196" s="33" t="s">
        <v>1160</v>
      </c>
      <c r="U2196" s="33" t="s">
        <v>1207</v>
      </c>
      <c r="W2196" s="34" t="s">
        <v>2361</v>
      </c>
      <c r="X2196" s="34">
        <v>3</v>
      </c>
      <c r="Y2196" s="34">
        <v>20</v>
      </c>
      <c r="Z2196" s="34">
        <f t="shared" si="503"/>
        <v>60</v>
      </c>
      <c r="AI2196" s="25">
        <v>2195</v>
      </c>
      <c r="AJ2196" s="27">
        <v>2195</v>
      </c>
    </row>
    <row r="2197" spans="1:36" ht="11.25" customHeight="1" x14ac:dyDescent="0.2">
      <c r="A2197" s="27">
        <v>2196</v>
      </c>
      <c r="B2197" s="28"/>
      <c r="C2197" s="26" t="str">
        <f t="shared" si="499"/>
        <v>Two-Face Crimeboss - 4-Grid Character Card - BH - X</v>
      </c>
      <c r="D2197" s="26" t="s">
        <v>6111</v>
      </c>
      <c r="E2197" s="26">
        <f t="shared" si="501"/>
        <v>1</v>
      </c>
      <c r="F2197" s="26" t="str">
        <f>CONCATENATE(M2197,IF(V2197&lt;&gt;"",CONCATENATE(" (",V2197,")",),"")," &lt;",G2197,"&gt;")</f>
        <v>Two-Face Crimeboss (V) &lt;BH&gt;</v>
      </c>
      <c r="G2197" s="28" t="s">
        <v>1170</v>
      </c>
      <c r="H2197" s="28" t="s">
        <v>2582</v>
      </c>
      <c r="I2197" s="28"/>
      <c r="J2197" s="28"/>
      <c r="K2197" s="28"/>
      <c r="L2197" s="26" t="s">
        <v>1160</v>
      </c>
      <c r="M2197" s="26" t="s">
        <v>4723</v>
      </c>
      <c r="N2197" s="28"/>
      <c r="O2197" s="28"/>
      <c r="P2197" s="26" t="s">
        <v>769</v>
      </c>
      <c r="Q2197" s="28"/>
      <c r="R2197" s="28"/>
      <c r="S2197" s="54"/>
      <c r="T2197" s="26" t="s">
        <v>3416</v>
      </c>
      <c r="U2197" s="26" t="s">
        <v>769</v>
      </c>
      <c r="V2197" s="28" t="s">
        <v>1982</v>
      </c>
      <c r="W2197" s="28" t="s">
        <v>1146</v>
      </c>
      <c r="X2197" s="29">
        <v>24</v>
      </c>
      <c r="Y2197" s="29">
        <v>25</v>
      </c>
      <c r="Z2197" s="29">
        <f t="shared" si="503"/>
        <v>600</v>
      </c>
      <c r="AA2197" s="30">
        <v>6</v>
      </c>
      <c r="AB2197" s="30">
        <v>3</v>
      </c>
      <c r="AC2197" s="30">
        <v>3</v>
      </c>
      <c r="AD2197" s="30">
        <v>6</v>
      </c>
      <c r="AE2197" s="30">
        <f>SUM(AA2197:AD2197)</f>
        <v>18</v>
      </c>
      <c r="AF2197" s="30">
        <v>18</v>
      </c>
      <c r="AG2197" s="31">
        <f>AVERAGE(AA2197:AD2197)</f>
        <v>4.5</v>
      </c>
      <c r="AH2197" s="32" t="s">
        <v>4786</v>
      </c>
      <c r="AI2197" s="32">
        <v>2196</v>
      </c>
      <c r="AJ2197" s="27">
        <v>2196</v>
      </c>
    </row>
    <row r="2198" spans="1:36" ht="11.25" customHeight="1" x14ac:dyDescent="0.2">
      <c r="A2198" s="27">
        <v>2197</v>
      </c>
      <c r="B2198" s="28"/>
      <c r="C2198" s="26" t="str">
        <f t="shared" si="499"/>
        <v>Typhoid Mary - 4-Grid Character Card - XM - U</v>
      </c>
      <c r="D2198" s="26" t="str">
        <f>CONCATENATE(M2198," ",G2198," HERO - ",W2198)</f>
        <v>Typhoid Mary XM HERO - U</v>
      </c>
      <c r="E2198" s="26">
        <f t="shared" si="501"/>
        <v>1</v>
      </c>
      <c r="F2198" s="26" t="str">
        <f>CONCATENATE(M2198,IF(V2198&lt;&gt;"",CONCATENATE(" (",V2198,")",),"")," &lt;",G2198,"&gt;")</f>
        <v>Typhoid Mary &lt;XM&gt;</v>
      </c>
      <c r="G2198" s="28" t="s">
        <v>3387</v>
      </c>
      <c r="H2198" s="28" t="s">
        <v>2582</v>
      </c>
      <c r="I2198" s="28"/>
      <c r="J2198" s="28"/>
      <c r="K2198" s="28"/>
      <c r="L2198" s="26" t="s">
        <v>1684</v>
      </c>
      <c r="M2198" s="26" t="s">
        <v>1684</v>
      </c>
      <c r="N2198" s="28"/>
      <c r="O2198" s="28"/>
      <c r="P2198" s="26" t="s">
        <v>769</v>
      </c>
      <c r="Q2198" s="28"/>
      <c r="R2198" s="28"/>
      <c r="S2198" s="54"/>
      <c r="T2198" s="26" t="s">
        <v>1684</v>
      </c>
      <c r="U2198" s="26" t="s">
        <v>769</v>
      </c>
      <c r="V2198" s="28"/>
      <c r="W2198" s="28" t="s">
        <v>2314</v>
      </c>
      <c r="X2198" s="29">
        <v>5</v>
      </c>
      <c r="Y2198" s="29">
        <v>10</v>
      </c>
      <c r="Z2198" s="29">
        <f t="shared" si="503"/>
        <v>50</v>
      </c>
      <c r="AA2198" s="30">
        <v>5</v>
      </c>
      <c r="AB2198" s="30">
        <v>7</v>
      </c>
      <c r="AC2198" s="30">
        <v>3</v>
      </c>
      <c r="AD2198" s="30">
        <v>2</v>
      </c>
      <c r="AE2198" s="30">
        <f>SUM(AA2198:AD2198)</f>
        <v>17</v>
      </c>
      <c r="AF2198" s="30">
        <v>17</v>
      </c>
      <c r="AG2198" s="31">
        <f>AVERAGE(AA2198:AD2198)</f>
        <v>4.25</v>
      </c>
      <c r="AH2198" s="32" t="s">
        <v>4787</v>
      </c>
      <c r="AI2198" s="32">
        <v>2197</v>
      </c>
      <c r="AJ2198" s="27">
        <v>2197</v>
      </c>
    </row>
    <row r="2199" spans="1:36" ht="11.25" customHeight="1" x14ac:dyDescent="0.2">
      <c r="A2199" s="27">
        <v>2198</v>
      </c>
      <c r="C2199" s="33" t="str">
        <f t="shared" si="499"/>
        <v>Typhoid Mary - Assassinate - XM - C</v>
      </c>
      <c r="D2199" s="33" t="str">
        <f t="shared" ref="D2199:D2201" si="506">CONCATENATE(M2199," - ",P2199," - ",G2199," - ",IF(R2199="","",CONCATENATE(R2199," - ")),W2199)</f>
        <v>Typhoid Mary - Assassinate - XM - C</v>
      </c>
      <c r="E2199" s="33">
        <f t="shared" si="501"/>
        <v>1</v>
      </c>
      <c r="F2199" s="33" t="str">
        <f t="shared" ref="F2199:F2230" si="507">CONCATENATE(P2199," - ",G2199)</f>
        <v>Assassinate - XM</v>
      </c>
      <c r="G2199" s="34" t="s">
        <v>3387</v>
      </c>
      <c r="H2199" s="34" t="s">
        <v>2590</v>
      </c>
      <c r="L2199" s="33" t="s">
        <v>1684</v>
      </c>
      <c r="M2199" s="33" t="s">
        <v>1684</v>
      </c>
      <c r="N2199" s="34" t="s">
        <v>4981</v>
      </c>
      <c r="O2199" s="34" t="s">
        <v>4981</v>
      </c>
      <c r="P2199" s="33" t="s">
        <v>1685</v>
      </c>
      <c r="S2199" s="50" t="s">
        <v>4618</v>
      </c>
      <c r="T2199" s="33" t="s">
        <v>1684</v>
      </c>
      <c r="U2199" s="33" t="s">
        <v>1685</v>
      </c>
      <c r="W2199" s="34" t="s">
        <v>2103</v>
      </c>
      <c r="X2199" s="34">
        <v>5</v>
      </c>
      <c r="Y2199" s="34">
        <v>5</v>
      </c>
      <c r="Z2199" s="34">
        <f t="shared" si="503"/>
        <v>25</v>
      </c>
      <c r="AI2199" s="25">
        <v>2198</v>
      </c>
      <c r="AJ2199" s="27">
        <v>2198</v>
      </c>
    </row>
    <row r="2200" spans="1:36" ht="11.25" customHeight="1" x14ac:dyDescent="0.2">
      <c r="A2200" s="27">
        <v>2199</v>
      </c>
      <c r="C2200" s="33" t="str">
        <f t="shared" si="499"/>
        <v>Typhoid Mary - Bloody Mary - XM - OPD - R</v>
      </c>
      <c r="D2200" s="33" t="str">
        <f t="shared" si="506"/>
        <v>Typhoid Mary - Bloody Mary - XM - OPD - R</v>
      </c>
      <c r="E2200" s="33">
        <f t="shared" si="501"/>
        <v>1</v>
      </c>
      <c r="F2200" s="33" t="str">
        <f t="shared" si="507"/>
        <v>Bloody Mary - XM</v>
      </c>
      <c r="G2200" s="34" t="s">
        <v>3387</v>
      </c>
      <c r="H2200" s="34" t="s">
        <v>2590</v>
      </c>
      <c r="L2200" s="33" t="s">
        <v>1684</v>
      </c>
      <c r="M2200" s="33" t="s">
        <v>1684</v>
      </c>
      <c r="N2200" s="34" t="s">
        <v>4990</v>
      </c>
      <c r="O2200" s="34" t="s">
        <v>4990</v>
      </c>
      <c r="P2200" s="33" t="s">
        <v>1686</v>
      </c>
      <c r="R2200" s="34" t="s">
        <v>2584</v>
      </c>
      <c r="S2200" s="50" t="s">
        <v>3785</v>
      </c>
      <c r="T2200" s="33" t="s">
        <v>1684</v>
      </c>
      <c r="U2200" s="33" t="s">
        <v>1208</v>
      </c>
      <c r="W2200" s="34" t="s">
        <v>2313</v>
      </c>
      <c r="X2200" s="34">
        <v>5</v>
      </c>
      <c r="Y2200" s="34">
        <v>15</v>
      </c>
      <c r="Z2200" s="34">
        <f t="shared" si="503"/>
        <v>75</v>
      </c>
      <c r="AI2200" s="25">
        <v>2199</v>
      </c>
      <c r="AJ2200" s="27">
        <v>2199</v>
      </c>
    </row>
    <row r="2201" spans="1:36" ht="11.25" customHeight="1" x14ac:dyDescent="0.2">
      <c r="A2201" s="27">
        <v>2200</v>
      </c>
      <c r="C2201" s="33" t="str">
        <f t="shared" si="499"/>
        <v>Typhoid Mary - Dressed to Kill - XM - OPD - R</v>
      </c>
      <c r="D2201" s="33" t="str">
        <f t="shared" si="506"/>
        <v>Typhoid Mary - Dressed to Kill - XM - OPD - R</v>
      </c>
      <c r="E2201" s="33">
        <f t="shared" si="501"/>
        <v>1</v>
      </c>
      <c r="F2201" s="33" t="str">
        <f t="shared" si="507"/>
        <v>Dressed to Kill - XM</v>
      </c>
      <c r="G2201" s="34" t="s">
        <v>3387</v>
      </c>
      <c r="H2201" s="34" t="s">
        <v>2590</v>
      </c>
      <c r="L2201" s="33" t="s">
        <v>1684</v>
      </c>
      <c r="M2201" s="33" t="s">
        <v>1684</v>
      </c>
      <c r="N2201" s="34" t="s">
        <v>4884</v>
      </c>
      <c r="O2201" s="34" t="s">
        <v>4884</v>
      </c>
      <c r="P2201" s="33" t="s">
        <v>3337</v>
      </c>
      <c r="R2201" s="34" t="s">
        <v>2584</v>
      </c>
      <c r="S2201" s="50" t="s">
        <v>4619</v>
      </c>
      <c r="T2201" s="33" t="s">
        <v>1684</v>
      </c>
      <c r="U2201" s="33" t="s">
        <v>1209</v>
      </c>
      <c r="W2201" s="34" t="s">
        <v>2313</v>
      </c>
      <c r="X2201" s="34">
        <v>5</v>
      </c>
      <c r="Y2201" s="34">
        <v>15</v>
      </c>
      <c r="Z2201" s="34">
        <f t="shared" si="503"/>
        <v>75</v>
      </c>
      <c r="AI2201" s="25">
        <v>2200</v>
      </c>
      <c r="AJ2201" s="27">
        <v>2200</v>
      </c>
    </row>
    <row r="2202" spans="1:36" ht="11.25" customHeight="1" x14ac:dyDescent="0.2">
      <c r="A2202" s="27">
        <v>2201</v>
      </c>
      <c r="C2202" s="33" t="str">
        <f t="shared" si="499"/>
        <v>Typhoid Mary - Fractured Personality - XM - C</v>
      </c>
      <c r="D2202" s="33" t="s">
        <v>6271</v>
      </c>
      <c r="E2202" s="33">
        <f t="shared" si="501"/>
        <v>1</v>
      </c>
      <c r="F2202" s="33" t="str">
        <f t="shared" si="507"/>
        <v>Fractured Personality - XM</v>
      </c>
      <c r="G2202" s="34" t="s">
        <v>3387</v>
      </c>
      <c r="H2202" s="34" t="s">
        <v>2590</v>
      </c>
      <c r="L2202" s="33" t="s">
        <v>1684</v>
      </c>
      <c r="M2202" s="33" t="s">
        <v>1684</v>
      </c>
      <c r="N2202" s="34" t="s">
        <v>5006</v>
      </c>
      <c r="O2202" s="34" t="s">
        <v>4870</v>
      </c>
      <c r="P2202" s="33" t="s">
        <v>1687</v>
      </c>
      <c r="S2202" s="50" t="s">
        <v>4620</v>
      </c>
      <c r="T2202" s="33" t="s">
        <v>1684</v>
      </c>
      <c r="U2202" s="33" t="s">
        <v>1687</v>
      </c>
      <c r="W2202" s="34" t="s">
        <v>2103</v>
      </c>
      <c r="X2202" s="34">
        <v>5</v>
      </c>
      <c r="Y2202" s="34">
        <v>5</v>
      </c>
      <c r="Z2202" s="34">
        <f t="shared" si="503"/>
        <v>25</v>
      </c>
      <c r="AI2202" s="25">
        <v>2201</v>
      </c>
      <c r="AJ2202" s="27">
        <v>2201</v>
      </c>
    </row>
    <row r="2203" spans="1:36" ht="11.25" customHeight="1" x14ac:dyDescent="0.2">
      <c r="A2203" s="27">
        <v>2202</v>
      </c>
      <c r="C2203" s="33" t="str">
        <f t="shared" si="499"/>
        <v>Typhoid Mary - Sociopath - XM - C</v>
      </c>
      <c r="D2203" s="33" t="str">
        <f>CONCATENATE(M2203," - ",P2203," - ",G2203," - ",W2203,IF(R2203="","",CONCATENATE(" ",R2203)))</f>
        <v>Typhoid Mary - Sociopath - XM - C</v>
      </c>
      <c r="E2203" s="33">
        <f t="shared" si="501"/>
        <v>1</v>
      </c>
      <c r="F2203" s="33" t="str">
        <f t="shared" si="507"/>
        <v>Sociopath - XM</v>
      </c>
      <c r="G2203" s="34" t="s">
        <v>3387</v>
      </c>
      <c r="H2203" s="34" t="s">
        <v>2590</v>
      </c>
      <c r="L2203" s="33" t="s">
        <v>1684</v>
      </c>
      <c r="M2203" s="33" t="s">
        <v>1684</v>
      </c>
      <c r="N2203" s="34" t="s">
        <v>4991</v>
      </c>
      <c r="O2203" s="34" t="s">
        <v>4991</v>
      </c>
      <c r="P2203" s="33" t="s">
        <v>1688</v>
      </c>
      <c r="S2203" s="50" t="s">
        <v>4121</v>
      </c>
      <c r="T2203" s="33" t="s">
        <v>1684</v>
      </c>
      <c r="U2203" s="33" t="s">
        <v>1688</v>
      </c>
      <c r="W2203" s="34" t="s">
        <v>2103</v>
      </c>
      <c r="X2203" s="34">
        <v>5</v>
      </c>
      <c r="Y2203" s="34">
        <v>5</v>
      </c>
      <c r="Z2203" s="34">
        <f t="shared" si="503"/>
        <v>25</v>
      </c>
      <c r="AI2203" s="25">
        <v>2202</v>
      </c>
      <c r="AJ2203" s="27">
        <v>2202</v>
      </c>
    </row>
    <row r="2204" spans="1:36" ht="11.25" customHeight="1" x14ac:dyDescent="0.2">
      <c r="A2204" s="27">
        <v>2203</v>
      </c>
      <c r="C2204" s="33" t="str">
        <f t="shared" ref="C2204:C2235" si="508">CONCATENATE(H2204," - ",I2204,IF(K2204="","",CONCATENATE(" - ",K2204))," - ",W2204,IF(V2204="","",CONCATENATE(" - ",V2204)),IF(L2204="","",CONCATENATE(" - ",L2204)))</f>
        <v>Universe - Ally - 6A 1E - C - Lila Cheney</v>
      </c>
      <c r="D2204" s="33" t="str">
        <f t="shared" ref="D2204:D2235" si="509">CONCATENATE(I2204," ",K2204," - ",G2204," - ",W2204,IF(L2204="","",CONCATENATE(" ",L2204,)))</f>
        <v>Ally 6A 1E - XM - C Lila Cheney</v>
      </c>
      <c r="E2204" s="33">
        <f t="shared" si="501"/>
        <v>4</v>
      </c>
      <c r="F2204" s="33" t="str">
        <f t="shared" si="507"/>
        <v xml:space="preserve"> - XM</v>
      </c>
      <c r="G2204" s="34" t="s">
        <v>3387</v>
      </c>
      <c r="H2204" s="34" t="s">
        <v>2587</v>
      </c>
      <c r="I2204" s="33" t="s">
        <v>5595</v>
      </c>
      <c r="K2204" s="34" t="s">
        <v>5599</v>
      </c>
      <c r="L2204" s="33" t="s">
        <v>2588</v>
      </c>
      <c r="S2204" s="50"/>
      <c r="T2204" s="33" t="s">
        <v>506</v>
      </c>
      <c r="U2204" s="33" t="s">
        <v>598</v>
      </c>
      <c r="W2204" s="34" t="s">
        <v>2103</v>
      </c>
      <c r="X2204" s="34">
        <v>5</v>
      </c>
      <c r="Y2204" s="34">
        <v>5</v>
      </c>
      <c r="Z2204" s="34">
        <f t="shared" si="503"/>
        <v>25</v>
      </c>
      <c r="AI2204" s="25">
        <v>2203</v>
      </c>
      <c r="AJ2204" s="27">
        <v>2203</v>
      </c>
    </row>
    <row r="2205" spans="1:36" ht="11.25" customHeight="1" x14ac:dyDescent="0.2">
      <c r="A2205" s="27">
        <v>2204</v>
      </c>
      <c r="C2205" s="33" t="str">
        <f t="shared" si="508"/>
        <v>Universe - Ally - 6A 1F - C - Amos "Fred" Duncan (Professor X)</v>
      </c>
      <c r="D2205" s="33" t="str">
        <f t="shared" si="509"/>
        <v>Ally 6A 1F - XM - C Amos "Fred" Duncan (Professor X)</v>
      </c>
      <c r="E2205" s="33">
        <f t="shared" si="501"/>
        <v>4</v>
      </c>
      <c r="F2205" s="33" t="str">
        <f t="shared" si="507"/>
        <v xml:space="preserve"> - XM</v>
      </c>
      <c r="G2205" s="34" t="s">
        <v>3387</v>
      </c>
      <c r="H2205" s="34" t="s">
        <v>2587</v>
      </c>
      <c r="I2205" s="33" t="s">
        <v>5595</v>
      </c>
      <c r="K2205" s="34" t="s">
        <v>5600</v>
      </c>
      <c r="L2205" s="33" t="s">
        <v>5712</v>
      </c>
      <c r="S2205" s="50"/>
      <c r="T2205" s="33" t="s">
        <v>506</v>
      </c>
      <c r="U2205" s="33" t="s">
        <v>599</v>
      </c>
      <c r="W2205" s="34" t="s">
        <v>2103</v>
      </c>
      <c r="X2205" s="34">
        <v>5</v>
      </c>
      <c r="Y2205" s="34">
        <v>5</v>
      </c>
      <c r="Z2205" s="34">
        <f t="shared" si="503"/>
        <v>25</v>
      </c>
      <c r="AI2205" s="25">
        <v>2204</v>
      </c>
      <c r="AJ2205" s="27">
        <v>2204</v>
      </c>
    </row>
    <row r="2206" spans="1:36" ht="11.25" customHeight="1" x14ac:dyDescent="0.2">
      <c r="A2206" s="27">
        <v>2205</v>
      </c>
      <c r="C2206" s="33" t="str">
        <f t="shared" si="508"/>
        <v>Universe - Ally - 6A 1I - C - Trish Tilby</v>
      </c>
      <c r="D2206" s="33" t="str">
        <f t="shared" si="509"/>
        <v>Ally 6A 1I - XM - C Trish Tilby</v>
      </c>
      <c r="E2206" s="33">
        <f t="shared" si="501"/>
        <v>4</v>
      </c>
      <c r="F2206" s="33" t="str">
        <f t="shared" si="507"/>
        <v xml:space="preserve"> - XM</v>
      </c>
      <c r="G2206" s="34" t="s">
        <v>3387</v>
      </c>
      <c r="H2206" s="34" t="s">
        <v>2587</v>
      </c>
      <c r="I2206" s="33" t="s">
        <v>5595</v>
      </c>
      <c r="K2206" s="34" t="s">
        <v>5601</v>
      </c>
      <c r="L2206" s="33" t="s">
        <v>2589</v>
      </c>
      <c r="S2206" s="50"/>
      <c r="T2206" s="33" t="s">
        <v>506</v>
      </c>
      <c r="U2206" s="33" t="s">
        <v>601</v>
      </c>
      <c r="W2206" s="34" t="s">
        <v>2103</v>
      </c>
      <c r="X2206" s="34">
        <v>5</v>
      </c>
      <c r="Y2206" s="34">
        <v>5</v>
      </c>
      <c r="Z2206" s="34">
        <f t="shared" si="503"/>
        <v>25</v>
      </c>
      <c r="AI2206" s="25">
        <v>2205</v>
      </c>
      <c r="AJ2206" s="27">
        <v>2205</v>
      </c>
    </row>
    <row r="2207" spans="1:36" ht="11.25" customHeight="1" x14ac:dyDescent="0.2">
      <c r="A2207" s="27">
        <v>2206</v>
      </c>
      <c r="C2207" s="33" t="str">
        <f t="shared" si="508"/>
        <v>Universe - Ally - 6A 1S - C - Chief Authier</v>
      </c>
      <c r="D2207" s="33" t="str">
        <f t="shared" si="509"/>
        <v>Ally 6A 1S - XM - C Chief Authier</v>
      </c>
      <c r="E2207" s="33">
        <f t="shared" si="501"/>
        <v>4</v>
      </c>
      <c r="F2207" s="33" t="str">
        <f t="shared" si="507"/>
        <v xml:space="preserve"> - XM</v>
      </c>
      <c r="G2207" s="34" t="s">
        <v>3387</v>
      </c>
      <c r="H2207" s="34" t="s">
        <v>2587</v>
      </c>
      <c r="I2207" s="33" t="s">
        <v>5595</v>
      </c>
      <c r="K2207" s="34" t="s">
        <v>5602</v>
      </c>
      <c r="L2207" s="33" t="s">
        <v>5710</v>
      </c>
      <c r="S2207" s="50"/>
      <c r="T2207" s="33" t="s">
        <v>506</v>
      </c>
      <c r="U2207" s="33" t="s">
        <v>600</v>
      </c>
      <c r="W2207" s="34" t="s">
        <v>2103</v>
      </c>
      <c r="X2207" s="34">
        <v>5</v>
      </c>
      <c r="Y2207" s="34">
        <v>5</v>
      </c>
      <c r="Z2207" s="34">
        <f t="shared" si="503"/>
        <v>25</v>
      </c>
      <c r="AI2207" s="25">
        <v>2206</v>
      </c>
      <c r="AJ2207" s="27">
        <v>2206</v>
      </c>
    </row>
    <row r="2208" spans="1:36" ht="11.25" customHeight="1" x14ac:dyDescent="0.2">
      <c r="A2208" s="27">
        <v>2207</v>
      </c>
      <c r="C2208" s="33" t="str">
        <f t="shared" si="508"/>
        <v>Universe - Ally - 5E 3E - R - Franklin Richards (Mr. Fantastic)</v>
      </c>
      <c r="D2208" s="33" t="str">
        <f t="shared" si="509"/>
        <v>Ally 5E 3E - MN - R Franklin Richards (Mr. Fantastic)</v>
      </c>
      <c r="E2208" s="33">
        <f t="shared" si="501"/>
        <v>46</v>
      </c>
      <c r="F2208" s="33" t="str">
        <f t="shared" si="507"/>
        <v xml:space="preserve"> - MN</v>
      </c>
      <c r="G2208" s="34" t="s">
        <v>1677</v>
      </c>
      <c r="H2208" s="34" t="s">
        <v>2587</v>
      </c>
      <c r="I2208" s="33" t="s">
        <v>5595</v>
      </c>
      <c r="K2208" s="34" t="s">
        <v>2591</v>
      </c>
      <c r="L2208" s="33" t="s">
        <v>2592</v>
      </c>
      <c r="S2208" s="50"/>
      <c r="T2208" s="33" t="s">
        <v>507</v>
      </c>
      <c r="U2208" s="33" t="s">
        <v>602</v>
      </c>
      <c r="W2208" s="34" t="s">
        <v>2313</v>
      </c>
      <c r="X2208" s="34">
        <v>4</v>
      </c>
      <c r="Y2208" s="34">
        <v>15</v>
      </c>
      <c r="Z2208" s="34">
        <f t="shared" si="503"/>
        <v>60</v>
      </c>
      <c r="AI2208" s="25">
        <v>2207</v>
      </c>
      <c r="AJ2208" s="27">
        <v>2207</v>
      </c>
    </row>
    <row r="2209" spans="1:36" ht="11.25" customHeight="1" x14ac:dyDescent="0.2">
      <c r="A2209" s="27">
        <v>2208</v>
      </c>
      <c r="C2209" s="33" t="str">
        <f t="shared" si="508"/>
        <v>Universe - Ally - 5E 3E - C - T.I.M.M.I.E.</v>
      </c>
      <c r="D2209" s="33" t="str">
        <f t="shared" si="509"/>
        <v>Ally 5E 3E - IM - C T.I.M.M.I.E.</v>
      </c>
      <c r="E2209" s="33">
        <f t="shared" si="501"/>
        <v>19</v>
      </c>
      <c r="F2209" s="33" t="str">
        <f t="shared" si="507"/>
        <v xml:space="preserve"> - IM</v>
      </c>
      <c r="G2209" s="34" t="s">
        <v>511</v>
      </c>
      <c r="H2209" s="34" t="s">
        <v>2587</v>
      </c>
      <c r="I2209" s="33" t="s">
        <v>5595</v>
      </c>
      <c r="K2209" s="34" t="s">
        <v>2591</v>
      </c>
      <c r="L2209" s="33" t="s">
        <v>2593</v>
      </c>
      <c r="S2209" s="50"/>
      <c r="T2209" s="33" t="s">
        <v>507</v>
      </c>
      <c r="U2209" s="33" t="s">
        <v>605</v>
      </c>
      <c r="W2209" s="34" t="s">
        <v>2103</v>
      </c>
      <c r="X2209" s="34">
        <v>16</v>
      </c>
      <c r="Y2209" s="34">
        <v>5</v>
      </c>
      <c r="Z2209" s="34">
        <f t="shared" si="503"/>
        <v>80</v>
      </c>
      <c r="AI2209" s="25">
        <v>2208</v>
      </c>
      <c r="AJ2209" s="27">
        <v>2208</v>
      </c>
    </row>
    <row r="2210" spans="1:36" ht="11.25" customHeight="1" x14ac:dyDescent="0.2">
      <c r="A2210" s="27">
        <v>2209</v>
      </c>
      <c r="C2210" s="33" t="str">
        <f t="shared" si="508"/>
        <v>Universe - Ally - 5E 3E - C - Fire (Blue Beetle)</v>
      </c>
      <c r="D2210" s="33" t="str">
        <f t="shared" si="509"/>
        <v>Ally 5E 3E - JLA - C Fire (Blue Beetle)</v>
      </c>
      <c r="E2210" s="33">
        <f t="shared" si="501"/>
        <v>36</v>
      </c>
      <c r="F2210" s="33" t="str">
        <f t="shared" si="507"/>
        <v xml:space="preserve"> - JLA</v>
      </c>
      <c r="G2210" s="34" t="s">
        <v>3386</v>
      </c>
      <c r="H2210" s="34" t="s">
        <v>2587</v>
      </c>
      <c r="I2210" s="33" t="s">
        <v>5595</v>
      </c>
      <c r="K2210" s="34" t="s">
        <v>2591</v>
      </c>
      <c r="L2210" s="33" t="s">
        <v>2632</v>
      </c>
      <c r="S2210" s="50"/>
      <c r="T2210" s="33" t="s">
        <v>507</v>
      </c>
      <c r="U2210" s="33" t="s">
        <v>603</v>
      </c>
      <c r="W2210" s="34" t="s">
        <v>2103</v>
      </c>
      <c r="X2210" s="34">
        <v>6</v>
      </c>
      <c r="Y2210" s="34">
        <v>5</v>
      </c>
      <c r="Z2210" s="34">
        <f t="shared" si="503"/>
        <v>30</v>
      </c>
      <c r="AI2210" s="25">
        <v>2209</v>
      </c>
      <c r="AJ2210" s="27">
        <v>2209</v>
      </c>
    </row>
    <row r="2211" spans="1:36" ht="11.25" customHeight="1" x14ac:dyDescent="0.2">
      <c r="A2211" s="27">
        <v>2210</v>
      </c>
      <c r="C2211" s="33" t="str">
        <f t="shared" si="508"/>
        <v>Universe - Ally - 5E 3E - C - Scarecrow (Joker)</v>
      </c>
      <c r="D2211" s="33" t="str">
        <f t="shared" si="509"/>
        <v>Ally 5E 3E - DC - C Scarecrow (Joker)</v>
      </c>
      <c r="E2211" s="33">
        <f t="shared" si="501"/>
        <v>34</v>
      </c>
      <c r="F2211" s="33" t="str">
        <f t="shared" si="507"/>
        <v xml:space="preserve"> - DC</v>
      </c>
      <c r="G2211" s="34" t="s">
        <v>3385</v>
      </c>
      <c r="H2211" s="34" t="s">
        <v>2587</v>
      </c>
      <c r="I2211" s="33" t="s">
        <v>5595</v>
      </c>
      <c r="K2211" s="34" t="s">
        <v>2591</v>
      </c>
      <c r="L2211" s="33" t="s">
        <v>2644</v>
      </c>
      <c r="S2211" s="50"/>
      <c r="T2211" s="33" t="s">
        <v>507</v>
      </c>
      <c r="U2211" s="33" t="s">
        <v>604</v>
      </c>
      <c r="W2211" s="34" t="s">
        <v>2103</v>
      </c>
      <c r="X2211" s="34">
        <v>3</v>
      </c>
      <c r="Y2211" s="34">
        <v>5</v>
      </c>
      <c r="Z2211" s="34">
        <f t="shared" si="503"/>
        <v>15</v>
      </c>
      <c r="AI2211" s="25">
        <v>2210</v>
      </c>
      <c r="AJ2211" s="27">
        <v>2210</v>
      </c>
    </row>
    <row r="2212" spans="1:36" ht="11.25" customHeight="1" x14ac:dyDescent="0.2">
      <c r="A2212" s="27">
        <v>2211</v>
      </c>
      <c r="C2212" s="33" t="str">
        <f t="shared" si="508"/>
        <v>Universe - Ally - 6E 1E - C - Cog</v>
      </c>
      <c r="D2212" s="33" t="str">
        <f t="shared" si="509"/>
        <v>Ally 6E 1E - IM - C Cog</v>
      </c>
      <c r="E2212" s="33">
        <f t="shared" si="501"/>
        <v>19</v>
      </c>
      <c r="F2212" s="33" t="str">
        <f t="shared" si="507"/>
        <v xml:space="preserve"> - IM</v>
      </c>
      <c r="G2212" s="34" t="s">
        <v>511</v>
      </c>
      <c r="H2212" s="34" t="s">
        <v>2587</v>
      </c>
      <c r="I2212" s="33" t="s">
        <v>5595</v>
      </c>
      <c r="K2212" s="34" t="s">
        <v>2594</v>
      </c>
      <c r="L2212" s="33" t="s">
        <v>2595</v>
      </c>
      <c r="S2212" s="50"/>
      <c r="T2212" s="33" t="s">
        <v>507</v>
      </c>
      <c r="U2212" s="33" t="s">
        <v>609</v>
      </c>
      <c r="W2212" s="34" t="s">
        <v>2103</v>
      </c>
      <c r="X2212" s="34">
        <v>16</v>
      </c>
      <c r="Y2212" s="34">
        <v>5</v>
      </c>
      <c r="Z2212" s="34">
        <f t="shared" si="503"/>
        <v>80</v>
      </c>
      <c r="AI2212" s="25">
        <v>2211</v>
      </c>
      <c r="AJ2212" s="27">
        <v>2211</v>
      </c>
    </row>
    <row r="2213" spans="1:36" ht="11.25" customHeight="1" x14ac:dyDescent="0.2">
      <c r="A2213" s="27">
        <v>2212</v>
      </c>
      <c r="C2213" s="33" t="str">
        <f t="shared" si="508"/>
        <v>Universe - Ally - 6E 1E - C - Lockheed (Shadowcat)</v>
      </c>
      <c r="D2213" s="33" t="str">
        <f t="shared" si="509"/>
        <v>Ally 6E 1E - MN - C Lockheed (Shadowcat)</v>
      </c>
      <c r="E2213" s="33">
        <f t="shared" si="501"/>
        <v>46</v>
      </c>
      <c r="F2213" s="33" t="str">
        <f t="shared" si="507"/>
        <v xml:space="preserve"> - MN</v>
      </c>
      <c r="G2213" s="34" t="s">
        <v>1677</v>
      </c>
      <c r="H2213" s="34" t="s">
        <v>2587</v>
      </c>
      <c r="I2213" s="33" t="s">
        <v>5595</v>
      </c>
      <c r="K2213" s="34" t="s">
        <v>2594</v>
      </c>
      <c r="L2213" s="33" t="s">
        <v>2596</v>
      </c>
      <c r="S2213" s="50"/>
      <c r="T2213" s="33" t="s">
        <v>507</v>
      </c>
      <c r="U2213" s="33" t="s">
        <v>606</v>
      </c>
      <c r="W2213" s="34" t="s">
        <v>2103</v>
      </c>
      <c r="X2213" s="34">
        <v>4</v>
      </c>
      <c r="Y2213" s="34">
        <v>5</v>
      </c>
      <c r="Z2213" s="34">
        <f t="shared" si="503"/>
        <v>20</v>
      </c>
      <c r="AI2213" s="25">
        <v>2212</v>
      </c>
      <c r="AJ2213" s="27">
        <v>2212</v>
      </c>
    </row>
    <row r="2214" spans="1:36" ht="11.25" customHeight="1" x14ac:dyDescent="0.2">
      <c r="A2214" s="27">
        <v>2213</v>
      </c>
      <c r="C2214" s="33" t="str">
        <f t="shared" si="508"/>
        <v>Universe - Ally - 6E 1E - C - Zauriel (Martian Manhunter)</v>
      </c>
      <c r="D2214" s="33" t="str">
        <f t="shared" si="509"/>
        <v>Ally 6E 1E - JLA - C Zauriel (Martian Manhunter)</v>
      </c>
      <c r="E2214" s="33">
        <f t="shared" si="501"/>
        <v>36</v>
      </c>
      <c r="F2214" s="33" t="str">
        <f t="shared" si="507"/>
        <v xml:space="preserve"> - JLA</v>
      </c>
      <c r="G2214" s="34" t="s">
        <v>3386</v>
      </c>
      <c r="H2214" s="34" t="s">
        <v>2587</v>
      </c>
      <c r="I2214" s="33" t="s">
        <v>5595</v>
      </c>
      <c r="K2214" s="34" t="s">
        <v>2594</v>
      </c>
      <c r="L2214" s="33" t="s">
        <v>2633</v>
      </c>
      <c r="S2214" s="50"/>
      <c r="T2214" s="33" t="s">
        <v>507</v>
      </c>
      <c r="U2214" s="33" t="s">
        <v>607</v>
      </c>
      <c r="W2214" s="34" t="s">
        <v>2103</v>
      </c>
      <c r="X2214" s="34">
        <v>6</v>
      </c>
      <c r="Y2214" s="34">
        <v>5</v>
      </c>
      <c r="Z2214" s="34">
        <f t="shared" si="503"/>
        <v>30</v>
      </c>
      <c r="AI2214" s="25">
        <v>2213</v>
      </c>
      <c r="AJ2214" s="27">
        <v>2213</v>
      </c>
    </row>
    <row r="2215" spans="1:36" ht="11.25" customHeight="1" x14ac:dyDescent="0.2">
      <c r="A2215" s="27">
        <v>2214</v>
      </c>
      <c r="C2215" s="33" t="str">
        <f t="shared" si="508"/>
        <v>Universe - Ally - 6E 1E - C - Silver Banshee (Lex Luthor)</v>
      </c>
      <c r="D2215" s="33" t="str">
        <f t="shared" si="509"/>
        <v>Ally 6E 1E - DC - C Silver Banshee (Lex Luthor)</v>
      </c>
      <c r="E2215" s="33">
        <f t="shared" si="501"/>
        <v>34</v>
      </c>
      <c r="F2215" s="33" t="str">
        <f t="shared" si="507"/>
        <v xml:space="preserve"> - DC</v>
      </c>
      <c r="G2215" s="34" t="s">
        <v>3385</v>
      </c>
      <c r="H2215" s="34" t="s">
        <v>2587</v>
      </c>
      <c r="I2215" s="33" t="s">
        <v>5595</v>
      </c>
      <c r="K2215" s="34" t="s">
        <v>2594</v>
      </c>
      <c r="L2215" s="33" t="s">
        <v>2645</v>
      </c>
      <c r="S2215" s="50"/>
      <c r="T2215" s="33" t="s">
        <v>507</v>
      </c>
      <c r="U2215" s="33" t="s">
        <v>608</v>
      </c>
      <c r="W2215" s="34" t="s">
        <v>2103</v>
      </c>
      <c r="X2215" s="34">
        <v>3</v>
      </c>
      <c r="Y2215" s="34">
        <v>5</v>
      </c>
      <c r="Z2215" s="34">
        <f t="shared" si="503"/>
        <v>15</v>
      </c>
      <c r="AI2215" s="25">
        <v>2214</v>
      </c>
      <c r="AJ2215" s="27">
        <v>2214</v>
      </c>
    </row>
    <row r="2216" spans="1:36" ht="11.25" customHeight="1" x14ac:dyDescent="0.2">
      <c r="A2216" s="27">
        <v>2215</v>
      </c>
      <c r="C2216" s="33" t="str">
        <f t="shared" si="508"/>
        <v>Universe - Ally - 7E 2E - C - Toro (Human Torch)</v>
      </c>
      <c r="D2216" s="33" t="str">
        <f t="shared" si="509"/>
        <v>Ally 7E 2E - MN - C Toro (Human Torch)</v>
      </c>
      <c r="E2216" s="33">
        <f t="shared" si="501"/>
        <v>46</v>
      </c>
      <c r="F2216" s="33" t="str">
        <f t="shared" si="507"/>
        <v xml:space="preserve"> - MN</v>
      </c>
      <c r="G2216" s="34" t="s">
        <v>1677</v>
      </c>
      <c r="H2216" s="34" t="s">
        <v>2587</v>
      </c>
      <c r="I2216" s="33" t="s">
        <v>5595</v>
      </c>
      <c r="K2216" s="34" t="s">
        <v>2597</v>
      </c>
      <c r="L2216" s="33" t="s">
        <v>2598</v>
      </c>
      <c r="S2216" s="50"/>
      <c r="T2216" s="33" t="s">
        <v>507</v>
      </c>
      <c r="U2216" s="33" t="s">
        <v>610</v>
      </c>
      <c r="W2216" s="34" t="s">
        <v>2103</v>
      </c>
      <c r="X2216" s="34">
        <v>4</v>
      </c>
      <c r="Y2216" s="34">
        <v>5</v>
      </c>
      <c r="Z2216" s="34">
        <f t="shared" si="503"/>
        <v>20</v>
      </c>
      <c r="AI2216" s="25">
        <v>2215</v>
      </c>
      <c r="AJ2216" s="27">
        <v>2215</v>
      </c>
    </row>
    <row r="2217" spans="1:36" ht="11.25" customHeight="1" x14ac:dyDescent="0.2">
      <c r="A2217" s="27">
        <v>2216</v>
      </c>
      <c r="C2217" s="33" t="str">
        <f t="shared" si="508"/>
        <v>Universe - Ally - 7E 2E - C - Mr. Mxyzptlk (Lex Luthor)</v>
      </c>
      <c r="D2217" s="33" t="str">
        <f t="shared" si="509"/>
        <v>Ally 7E 2E - DC - C Mr. Mxyzptlk (Lex Luthor)</v>
      </c>
      <c r="E2217" s="33">
        <f t="shared" si="501"/>
        <v>34</v>
      </c>
      <c r="F2217" s="33" t="str">
        <f t="shared" si="507"/>
        <v xml:space="preserve"> - DC</v>
      </c>
      <c r="G2217" s="34" t="s">
        <v>3385</v>
      </c>
      <c r="H2217" s="34" t="s">
        <v>2587</v>
      </c>
      <c r="I2217" s="33" t="s">
        <v>5595</v>
      </c>
      <c r="K2217" s="34" t="s">
        <v>2597</v>
      </c>
      <c r="L2217" s="33" t="s">
        <v>2646</v>
      </c>
      <c r="S2217" s="50"/>
      <c r="T2217" s="33" t="s">
        <v>507</v>
      </c>
      <c r="U2217" s="33" t="s">
        <v>611</v>
      </c>
      <c r="W2217" s="34" t="s">
        <v>2103</v>
      </c>
      <c r="X2217" s="34">
        <v>3</v>
      </c>
      <c r="Y2217" s="34">
        <v>5</v>
      </c>
      <c r="Z2217" s="34">
        <f t="shared" si="503"/>
        <v>15</v>
      </c>
      <c r="AI2217" s="25">
        <v>2216</v>
      </c>
      <c r="AJ2217" s="27">
        <v>2216</v>
      </c>
    </row>
    <row r="2218" spans="1:36" ht="11.25" customHeight="1" x14ac:dyDescent="0.2">
      <c r="A2218" s="27">
        <v>2217</v>
      </c>
      <c r="C2218" s="33" t="str">
        <f t="shared" si="508"/>
        <v>Universe - Ally - 8E 3E - C - Moira MacTaggart (Professor X)</v>
      </c>
      <c r="D2218" s="33" t="str">
        <f t="shared" si="509"/>
        <v>Ally 8E 3E - IQ - C Moira MacTaggart (Professor X)</v>
      </c>
      <c r="E2218" s="33">
        <f t="shared" si="501"/>
        <v>17</v>
      </c>
      <c r="F2218" s="33" t="str">
        <f t="shared" si="507"/>
        <v xml:space="preserve"> - IQ</v>
      </c>
      <c r="G2218" s="34" t="s">
        <v>1044</v>
      </c>
      <c r="H2218" s="34" t="s">
        <v>2587</v>
      </c>
      <c r="I2218" s="33" t="s">
        <v>5595</v>
      </c>
      <c r="K2218" s="34" t="s">
        <v>2599</v>
      </c>
      <c r="L2218" s="33" t="s">
        <v>2600</v>
      </c>
      <c r="S2218" s="50"/>
      <c r="T2218" s="33" t="s">
        <v>507</v>
      </c>
      <c r="U2218" s="33" t="s">
        <v>612</v>
      </c>
      <c r="W2218" s="34" t="s">
        <v>2103</v>
      </c>
      <c r="X2218" s="34">
        <v>12</v>
      </c>
      <c r="Y2218" s="34">
        <v>5</v>
      </c>
      <c r="Z2218" s="34">
        <f t="shared" si="503"/>
        <v>60</v>
      </c>
      <c r="AI2218" s="25">
        <v>2217</v>
      </c>
      <c r="AJ2218" s="27">
        <v>2217</v>
      </c>
    </row>
    <row r="2219" spans="1:36" ht="11.25" customHeight="1" x14ac:dyDescent="0.2">
      <c r="A2219" s="27">
        <v>2218</v>
      </c>
      <c r="C2219" s="33" t="str">
        <f t="shared" si="508"/>
        <v>Universe - Ally - 8E 3E - C - Firestorm (The Ray)</v>
      </c>
      <c r="D2219" s="33" t="str">
        <f t="shared" si="509"/>
        <v>Ally 8E 3E - JLA - C Firestorm (The Ray)</v>
      </c>
      <c r="E2219" s="33">
        <f t="shared" si="501"/>
        <v>36</v>
      </c>
      <c r="F2219" s="33" t="str">
        <f t="shared" si="507"/>
        <v xml:space="preserve"> - JLA</v>
      </c>
      <c r="G2219" s="34" t="s">
        <v>3386</v>
      </c>
      <c r="H2219" s="34" t="s">
        <v>2587</v>
      </c>
      <c r="I2219" s="33" t="s">
        <v>5595</v>
      </c>
      <c r="K2219" s="34" t="s">
        <v>2599</v>
      </c>
      <c r="L2219" s="33" t="s">
        <v>2634</v>
      </c>
      <c r="S2219" s="50"/>
      <c r="T2219" s="33" t="s">
        <v>507</v>
      </c>
      <c r="U2219" s="33" t="s">
        <v>613</v>
      </c>
      <c r="W2219" s="34" t="s">
        <v>2103</v>
      </c>
      <c r="X2219" s="34">
        <v>6</v>
      </c>
      <c r="Y2219" s="34">
        <v>5</v>
      </c>
      <c r="Z2219" s="34">
        <f t="shared" si="503"/>
        <v>30</v>
      </c>
      <c r="AI2219" s="25">
        <v>2218</v>
      </c>
      <c r="AJ2219" s="27">
        <v>2218</v>
      </c>
    </row>
    <row r="2220" spans="1:36" ht="11.25" customHeight="1" x14ac:dyDescent="0.2">
      <c r="A2220" s="27">
        <v>2219</v>
      </c>
      <c r="C2220" s="33" t="str">
        <f t="shared" si="508"/>
        <v>Universe - Ally - 8E 3E - C - Dr. Destiny (Brainiac)</v>
      </c>
      <c r="D2220" s="33" t="str">
        <f t="shared" si="509"/>
        <v>Ally 8E 3E - JLA - C Dr. Destiny (Brainiac)</v>
      </c>
      <c r="E2220" s="33">
        <f t="shared" si="501"/>
        <v>36</v>
      </c>
      <c r="F2220" s="33" t="str">
        <f t="shared" si="507"/>
        <v xml:space="preserve"> - JLA</v>
      </c>
      <c r="G2220" s="34" t="s">
        <v>3386</v>
      </c>
      <c r="H2220" s="34" t="s">
        <v>2587</v>
      </c>
      <c r="I2220" s="33" t="s">
        <v>5595</v>
      </c>
      <c r="K2220" s="34" t="s">
        <v>2599</v>
      </c>
      <c r="L2220" s="33" t="s">
        <v>2647</v>
      </c>
      <c r="S2220" s="50"/>
      <c r="T2220" s="33" t="s">
        <v>507</v>
      </c>
      <c r="U2220" s="33" t="s">
        <v>614</v>
      </c>
      <c r="W2220" s="34" t="s">
        <v>2103</v>
      </c>
      <c r="X2220" s="34">
        <v>6</v>
      </c>
      <c r="Y2220" s="34">
        <v>5</v>
      </c>
      <c r="Z2220" s="34">
        <f t="shared" si="503"/>
        <v>30</v>
      </c>
      <c r="AI2220" s="25">
        <v>2219</v>
      </c>
      <c r="AJ2220" s="27">
        <v>2219</v>
      </c>
    </row>
    <row r="2221" spans="1:36" ht="11.25" customHeight="1" x14ac:dyDescent="0.2">
      <c r="A2221" s="27">
        <v>2220</v>
      </c>
      <c r="C2221" s="33" t="str">
        <f t="shared" si="508"/>
        <v>Universe - Ally - 5F 3F - C - Link</v>
      </c>
      <c r="D2221" s="33" t="str">
        <f t="shared" si="509"/>
        <v>Ally 5F 3F - IM - C Link</v>
      </c>
      <c r="E2221" s="33">
        <f t="shared" si="501"/>
        <v>19</v>
      </c>
      <c r="F2221" s="33" t="str">
        <f t="shared" si="507"/>
        <v xml:space="preserve"> - IM</v>
      </c>
      <c r="G2221" s="34" t="s">
        <v>511</v>
      </c>
      <c r="H2221" s="34" t="s">
        <v>2587</v>
      </c>
      <c r="I2221" s="33" t="s">
        <v>5595</v>
      </c>
      <c r="K2221" s="34" t="s">
        <v>2601</v>
      </c>
      <c r="L2221" s="33" t="s">
        <v>2602</v>
      </c>
      <c r="S2221" s="50"/>
      <c r="T2221" s="33" t="s">
        <v>508</v>
      </c>
      <c r="U2221" s="33" t="s">
        <v>696</v>
      </c>
      <c r="W2221" s="34" t="s">
        <v>2103</v>
      </c>
      <c r="X2221" s="34">
        <v>16</v>
      </c>
      <c r="Y2221" s="34">
        <v>5</v>
      </c>
      <c r="Z2221" s="34">
        <f t="shared" si="503"/>
        <v>80</v>
      </c>
      <c r="AI2221" s="25">
        <v>2220</v>
      </c>
      <c r="AJ2221" s="27">
        <v>2220</v>
      </c>
    </row>
    <row r="2222" spans="1:36" ht="11.25" customHeight="1" x14ac:dyDescent="0.2">
      <c r="A2222" s="27">
        <v>2221</v>
      </c>
      <c r="C2222" s="33" t="str">
        <f t="shared" si="508"/>
        <v>Universe - Ally - 5F 3F - R - Wong (Dr. Strange)</v>
      </c>
      <c r="D2222" s="33" t="str">
        <f t="shared" si="509"/>
        <v>Ally 5F 3F - MN - R Wong (Dr. Strange)</v>
      </c>
      <c r="E2222" s="33">
        <f t="shared" si="501"/>
        <v>46</v>
      </c>
      <c r="F2222" s="33" t="str">
        <f t="shared" si="507"/>
        <v xml:space="preserve"> - MN</v>
      </c>
      <c r="G2222" s="34" t="s">
        <v>1677</v>
      </c>
      <c r="H2222" s="34" t="s">
        <v>2587</v>
      </c>
      <c r="I2222" s="33" t="s">
        <v>5595</v>
      </c>
      <c r="K2222" s="34" t="s">
        <v>2601</v>
      </c>
      <c r="L2222" s="33" t="s">
        <v>2603</v>
      </c>
      <c r="S2222" s="50"/>
      <c r="T2222" s="33" t="s">
        <v>508</v>
      </c>
      <c r="U2222" s="33" t="s">
        <v>699</v>
      </c>
      <c r="W2222" s="34" t="s">
        <v>2313</v>
      </c>
      <c r="X2222" s="34">
        <v>4</v>
      </c>
      <c r="Y2222" s="34">
        <v>15</v>
      </c>
      <c r="Z2222" s="34">
        <f t="shared" si="503"/>
        <v>60</v>
      </c>
      <c r="AI2222" s="25">
        <v>2221</v>
      </c>
      <c r="AJ2222" s="27">
        <v>2221</v>
      </c>
    </row>
    <row r="2223" spans="1:36" ht="11.25" customHeight="1" x14ac:dyDescent="0.2">
      <c r="A2223" s="27">
        <v>2222</v>
      </c>
      <c r="C2223" s="33" t="str">
        <f t="shared" si="508"/>
        <v>Universe - Ally - 5F 3F - U - Shadowdragon (Superman)</v>
      </c>
      <c r="D2223" s="33" t="str">
        <f t="shared" si="509"/>
        <v>Ally 5F 3F - DC - U Shadowdragon (Superman)</v>
      </c>
      <c r="E2223" s="33">
        <f t="shared" si="501"/>
        <v>34</v>
      </c>
      <c r="F2223" s="33" t="str">
        <f t="shared" si="507"/>
        <v xml:space="preserve"> - DC</v>
      </c>
      <c r="G2223" s="34" t="s">
        <v>3385</v>
      </c>
      <c r="H2223" s="34" t="s">
        <v>2587</v>
      </c>
      <c r="I2223" s="33" t="s">
        <v>5595</v>
      </c>
      <c r="K2223" s="34" t="s">
        <v>2601</v>
      </c>
      <c r="L2223" s="33" t="s">
        <v>2635</v>
      </c>
      <c r="S2223" s="50"/>
      <c r="T2223" s="33" t="s">
        <v>508</v>
      </c>
      <c r="U2223" s="33" t="s">
        <v>698</v>
      </c>
      <c r="W2223" s="34" t="s">
        <v>2314</v>
      </c>
      <c r="X2223" s="34">
        <v>3</v>
      </c>
      <c r="Y2223" s="34">
        <v>10</v>
      </c>
      <c r="Z2223" s="34">
        <f t="shared" si="503"/>
        <v>30</v>
      </c>
      <c r="AI2223" s="25">
        <v>2222</v>
      </c>
      <c r="AJ2223" s="27">
        <v>2222</v>
      </c>
    </row>
    <row r="2224" spans="1:36" ht="11.25" customHeight="1" x14ac:dyDescent="0.2">
      <c r="A2224" s="27">
        <v>2223</v>
      </c>
      <c r="C2224" s="33" t="str">
        <f t="shared" si="508"/>
        <v>Universe - Ally - 5F 3F - C - Shadow-Thief (Lex Luthor)</v>
      </c>
      <c r="D2224" s="33" t="str">
        <f t="shared" si="509"/>
        <v>Ally 5F 3F - JLA - C Shadow-Thief (Lex Luthor)</v>
      </c>
      <c r="E2224" s="33">
        <f t="shared" si="501"/>
        <v>36</v>
      </c>
      <c r="F2224" s="33" t="str">
        <f t="shared" si="507"/>
        <v xml:space="preserve"> - JLA</v>
      </c>
      <c r="G2224" s="34" t="s">
        <v>3386</v>
      </c>
      <c r="H2224" s="34" t="s">
        <v>2587</v>
      </c>
      <c r="I2224" s="33" t="s">
        <v>5595</v>
      </c>
      <c r="K2224" s="34" t="s">
        <v>2601</v>
      </c>
      <c r="L2224" s="33" t="s">
        <v>2648</v>
      </c>
      <c r="S2224" s="50"/>
      <c r="T2224" s="33" t="s">
        <v>508</v>
      </c>
      <c r="U2224" s="33" t="s">
        <v>697</v>
      </c>
      <c r="W2224" s="34" t="s">
        <v>2103</v>
      </c>
      <c r="X2224" s="34">
        <v>6</v>
      </c>
      <c r="Y2224" s="34">
        <v>5</v>
      </c>
      <c r="Z2224" s="34">
        <f t="shared" si="503"/>
        <v>30</v>
      </c>
      <c r="AI2224" s="25">
        <v>2223</v>
      </c>
      <c r="AJ2224" s="27">
        <v>2223</v>
      </c>
    </row>
    <row r="2225" spans="1:36" ht="11.25" customHeight="1" x14ac:dyDescent="0.2">
      <c r="A2225" s="27">
        <v>2224</v>
      </c>
      <c r="C2225" s="33" t="str">
        <f t="shared" si="508"/>
        <v>Universe - Ally - 6F 1F - U - Edwin Jarvis (Black Widow / Wasp)</v>
      </c>
      <c r="D2225" s="33" t="str">
        <f t="shared" si="509"/>
        <v>Ally 6F 1F - IQ - U Edwin Jarvis (Black Widow / Wasp)</v>
      </c>
      <c r="E2225" s="33">
        <f t="shared" si="501"/>
        <v>17</v>
      </c>
      <c r="F2225" s="33" t="str">
        <f t="shared" si="507"/>
        <v xml:space="preserve"> - IQ</v>
      </c>
      <c r="G2225" s="34" t="s">
        <v>1044</v>
      </c>
      <c r="H2225" s="34" t="s">
        <v>2587</v>
      </c>
      <c r="I2225" s="33" t="s">
        <v>5595</v>
      </c>
      <c r="K2225" s="34" t="s">
        <v>2604</v>
      </c>
      <c r="L2225" s="33" t="s">
        <v>5711</v>
      </c>
      <c r="M2225" s="33"/>
      <c r="S2225" s="50"/>
      <c r="T2225" s="33" t="s">
        <v>508</v>
      </c>
      <c r="U2225" s="33" t="s">
        <v>695</v>
      </c>
      <c r="W2225" s="34" t="s">
        <v>2314</v>
      </c>
      <c r="X2225" s="34">
        <v>12</v>
      </c>
      <c r="Y2225" s="34">
        <v>10</v>
      </c>
      <c r="Z2225" s="34">
        <f t="shared" si="503"/>
        <v>120</v>
      </c>
      <c r="AI2225" s="25">
        <v>2224</v>
      </c>
      <c r="AJ2225" s="27">
        <v>2224</v>
      </c>
    </row>
    <row r="2226" spans="1:36" ht="11.25" customHeight="1" x14ac:dyDescent="0.2">
      <c r="A2226" s="27">
        <v>2225</v>
      </c>
      <c r="C2226" s="33" t="str">
        <f t="shared" si="508"/>
        <v>Universe - Ally - 6F 1F - C - Sam Burke</v>
      </c>
      <c r="D2226" s="33" t="str">
        <f t="shared" si="509"/>
        <v>Ally 6F 1F - IM - C Sam Burke</v>
      </c>
      <c r="E2226" s="33">
        <f t="shared" si="501"/>
        <v>19</v>
      </c>
      <c r="F2226" s="33" t="str">
        <f t="shared" si="507"/>
        <v xml:space="preserve"> - IM</v>
      </c>
      <c r="G2226" s="34" t="s">
        <v>511</v>
      </c>
      <c r="H2226" s="34" t="s">
        <v>2587</v>
      </c>
      <c r="I2226" s="33" t="s">
        <v>5595</v>
      </c>
      <c r="K2226" s="34" t="s">
        <v>2604</v>
      </c>
      <c r="L2226" s="33" t="s">
        <v>2606</v>
      </c>
      <c r="S2226" s="50"/>
      <c r="T2226" s="33" t="s">
        <v>508</v>
      </c>
      <c r="U2226" s="33" t="s">
        <v>693</v>
      </c>
      <c r="W2226" s="34" t="s">
        <v>2103</v>
      </c>
      <c r="X2226" s="34">
        <v>16</v>
      </c>
      <c r="Y2226" s="34">
        <v>5</v>
      </c>
      <c r="Z2226" s="34">
        <f t="shared" si="503"/>
        <v>80</v>
      </c>
      <c r="AI2226" s="25">
        <v>2225</v>
      </c>
      <c r="AJ2226" s="27">
        <v>2225</v>
      </c>
    </row>
    <row r="2227" spans="1:36" ht="11.25" customHeight="1" x14ac:dyDescent="0.2">
      <c r="A2227" s="27">
        <v>2226</v>
      </c>
      <c r="C2227" s="33" t="str">
        <f t="shared" si="508"/>
        <v>Universe - Ally - 6F 1F - C - Gorilla Grodd (Catwoman)</v>
      </c>
      <c r="D2227" s="33" t="str">
        <f t="shared" si="509"/>
        <v>Ally 6F 1F - JLA - C Gorilla Grodd (Catwoman)</v>
      </c>
      <c r="E2227" s="33">
        <f t="shared" si="501"/>
        <v>36</v>
      </c>
      <c r="F2227" s="33" t="str">
        <f t="shared" si="507"/>
        <v xml:space="preserve"> - JLA</v>
      </c>
      <c r="G2227" s="34" t="s">
        <v>3386</v>
      </c>
      <c r="H2227" s="34" t="s">
        <v>2587</v>
      </c>
      <c r="I2227" s="33" t="s">
        <v>5595</v>
      </c>
      <c r="K2227" s="34" t="s">
        <v>2604</v>
      </c>
      <c r="L2227" s="33" t="s">
        <v>2649</v>
      </c>
      <c r="S2227" s="50"/>
      <c r="T2227" s="33" t="s">
        <v>508</v>
      </c>
      <c r="U2227" s="33" t="s">
        <v>694</v>
      </c>
      <c r="W2227" s="34" t="s">
        <v>2103</v>
      </c>
      <c r="X2227" s="34">
        <v>6</v>
      </c>
      <c r="Y2227" s="34">
        <v>5</v>
      </c>
      <c r="Z2227" s="34">
        <f t="shared" si="503"/>
        <v>30</v>
      </c>
      <c r="AI2227" s="25">
        <v>2226</v>
      </c>
      <c r="AJ2227" s="27">
        <v>2226</v>
      </c>
    </row>
    <row r="2228" spans="1:36" ht="11.25" customHeight="1" x14ac:dyDescent="0.2">
      <c r="A2228" s="27">
        <v>2227</v>
      </c>
      <c r="C2228" s="33" t="str">
        <f t="shared" si="508"/>
        <v>Universe - Ally - 7F 2F - C - Yukio (Wolverine)</v>
      </c>
      <c r="D2228" s="33" t="str">
        <f t="shared" si="509"/>
        <v>Ally 7F 2F - MN - C Yukio (Wolverine)</v>
      </c>
      <c r="E2228" s="33">
        <f t="shared" si="501"/>
        <v>46</v>
      </c>
      <c r="F2228" s="33" t="str">
        <f t="shared" si="507"/>
        <v xml:space="preserve"> - MN</v>
      </c>
      <c r="G2228" s="34" t="s">
        <v>1677</v>
      </c>
      <c r="H2228" s="34" t="s">
        <v>2587</v>
      </c>
      <c r="I2228" s="33" t="s">
        <v>5595</v>
      </c>
      <c r="K2228" s="34" t="s">
        <v>2607</v>
      </c>
      <c r="L2228" s="33" t="s">
        <v>2608</v>
      </c>
      <c r="S2228" s="50"/>
      <c r="T2228" s="33" t="s">
        <v>508</v>
      </c>
      <c r="U2228" s="33" t="s">
        <v>692</v>
      </c>
      <c r="W2228" s="34" t="s">
        <v>2103</v>
      </c>
      <c r="X2228" s="34">
        <v>4</v>
      </c>
      <c r="Y2228" s="34">
        <v>5</v>
      </c>
      <c r="Z2228" s="34">
        <f t="shared" si="503"/>
        <v>20</v>
      </c>
      <c r="AI2228" s="25">
        <v>2227</v>
      </c>
      <c r="AJ2228" s="27">
        <v>2227</v>
      </c>
    </row>
    <row r="2229" spans="1:36" ht="11.25" customHeight="1" x14ac:dyDescent="0.2">
      <c r="A2229" s="27">
        <v>2228</v>
      </c>
      <c r="C2229" s="33" t="str">
        <f t="shared" si="508"/>
        <v>Universe - Ally - 7F 2F - C - Guy Gardner (Green Arrow)</v>
      </c>
      <c r="D2229" s="33" t="str">
        <f t="shared" si="509"/>
        <v>Ally 7F 2F - JLA - C Guy Gardner (Green Arrow)</v>
      </c>
      <c r="E2229" s="33">
        <f t="shared" si="501"/>
        <v>36</v>
      </c>
      <c r="F2229" s="33" t="str">
        <f t="shared" si="507"/>
        <v xml:space="preserve"> - JLA</v>
      </c>
      <c r="G2229" s="34" t="s">
        <v>3386</v>
      </c>
      <c r="H2229" s="34" t="s">
        <v>2587</v>
      </c>
      <c r="I2229" s="33" t="s">
        <v>5595</v>
      </c>
      <c r="K2229" s="34" t="s">
        <v>2607</v>
      </c>
      <c r="L2229" s="33" t="s">
        <v>2636</v>
      </c>
      <c r="S2229" s="50"/>
      <c r="T2229" s="33" t="s">
        <v>508</v>
      </c>
      <c r="U2229" s="33" t="s">
        <v>691</v>
      </c>
      <c r="W2229" s="34" t="s">
        <v>2103</v>
      </c>
      <c r="X2229" s="34">
        <v>6</v>
      </c>
      <c r="Y2229" s="34">
        <v>5</v>
      </c>
      <c r="Z2229" s="34">
        <f t="shared" si="503"/>
        <v>30</v>
      </c>
      <c r="AI2229" s="25">
        <v>2228</v>
      </c>
      <c r="AJ2229" s="27">
        <v>2228</v>
      </c>
    </row>
    <row r="2230" spans="1:36" ht="11.25" customHeight="1" x14ac:dyDescent="0.2">
      <c r="A2230" s="27">
        <v>2229</v>
      </c>
      <c r="C2230" s="33" t="str">
        <f t="shared" si="508"/>
        <v>Universe - Ally - 7F 2F - C - Lady Shiva (Joker)</v>
      </c>
      <c r="D2230" s="33" t="str">
        <f t="shared" si="509"/>
        <v>Ally 7F 2F - DC - C Lady Shiva (Joker)</v>
      </c>
      <c r="E2230" s="33">
        <f t="shared" si="501"/>
        <v>34</v>
      </c>
      <c r="F2230" s="33" t="str">
        <f t="shared" si="507"/>
        <v xml:space="preserve"> - DC</v>
      </c>
      <c r="G2230" s="34" t="s">
        <v>3385</v>
      </c>
      <c r="H2230" s="34" t="s">
        <v>2587</v>
      </c>
      <c r="I2230" s="33" t="s">
        <v>5595</v>
      </c>
      <c r="K2230" s="34" t="s">
        <v>2607</v>
      </c>
      <c r="L2230" s="33" t="s">
        <v>2650</v>
      </c>
      <c r="S2230" s="50"/>
      <c r="T2230" s="33" t="s">
        <v>508</v>
      </c>
      <c r="U2230" s="33" t="s">
        <v>690</v>
      </c>
      <c r="W2230" s="34" t="s">
        <v>2103</v>
      </c>
      <c r="X2230" s="34">
        <v>3</v>
      </c>
      <c r="Y2230" s="34">
        <v>5</v>
      </c>
      <c r="Z2230" s="34">
        <f t="shared" si="503"/>
        <v>15</v>
      </c>
      <c r="AI2230" s="25">
        <v>2229</v>
      </c>
      <c r="AJ2230" s="27">
        <v>2229</v>
      </c>
    </row>
    <row r="2231" spans="1:36" ht="11.25" customHeight="1" x14ac:dyDescent="0.2">
      <c r="A2231" s="27">
        <v>2230</v>
      </c>
      <c r="C2231" s="33" t="str">
        <f t="shared" si="508"/>
        <v>Universe - Ally - 8F 3F - C - Bucky Barnes (Captain America)</v>
      </c>
      <c r="D2231" s="33" t="str">
        <f t="shared" si="509"/>
        <v>Ally 8F 3F - IQ - C Bucky Barnes (Captain America)</v>
      </c>
      <c r="E2231" s="33">
        <f t="shared" si="501"/>
        <v>17</v>
      </c>
      <c r="F2231" s="33" t="str">
        <f t="shared" ref="F2231:F2262" si="510">CONCATENATE(P2231," - ",G2231)</f>
        <v xml:space="preserve"> - IQ</v>
      </c>
      <c r="G2231" s="34" t="s">
        <v>1044</v>
      </c>
      <c r="H2231" s="34" t="s">
        <v>2587</v>
      </c>
      <c r="I2231" s="33" t="s">
        <v>5595</v>
      </c>
      <c r="K2231" s="34" t="s">
        <v>2609</v>
      </c>
      <c r="L2231" s="33" t="s">
        <v>2610</v>
      </c>
      <c r="S2231" s="50"/>
      <c r="T2231" s="33" t="s">
        <v>508</v>
      </c>
      <c r="U2231" s="33" t="s">
        <v>689</v>
      </c>
      <c r="W2231" s="34" t="s">
        <v>2103</v>
      </c>
      <c r="X2231" s="34">
        <v>12</v>
      </c>
      <c r="Y2231" s="34">
        <v>5</v>
      </c>
      <c r="Z2231" s="34">
        <f t="shared" si="503"/>
        <v>60</v>
      </c>
      <c r="AI2231" s="25">
        <v>2230</v>
      </c>
      <c r="AJ2231" s="27">
        <v>2230</v>
      </c>
    </row>
    <row r="2232" spans="1:36" ht="11.25" customHeight="1" x14ac:dyDescent="0.2">
      <c r="A2232" s="27">
        <v>2231</v>
      </c>
      <c r="C2232" s="33" t="str">
        <f t="shared" si="508"/>
        <v>Universe - Ally - 8F 3F - C - Requiem (Wonder Woman)</v>
      </c>
      <c r="D2232" s="33" t="str">
        <f t="shared" si="509"/>
        <v>Ally 8F 3F - JLA - C Requiem (Wonder Woman)</v>
      </c>
      <c r="E2232" s="33">
        <f t="shared" si="501"/>
        <v>36</v>
      </c>
      <c r="F2232" s="33" t="str">
        <f t="shared" si="510"/>
        <v xml:space="preserve"> - JLA</v>
      </c>
      <c r="G2232" s="34" t="s">
        <v>3386</v>
      </c>
      <c r="H2232" s="34" t="s">
        <v>2587</v>
      </c>
      <c r="I2232" s="33" t="s">
        <v>5595</v>
      </c>
      <c r="K2232" s="34" t="s">
        <v>2609</v>
      </c>
      <c r="L2232" s="33" t="s">
        <v>2637</v>
      </c>
      <c r="S2232" s="50"/>
      <c r="T2232" s="33" t="s">
        <v>508</v>
      </c>
      <c r="U2232" s="33" t="s">
        <v>688</v>
      </c>
      <c r="W2232" s="34" t="s">
        <v>2103</v>
      </c>
      <c r="X2232" s="34">
        <v>6</v>
      </c>
      <c r="Y2232" s="34">
        <v>5</v>
      </c>
      <c r="Z2232" s="34">
        <f t="shared" si="503"/>
        <v>30</v>
      </c>
      <c r="AI2232" s="25">
        <v>2231</v>
      </c>
      <c r="AJ2232" s="27">
        <v>2231</v>
      </c>
    </row>
    <row r="2233" spans="1:36" ht="11.25" customHeight="1" x14ac:dyDescent="0.2">
      <c r="A2233" s="27">
        <v>2232</v>
      </c>
      <c r="C2233" s="33" t="str">
        <f t="shared" si="508"/>
        <v>Universe - Ally - 8F 3F - C - Cheetah (Deathstroke)</v>
      </c>
      <c r="D2233" s="33" t="str">
        <f t="shared" si="509"/>
        <v>Ally 8F 3F - JLA - C Cheetah (Deathstroke)</v>
      </c>
      <c r="E2233" s="33">
        <f t="shared" si="501"/>
        <v>36</v>
      </c>
      <c r="F2233" s="33" t="str">
        <f t="shared" si="510"/>
        <v xml:space="preserve"> - JLA</v>
      </c>
      <c r="G2233" s="34" t="s">
        <v>3386</v>
      </c>
      <c r="H2233" s="34" t="s">
        <v>2587</v>
      </c>
      <c r="I2233" s="33" t="s">
        <v>5595</v>
      </c>
      <c r="K2233" s="34" t="s">
        <v>2609</v>
      </c>
      <c r="L2233" s="33" t="s">
        <v>2651</v>
      </c>
      <c r="S2233" s="50"/>
      <c r="T2233" s="33" t="s">
        <v>508</v>
      </c>
      <c r="U2233" s="33" t="s">
        <v>687</v>
      </c>
      <c r="W2233" s="34" t="s">
        <v>2103</v>
      </c>
      <c r="X2233" s="34">
        <v>6</v>
      </c>
      <c r="Y2233" s="34">
        <v>5</v>
      </c>
      <c r="Z2233" s="34">
        <f t="shared" si="503"/>
        <v>30</v>
      </c>
      <c r="AI2233" s="25">
        <v>2232</v>
      </c>
      <c r="AJ2233" s="27">
        <v>2232</v>
      </c>
    </row>
    <row r="2234" spans="1:36" ht="11.25" customHeight="1" x14ac:dyDescent="0.2">
      <c r="A2234" s="27">
        <v>2233</v>
      </c>
      <c r="C2234" s="33" t="str">
        <f t="shared" si="508"/>
        <v>Universe - Ally - 5I 3I - C - Christina Reid (ShadowHawk)</v>
      </c>
      <c r="D2234" s="33" t="str">
        <f t="shared" si="509"/>
        <v>Ally 5I 3I - IM - C Christina Reid (ShadowHawk)</v>
      </c>
      <c r="E2234" s="33">
        <f t="shared" si="501"/>
        <v>19</v>
      </c>
      <c r="F2234" s="33" t="str">
        <f t="shared" si="510"/>
        <v xml:space="preserve"> - IM</v>
      </c>
      <c r="G2234" s="34" t="s">
        <v>511</v>
      </c>
      <c r="H2234" s="34" t="s">
        <v>2587</v>
      </c>
      <c r="I2234" s="33" t="s">
        <v>5595</v>
      </c>
      <c r="K2234" s="34" t="s">
        <v>2611</v>
      </c>
      <c r="L2234" s="33" t="s">
        <v>2612</v>
      </c>
      <c r="S2234" s="50"/>
      <c r="T2234" s="33" t="s">
        <v>510</v>
      </c>
      <c r="U2234" s="33" t="s">
        <v>668</v>
      </c>
      <c r="W2234" s="34" t="s">
        <v>2103</v>
      </c>
      <c r="X2234" s="34">
        <v>16</v>
      </c>
      <c r="Y2234" s="34">
        <v>5</v>
      </c>
      <c r="Z2234" s="34">
        <f t="shared" si="503"/>
        <v>80</v>
      </c>
      <c r="AI2234" s="25">
        <v>2233</v>
      </c>
      <c r="AJ2234" s="27">
        <v>2233</v>
      </c>
    </row>
    <row r="2235" spans="1:36" ht="11.25" customHeight="1" x14ac:dyDescent="0.2">
      <c r="A2235" s="27">
        <v>2234</v>
      </c>
      <c r="C2235" s="33" t="str">
        <f t="shared" si="508"/>
        <v>Universe - Ally - 5I 3I - R - J. Jonah Jameson (Spider-Man)</v>
      </c>
      <c r="D2235" s="33" t="str">
        <f t="shared" si="509"/>
        <v>Ally 5I 3I - MN - R J. Jonah Jameson (Spider-Man)</v>
      </c>
      <c r="E2235" s="33">
        <f t="shared" si="501"/>
        <v>46</v>
      </c>
      <c r="F2235" s="33" t="str">
        <f t="shared" si="510"/>
        <v xml:space="preserve"> - MN</v>
      </c>
      <c r="G2235" s="34" t="s">
        <v>1677</v>
      </c>
      <c r="H2235" s="34" t="s">
        <v>2587</v>
      </c>
      <c r="I2235" s="33" t="s">
        <v>5595</v>
      </c>
      <c r="K2235" s="34" t="s">
        <v>2611</v>
      </c>
      <c r="L2235" s="33" t="s">
        <v>2613</v>
      </c>
      <c r="S2235" s="50"/>
      <c r="T2235" s="33" t="s">
        <v>510</v>
      </c>
      <c r="U2235" s="33" t="s">
        <v>665</v>
      </c>
      <c r="W2235" s="34" t="s">
        <v>2313</v>
      </c>
      <c r="X2235" s="34">
        <v>4</v>
      </c>
      <c r="Y2235" s="34">
        <v>15</v>
      </c>
      <c r="Z2235" s="34">
        <f t="shared" si="503"/>
        <v>60</v>
      </c>
      <c r="AI2235" s="25">
        <v>2234</v>
      </c>
      <c r="AJ2235" s="27">
        <v>2234</v>
      </c>
    </row>
    <row r="2236" spans="1:36" ht="11.25" customHeight="1" x14ac:dyDescent="0.2">
      <c r="A2236" s="27">
        <v>2235</v>
      </c>
      <c r="C2236" s="33" t="str">
        <f t="shared" ref="C2236:C2267" si="511">CONCATENATE(H2236," - ",I2236,IF(K2236="","",CONCATENATE(" - ",K2236))," - ",W2236,IF(V2236="","",CONCATENATE(" - ",V2236)),IF(L2236="","",CONCATENATE(" - ",L2236)))</f>
        <v>Universe - Ally - 5I 3I - U - Lois Lane (Superman)</v>
      </c>
      <c r="D2236" s="33" t="str">
        <f t="shared" ref="D2236:D2256" si="512">CONCATENATE(I2236," ",K2236," - ",G2236," - ",W2236,IF(L2236="","",CONCATENATE(" ",L2236,)))</f>
        <v>Ally 5I 3I - DC - U Lois Lane (Superman)</v>
      </c>
      <c r="E2236" s="33">
        <f t="shared" si="501"/>
        <v>34</v>
      </c>
      <c r="F2236" s="33" t="str">
        <f t="shared" si="510"/>
        <v xml:space="preserve"> - DC</v>
      </c>
      <c r="G2236" s="34" t="s">
        <v>3385</v>
      </c>
      <c r="H2236" s="34" t="s">
        <v>2587</v>
      </c>
      <c r="I2236" s="33" t="s">
        <v>5595</v>
      </c>
      <c r="K2236" s="34" t="s">
        <v>2611</v>
      </c>
      <c r="L2236" s="33" t="s">
        <v>2638</v>
      </c>
      <c r="S2236" s="50"/>
      <c r="T2236" s="33" t="s">
        <v>510</v>
      </c>
      <c r="U2236" s="33" t="s">
        <v>666</v>
      </c>
      <c r="W2236" s="34" t="s">
        <v>2314</v>
      </c>
      <c r="X2236" s="34">
        <v>3</v>
      </c>
      <c r="Y2236" s="34">
        <v>10</v>
      </c>
      <c r="Z2236" s="34">
        <f t="shared" si="503"/>
        <v>30</v>
      </c>
      <c r="AI2236" s="25">
        <v>2235</v>
      </c>
      <c r="AJ2236" s="27">
        <v>2235</v>
      </c>
    </row>
    <row r="2237" spans="1:36" ht="11.25" customHeight="1" x14ac:dyDescent="0.2">
      <c r="A2237" s="27">
        <v>2236</v>
      </c>
      <c r="C2237" s="33" t="str">
        <f t="shared" si="511"/>
        <v>Universe - Ally - 5I 3I - C - Dr. Sivana (Parasite)</v>
      </c>
      <c r="D2237" s="33" t="str">
        <f t="shared" si="512"/>
        <v>Ally 5I 3I - JLA - C Dr. Sivana (Parasite)</v>
      </c>
      <c r="E2237" s="33">
        <f t="shared" si="501"/>
        <v>36</v>
      </c>
      <c r="F2237" s="33" t="str">
        <f t="shared" si="510"/>
        <v xml:space="preserve"> - JLA</v>
      </c>
      <c r="G2237" s="34" t="s">
        <v>3386</v>
      </c>
      <c r="H2237" s="34" t="s">
        <v>2587</v>
      </c>
      <c r="I2237" s="33" t="s">
        <v>5595</v>
      </c>
      <c r="K2237" s="34" t="s">
        <v>2611</v>
      </c>
      <c r="L2237" s="33" t="s">
        <v>2652</v>
      </c>
      <c r="S2237" s="50"/>
      <c r="T2237" s="33" t="s">
        <v>510</v>
      </c>
      <c r="U2237" s="33" t="s">
        <v>667</v>
      </c>
      <c r="W2237" s="34" t="s">
        <v>2103</v>
      </c>
      <c r="X2237" s="34">
        <v>6</v>
      </c>
      <c r="Y2237" s="34">
        <v>5</v>
      </c>
      <c r="Z2237" s="34">
        <f t="shared" si="503"/>
        <v>30</v>
      </c>
      <c r="AI2237" s="25">
        <v>2236</v>
      </c>
      <c r="AJ2237" s="27">
        <v>2236</v>
      </c>
    </row>
    <row r="2238" spans="1:36" ht="11.25" customHeight="1" x14ac:dyDescent="0.2">
      <c r="A2238" s="27">
        <v>2237</v>
      </c>
      <c r="C2238" s="33" t="str">
        <f t="shared" si="511"/>
        <v>Universe - Ally - 6I 1I - C - Chip</v>
      </c>
      <c r="D2238" s="33" t="str">
        <f t="shared" si="512"/>
        <v>Ally 6I 1I - IM - C Chip</v>
      </c>
      <c r="E2238" s="33">
        <f t="shared" si="501"/>
        <v>19</v>
      </c>
      <c r="F2238" s="33" t="str">
        <f t="shared" si="510"/>
        <v xml:space="preserve"> - IM</v>
      </c>
      <c r="G2238" s="34" t="s">
        <v>511</v>
      </c>
      <c r="H2238" s="34" t="s">
        <v>2587</v>
      </c>
      <c r="I2238" s="33" t="s">
        <v>5595</v>
      </c>
      <c r="K2238" s="34" t="s">
        <v>2614</v>
      </c>
      <c r="L2238" s="33" t="s">
        <v>2615</v>
      </c>
      <c r="S2238" s="50"/>
      <c r="T2238" s="33" t="s">
        <v>510</v>
      </c>
      <c r="U2238" s="33" t="s">
        <v>671</v>
      </c>
      <c r="W2238" s="34" t="s">
        <v>2103</v>
      </c>
      <c r="X2238" s="34">
        <v>16</v>
      </c>
      <c r="Y2238" s="34">
        <v>5</v>
      </c>
      <c r="Z2238" s="34">
        <f t="shared" si="503"/>
        <v>80</v>
      </c>
      <c r="AI2238" s="25">
        <v>2237</v>
      </c>
      <c r="AJ2238" s="27">
        <v>2237</v>
      </c>
    </row>
    <row r="2239" spans="1:36" ht="11.25" customHeight="1" x14ac:dyDescent="0.2">
      <c r="A2239" s="27">
        <v>2238</v>
      </c>
      <c r="C2239" s="33" t="str">
        <f t="shared" si="511"/>
        <v>Universe - Ally - 6I 1I - C - Franklin "Foggy" Nelson (Daredevil)</v>
      </c>
      <c r="D2239" s="33" t="str">
        <f t="shared" si="512"/>
        <v>Ally 6I 1I - MN - C Franklin "Foggy" Nelson (Daredevil)</v>
      </c>
      <c r="E2239" s="33">
        <f t="shared" si="501"/>
        <v>46</v>
      </c>
      <c r="F2239" s="33" t="str">
        <f t="shared" si="510"/>
        <v xml:space="preserve"> - MN</v>
      </c>
      <c r="G2239" s="34" t="s">
        <v>1677</v>
      </c>
      <c r="H2239" s="34" t="s">
        <v>2587</v>
      </c>
      <c r="I2239" s="33" t="s">
        <v>5595</v>
      </c>
      <c r="K2239" s="34" t="s">
        <v>2614</v>
      </c>
      <c r="L2239" s="33" t="s">
        <v>2616</v>
      </c>
      <c r="S2239" s="50"/>
      <c r="T2239" s="33" t="s">
        <v>510</v>
      </c>
      <c r="U2239" s="33" t="s">
        <v>669</v>
      </c>
      <c r="W2239" s="34" t="s">
        <v>2103</v>
      </c>
      <c r="X2239" s="34">
        <v>4</v>
      </c>
      <c r="Y2239" s="34">
        <v>5</v>
      </c>
      <c r="Z2239" s="34">
        <f t="shared" si="503"/>
        <v>20</v>
      </c>
      <c r="AI2239" s="25">
        <v>2238</v>
      </c>
      <c r="AJ2239" s="27">
        <v>2238</v>
      </c>
    </row>
    <row r="2240" spans="1:36" ht="11.25" customHeight="1" x14ac:dyDescent="0.2">
      <c r="A2240" s="27">
        <v>2239</v>
      </c>
      <c r="C2240" s="33" t="str">
        <f t="shared" si="511"/>
        <v>Universe - Ally - 6I 1I - C - Alfred Pennyworth (Batman &amp; Robin)</v>
      </c>
      <c r="D2240" s="33" t="str">
        <f t="shared" si="512"/>
        <v>Ally 6I 1I - DC - C Alfred Pennyworth (Batman &amp; Robin)</v>
      </c>
      <c r="E2240" s="33">
        <f t="shared" si="501"/>
        <v>34</v>
      </c>
      <c r="F2240" s="33" t="str">
        <f t="shared" si="510"/>
        <v xml:space="preserve"> - DC</v>
      </c>
      <c r="G2240" s="34" t="s">
        <v>3385</v>
      </c>
      <c r="H2240" s="34" t="s">
        <v>2587</v>
      </c>
      <c r="I2240" s="33" t="s">
        <v>5595</v>
      </c>
      <c r="K2240" s="34" t="s">
        <v>2614</v>
      </c>
      <c r="L2240" s="33" t="s">
        <v>2639</v>
      </c>
      <c r="S2240" s="50"/>
      <c r="T2240" s="33" t="s">
        <v>510</v>
      </c>
      <c r="U2240" s="33" t="s">
        <v>670</v>
      </c>
      <c r="W2240" s="34" t="s">
        <v>2103</v>
      </c>
      <c r="X2240" s="34">
        <v>3</v>
      </c>
      <c r="Y2240" s="34">
        <v>5</v>
      </c>
      <c r="Z2240" s="34">
        <f t="shared" si="503"/>
        <v>15</v>
      </c>
      <c r="AI2240" s="25">
        <v>2239</v>
      </c>
      <c r="AJ2240" s="27">
        <v>2239</v>
      </c>
    </row>
    <row r="2241" spans="1:36" ht="11.25" customHeight="1" x14ac:dyDescent="0.2">
      <c r="A2241" s="27">
        <v>2240</v>
      </c>
      <c r="C2241" s="33" t="str">
        <f t="shared" si="511"/>
        <v>Universe - Ally - 7I 2I - C - Valerie Cooper (Forge)</v>
      </c>
      <c r="D2241" s="33" t="str">
        <f t="shared" si="512"/>
        <v>Ally 7I 2I - MN - C Valerie Cooper (Forge)</v>
      </c>
      <c r="E2241" s="33">
        <f t="shared" si="501"/>
        <v>46</v>
      </c>
      <c r="F2241" s="33" t="str">
        <f t="shared" si="510"/>
        <v xml:space="preserve"> - MN</v>
      </c>
      <c r="G2241" s="34" t="s">
        <v>1677</v>
      </c>
      <c r="H2241" s="34" t="s">
        <v>2587</v>
      </c>
      <c r="I2241" s="33" t="s">
        <v>5595</v>
      </c>
      <c r="K2241" s="34" t="s">
        <v>2617</v>
      </c>
      <c r="L2241" s="33" t="s">
        <v>2618</v>
      </c>
      <c r="S2241" s="50"/>
      <c r="T2241" s="33" t="s">
        <v>510</v>
      </c>
      <c r="U2241" s="33" t="s">
        <v>672</v>
      </c>
      <c r="W2241" s="34" t="s">
        <v>2103</v>
      </c>
      <c r="X2241" s="34">
        <v>4</v>
      </c>
      <c r="Y2241" s="34">
        <v>5</v>
      </c>
      <c r="Z2241" s="34">
        <f t="shared" si="503"/>
        <v>20</v>
      </c>
      <c r="AI2241" s="25">
        <v>2240</v>
      </c>
      <c r="AJ2241" s="27">
        <v>2240</v>
      </c>
    </row>
    <row r="2242" spans="1:36" ht="11.25" customHeight="1" x14ac:dyDescent="0.2">
      <c r="A2242" s="27">
        <v>2241</v>
      </c>
      <c r="C2242" s="33" t="str">
        <f t="shared" si="511"/>
        <v>Universe - Ally - 7I 2I - C - Oracle (Batman)</v>
      </c>
      <c r="D2242" s="33" t="str">
        <f t="shared" si="512"/>
        <v>Ally 7I 2I - DC - C Oracle (Batman)</v>
      </c>
      <c r="E2242" s="33">
        <f t="shared" ref="E2242:E2305" si="513">COUNTIF(F:F,F2242)</f>
        <v>34</v>
      </c>
      <c r="F2242" s="33" t="str">
        <f t="shared" si="510"/>
        <v xml:space="preserve"> - DC</v>
      </c>
      <c r="G2242" s="34" t="s">
        <v>3385</v>
      </c>
      <c r="H2242" s="34" t="s">
        <v>2587</v>
      </c>
      <c r="I2242" s="33" t="s">
        <v>5595</v>
      </c>
      <c r="K2242" s="34" t="s">
        <v>2617</v>
      </c>
      <c r="L2242" s="33" t="s">
        <v>2640</v>
      </c>
      <c r="S2242" s="50"/>
      <c r="T2242" s="33" t="s">
        <v>510</v>
      </c>
      <c r="U2242" s="33" t="s">
        <v>673</v>
      </c>
      <c r="W2242" s="34" t="s">
        <v>2103</v>
      </c>
      <c r="X2242" s="34">
        <v>3</v>
      </c>
      <c r="Y2242" s="34">
        <v>5</v>
      </c>
      <c r="Z2242" s="34">
        <f t="shared" ref="Z2242:Z2305" si="514">SUMPRODUCT(X2242,Y2242)</f>
        <v>15</v>
      </c>
      <c r="AI2242" s="25">
        <v>2241</v>
      </c>
      <c r="AJ2242" s="27">
        <v>2241</v>
      </c>
    </row>
    <row r="2243" spans="1:36" ht="11.25" customHeight="1" x14ac:dyDescent="0.2">
      <c r="A2243" s="27">
        <v>2242</v>
      </c>
      <c r="C2243" s="33" t="str">
        <f t="shared" si="511"/>
        <v>Universe - Ally - 8I 3I - C - Kristoff Vernard (Doctor Doom)</v>
      </c>
      <c r="D2243" s="33" t="str">
        <f t="shared" si="512"/>
        <v>Ally 8I 3I - IQ - C Kristoff Vernard (Doctor Doom)</v>
      </c>
      <c r="E2243" s="33">
        <f t="shared" si="513"/>
        <v>17</v>
      </c>
      <c r="F2243" s="33" t="str">
        <f t="shared" si="510"/>
        <v xml:space="preserve"> - IQ</v>
      </c>
      <c r="G2243" s="34" t="s">
        <v>1044</v>
      </c>
      <c r="H2243" s="34" t="s">
        <v>2587</v>
      </c>
      <c r="I2243" s="33" t="s">
        <v>5595</v>
      </c>
      <c r="K2243" s="34" t="s">
        <v>2619</v>
      </c>
      <c r="L2243" s="33" t="s">
        <v>2620</v>
      </c>
      <c r="S2243" s="50"/>
      <c r="T2243" s="33" t="s">
        <v>510</v>
      </c>
      <c r="U2243" s="33" t="s">
        <v>674</v>
      </c>
      <c r="W2243" s="34" t="s">
        <v>2103</v>
      </c>
      <c r="X2243" s="34">
        <v>12</v>
      </c>
      <c r="Y2243" s="34">
        <v>5</v>
      </c>
      <c r="Z2243" s="34">
        <f t="shared" si="514"/>
        <v>60</v>
      </c>
      <c r="AI2243" s="25">
        <v>2242</v>
      </c>
      <c r="AJ2243" s="27">
        <v>2242</v>
      </c>
    </row>
    <row r="2244" spans="1:36" ht="11.25" customHeight="1" x14ac:dyDescent="0.2">
      <c r="A2244" s="27">
        <v>2243</v>
      </c>
      <c r="C2244" s="33" t="str">
        <f t="shared" si="511"/>
        <v>Universe - Ally - 5S 3S - C - Qeelocke</v>
      </c>
      <c r="D2244" s="33" t="str">
        <f t="shared" si="512"/>
        <v>Ally 5S 3S - IM - C Qeelocke</v>
      </c>
      <c r="E2244" s="33">
        <f t="shared" si="513"/>
        <v>19</v>
      </c>
      <c r="F2244" s="33" t="str">
        <f t="shared" si="510"/>
        <v xml:space="preserve"> - IM</v>
      </c>
      <c r="G2244" s="34" t="s">
        <v>511</v>
      </c>
      <c r="H2244" s="34" t="s">
        <v>2587</v>
      </c>
      <c r="I2244" s="33" t="s">
        <v>5595</v>
      </c>
      <c r="K2244" s="34" t="s">
        <v>2621</v>
      </c>
      <c r="L2244" s="33" t="s">
        <v>2622</v>
      </c>
      <c r="S2244" s="50"/>
      <c r="T2244" s="33" t="s">
        <v>509</v>
      </c>
      <c r="U2244" s="33" t="s">
        <v>684</v>
      </c>
      <c r="W2244" s="34" t="s">
        <v>2103</v>
      </c>
      <c r="X2244" s="34">
        <v>16</v>
      </c>
      <c r="Y2244" s="34">
        <v>5</v>
      </c>
      <c r="Z2244" s="34">
        <f t="shared" si="514"/>
        <v>80</v>
      </c>
      <c r="AI2244" s="25">
        <v>2243</v>
      </c>
      <c r="AJ2244" s="27">
        <v>2243</v>
      </c>
    </row>
    <row r="2245" spans="1:36" ht="11.25" customHeight="1" x14ac:dyDescent="0.2">
      <c r="A2245" s="27">
        <v>2244</v>
      </c>
      <c r="C2245" s="33" t="str">
        <f t="shared" si="511"/>
        <v>Universe - Ally - 5S 3S - R - Stick (Elektra)</v>
      </c>
      <c r="D2245" s="33" t="str">
        <f t="shared" si="512"/>
        <v>Ally 5S 3S - MN - R Stick (Elektra)</v>
      </c>
      <c r="E2245" s="33">
        <f t="shared" si="513"/>
        <v>46</v>
      </c>
      <c r="F2245" s="33" t="str">
        <f t="shared" si="510"/>
        <v xml:space="preserve"> - MN</v>
      </c>
      <c r="G2245" s="34" t="s">
        <v>1677</v>
      </c>
      <c r="H2245" s="34" t="s">
        <v>2587</v>
      </c>
      <c r="I2245" s="33" t="s">
        <v>5595</v>
      </c>
      <c r="K2245" s="34" t="s">
        <v>2621</v>
      </c>
      <c r="L2245" s="33" t="s">
        <v>2623</v>
      </c>
      <c r="S2245" s="50"/>
      <c r="T2245" s="33" t="s">
        <v>509</v>
      </c>
      <c r="U2245" s="33" t="s">
        <v>681</v>
      </c>
      <c r="W2245" s="34" t="s">
        <v>2313</v>
      </c>
      <c r="X2245" s="34">
        <v>4</v>
      </c>
      <c r="Y2245" s="34">
        <v>15</v>
      </c>
      <c r="Z2245" s="34">
        <f t="shared" si="514"/>
        <v>60</v>
      </c>
      <c r="AI2245" s="25">
        <v>2244</v>
      </c>
      <c r="AJ2245" s="27">
        <v>2244</v>
      </c>
    </row>
    <row r="2246" spans="1:36" ht="11.25" customHeight="1" x14ac:dyDescent="0.2">
      <c r="A2246" s="27">
        <v>2245</v>
      </c>
      <c r="C2246" s="33" t="str">
        <f t="shared" si="511"/>
        <v>Universe - Ally - 5S 3S - U - Gangbuster (Superman)</v>
      </c>
      <c r="D2246" s="33" t="str">
        <f t="shared" si="512"/>
        <v>Ally 5S 3S - DC - U Gangbuster (Superman)</v>
      </c>
      <c r="E2246" s="33">
        <f t="shared" si="513"/>
        <v>34</v>
      </c>
      <c r="F2246" s="33" t="str">
        <f t="shared" si="510"/>
        <v xml:space="preserve"> - DC</v>
      </c>
      <c r="G2246" s="34" t="s">
        <v>3385</v>
      </c>
      <c r="H2246" s="34" t="s">
        <v>2587</v>
      </c>
      <c r="I2246" s="33" t="s">
        <v>5595</v>
      </c>
      <c r="K2246" s="34" t="s">
        <v>2621</v>
      </c>
      <c r="L2246" s="33" t="s">
        <v>2641</v>
      </c>
      <c r="S2246" s="50"/>
      <c r="T2246" s="33" t="s">
        <v>509</v>
      </c>
      <c r="U2246" s="33" t="s">
        <v>682</v>
      </c>
      <c r="W2246" s="34" t="s">
        <v>2314</v>
      </c>
      <c r="X2246" s="34">
        <v>3</v>
      </c>
      <c r="Y2246" s="34">
        <v>10</v>
      </c>
      <c r="Z2246" s="34">
        <f t="shared" si="514"/>
        <v>30</v>
      </c>
      <c r="AI2246" s="25">
        <v>2245</v>
      </c>
      <c r="AJ2246" s="27">
        <v>2245</v>
      </c>
    </row>
    <row r="2247" spans="1:36" ht="11.25" customHeight="1" x14ac:dyDescent="0.2">
      <c r="A2247" s="27">
        <v>2246</v>
      </c>
      <c r="C2247" s="33" t="str">
        <f t="shared" si="511"/>
        <v>Universe - Ally - 5S 3S - C - Ocean Master (Doctor Polaris)</v>
      </c>
      <c r="D2247" s="33" t="str">
        <f t="shared" si="512"/>
        <v>Ally 5S 3S - JLA - C Ocean Master (Doctor Polaris)</v>
      </c>
      <c r="E2247" s="33">
        <f t="shared" si="513"/>
        <v>36</v>
      </c>
      <c r="F2247" s="33" t="str">
        <f t="shared" si="510"/>
        <v xml:space="preserve"> - JLA</v>
      </c>
      <c r="G2247" s="34" t="s">
        <v>3386</v>
      </c>
      <c r="H2247" s="34" t="s">
        <v>2587</v>
      </c>
      <c r="I2247" s="33" t="s">
        <v>5595</v>
      </c>
      <c r="K2247" s="34" t="s">
        <v>2621</v>
      </c>
      <c r="L2247" s="33" t="s">
        <v>2653</v>
      </c>
      <c r="S2247" s="50"/>
      <c r="T2247" s="33" t="s">
        <v>509</v>
      </c>
      <c r="U2247" s="33" t="s">
        <v>683</v>
      </c>
      <c r="W2247" s="34" t="s">
        <v>2103</v>
      </c>
      <c r="X2247" s="34">
        <v>6</v>
      </c>
      <c r="Y2247" s="34">
        <v>5</v>
      </c>
      <c r="Z2247" s="34">
        <f t="shared" si="514"/>
        <v>30</v>
      </c>
      <c r="AI2247" s="25">
        <v>2246</v>
      </c>
      <c r="AJ2247" s="27">
        <v>2246</v>
      </c>
    </row>
    <row r="2248" spans="1:36" ht="11.25" customHeight="1" x14ac:dyDescent="0.2">
      <c r="A2248" s="27">
        <v>2247</v>
      </c>
      <c r="C2248" s="33" t="str">
        <f t="shared" si="511"/>
        <v>Universe - Ally - 6S 1S - U - Mary Jane Watson-Parker (Spider-Man)</v>
      </c>
      <c r="D2248" s="33" t="str">
        <f t="shared" si="512"/>
        <v>Ally 6S 1S - IQ - U Mary Jane Watson-Parker (Spider-Man)</v>
      </c>
      <c r="E2248" s="33">
        <f t="shared" si="513"/>
        <v>17</v>
      </c>
      <c r="F2248" s="33" t="str">
        <f t="shared" si="510"/>
        <v xml:space="preserve"> - IQ</v>
      </c>
      <c r="G2248" s="34" t="s">
        <v>1044</v>
      </c>
      <c r="H2248" s="34" t="s">
        <v>2587</v>
      </c>
      <c r="I2248" s="33" t="s">
        <v>5595</v>
      </c>
      <c r="K2248" s="34" t="s">
        <v>2624</v>
      </c>
      <c r="L2248" s="33" t="s">
        <v>2625</v>
      </c>
      <c r="S2248" s="50"/>
      <c r="T2248" s="33" t="s">
        <v>509</v>
      </c>
      <c r="U2248" s="33" t="s">
        <v>685</v>
      </c>
      <c r="W2248" s="34" t="s">
        <v>2314</v>
      </c>
      <c r="X2248" s="34">
        <v>12</v>
      </c>
      <c r="Y2248" s="34">
        <v>10</v>
      </c>
      <c r="Z2248" s="34">
        <f t="shared" si="514"/>
        <v>120</v>
      </c>
      <c r="AI2248" s="25">
        <v>2247</v>
      </c>
      <c r="AJ2248" s="27">
        <v>2247</v>
      </c>
    </row>
    <row r="2249" spans="1:36" ht="11.25" customHeight="1" x14ac:dyDescent="0.2">
      <c r="A2249" s="27">
        <v>2248</v>
      </c>
      <c r="C2249" s="33" t="str">
        <f t="shared" si="511"/>
        <v>Universe - Ally - 6S 1S - C - Rita Medermade</v>
      </c>
      <c r="D2249" s="33" t="str">
        <f t="shared" si="512"/>
        <v>Ally 6S 1S - IM - C Rita Medermade</v>
      </c>
      <c r="E2249" s="33">
        <f t="shared" si="513"/>
        <v>19</v>
      </c>
      <c r="F2249" s="33" t="str">
        <f t="shared" si="510"/>
        <v xml:space="preserve"> - IM</v>
      </c>
      <c r="G2249" s="34" t="s">
        <v>511</v>
      </c>
      <c r="H2249" s="34" t="s">
        <v>2587</v>
      </c>
      <c r="I2249" s="33" t="s">
        <v>5595</v>
      </c>
      <c r="K2249" s="34" t="s">
        <v>2624</v>
      </c>
      <c r="L2249" s="33" t="s">
        <v>2626</v>
      </c>
      <c r="S2249" s="50"/>
      <c r="T2249" s="33" t="s">
        <v>509</v>
      </c>
      <c r="U2249" s="33" t="s">
        <v>680</v>
      </c>
      <c r="W2249" s="34" t="s">
        <v>2103</v>
      </c>
      <c r="X2249" s="34">
        <v>16</v>
      </c>
      <c r="Y2249" s="34">
        <v>5</v>
      </c>
      <c r="Z2249" s="34">
        <f t="shared" si="514"/>
        <v>80</v>
      </c>
      <c r="AI2249" s="25">
        <v>2248</v>
      </c>
      <c r="AJ2249" s="27">
        <v>2248</v>
      </c>
    </row>
    <row r="2250" spans="1:36" ht="11.25" customHeight="1" x14ac:dyDescent="0.2">
      <c r="A2250" s="27">
        <v>2249</v>
      </c>
      <c r="C2250" s="33" t="str">
        <f t="shared" si="511"/>
        <v>Universe - Ally - 6S 1S - C - Nuklon &amp; Obsidian (Hawkman)</v>
      </c>
      <c r="D2250" s="33" t="str">
        <f t="shared" si="512"/>
        <v>Ally 6S 1S - JLA - C Nuklon &amp; Obsidian (Hawkman)</v>
      </c>
      <c r="E2250" s="33">
        <f t="shared" si="513"/>
        <v>36</v>
      </c>
      <c r="F2250" s="33" t="str">
        <f t="shared" si="510"/>
        <v xml:space="preserve"> - JLA</v>
      </c>
      <c r="G2250" s="34" t="s">
        <v>3386</v>
      </c>
      <c r="H2250" s="34" t="s">
        <v>2587</v>
      </c>
      <c r="I2250" s="33" t="s">
        <v>5595</v>
      </c>
      <c r="K2250" s="34" t="s">
        <v>2624</v>
      </c>
      <c r="L2250" s="33" t="s">
        <v>2642</v>
      </c>
      <c r="S2250" s="50"/>
      <c r="T2250" s="33" t="s">
        <v>509</v>
      </c>
      <c r="U2250" s="33" t="s">
        <v>3391</v>
      </c>
      <c r="W2250" s="34" t="s">
        <v>2103</v>
      </c>
      <c r="X2250" s="34">
        <v>6</v>
      </c>
      <c r="Y2250" s="34">
        <v>5</v>
      </c>
      <c r="Z2250" s="34">
        <f t="shared" si="514"/>
        <v>30</v>
      </c>
      <c r="AI2250" s="25">
        <v>2249</v>
      </c>
      <c r="AJ2250" s="27">
        <v>2249</v>
      </c>
    </row>
    <row r="2251" spans="1:36" ht="11.25" customHeight="1" x14ac:dyDescent="0.2">
      <c r="A2251" s="27">
        <v>2250</v>
      </c>
      <c r="C2251" s="33" t="str">
        <f t="shared" si="511"/>
        <v>Universe - Ally - 6S 1S - C - Know Man (Neron)</v>
      </c>
      <c r="D2251" s="33" t="str">
        <f t="shared" si="512"/>
        <v>Ally 6S 1S - JLA - C Know Man (Neron)</v>
      </c>
      <c r="E2251" s="33">
        <f t="shared" si="513"/>
        <v>36</v>
      </c>
      <c r="F2251" s="33" t="str">
        <f t="shared" si="510"/>
        <v xml:space="preserve"> - JLA</v>
      </c>
      <c r="G2251" s="34" t="s">
        <v>3386</v>
      </c>
      <c r="H2251" s="34" t="s">
        <v>2587</v>
      </c>
      <c r="I2251" s="33" t="s">
        <v>5595</v>
      </c>
      <c r="K2251" s="34" t="s">
        <v>2624</v>
      </c>
      <c r="L2251" s="33" t="s">
        <v>2654</v>
      </c>
      <c r="S2251" s="50"/>
      <c r="T2251" s="33" t="s">
        <v>509</v>
      </c>
      <c r="U2251" s="33" t="s">
        <v>686</v>
      </c>
      <c r="W2251" s="34" t="s">
        <v>2103</v>
      </c>
      <c r="X2251" s="34">
        <v>6</v>
      </c>
      <c r="Y2251" s="34">
        <v>5</v>
      </c>
      <c r="Z2251" s="34">
        <f t="shared" si="514"/>
        <v>30</v>
      </c>
      <c r="AI2251" s="25">
        <v>2250</v>
      </c>
      <c r="AJ2251" s="27">
        <v>2250</v>
      </c>
    </row>
    <row r="2252" spans="1:36" ht="11.25" customHeight="1" x14ac:dyDescent="0.2">
      <c r="A2252" s="27">
        <v>2251</v>
      </c>
      <c r="C2252" s="33" t="str">
        <f t="shared" si="511"/>
        <v>Universe - Ally - 7S 2S - C - Wyatt Wingfoot (She-Hulk)</v>
      </c>
      <c r="D2252" s="33" t="str">
        <f t="shared" si="512"/>
        <v>Ally 7S 2S - MN - C Wyatt Wingfoot (She-Hulk)</v>
      </c>
      <c r="E2252" s="33">
        <f t="shared" si="513"/>
        <v>46</v>
      </c>
      <c r="F2252" s="33" t="str">
        <f t="shared" si="510"/>
        <v xml:space="preserve"> - MN</v>
      </c>
      <c r="G2252" s="34" t="s">
        <v>1677</v>
      </c>
      <c r="H2252" s="34" t="s">
        <v>2587</v>
      </c>
      <c r="I2252" s="33" t="s">
        <v>5595</v>
      </c>
      <c r="K2252" s="34" t="s">
        <v>2627</v>
      </c>
      <c r="L2252" s="33" t="s">
        <v>2628</v>
      </c>
      <c r="S2252" s="50"/>
      <c r="T2252" s="33" t="s">
        <v>509</v>
      </c>
      <c r="U2252" s="33" t="s">
        <v>679</v>
      </c>
      <c r="W2252" s="34" t="s">
        <v>2103</v>
      </c>
      <c r="X2252" s="34">
        <v>4</v>
      </c>
      <c r="Y2252" s="34">
        <v>5</v>
      </c>
      <c r="Z2252" s="34">
        <f t="shared" si="514"/>
        <v>20</v>
      </c>
      <c r="AI2252" s="25">
        <v>2251</v>
      </c>
      <c r="AJ2252" s="27">
        <v>2251</v>
      </c>
    </row>
    <row r="2253" spans="1:36" ht="11.25" customHeight="1" x14ac:dyDescent="0.2">
      <c r="A2253" s="27">
        <v>2252</v>
      </c>
      <c r="C2253" s="33" t="str">
        <f t="shared" si="511"/>
        <v>Universe - Ally - 7S 2S - C - Metamorpho (Martian Manhunter)</v>
      </c>
      <c r="D2253" s="33" t="str">
        <f t="shared" si="512"/>
        <v>Ally 7S 2S - JLA - C Metamorpho (Martian Manhunter)</v>
      </c>
      <c r="E2253" s="33">
        <f t="shared" si="513"/>
        <v>36</v>
      </c>
      <c r="F2253" s="33" t="str">
        <f t="shared" si="510"/>
        <v xml:space="preserve"> - JLA</v>
      </c>
      <c r="G2253" s="34" t="s">
        <v>3386</v>
      </c>
      <c r="H2253" s="34" t="s">
        <v>2587</v>
      </c>
      <c r="I2253" s="33" t="s">
        <v>5595</v>
      </c>
      <c r="K2253" s="34" t="s">
        <v>2627</v>
      </c>
      <c r="L2253" s="33" t="s">
        <v>2643</v>
      </c>
      <c r="S2253" s="50"/>
      <c r="T2253" s="33" t="s">
        <v>509</v>
      </c>
      <c r="U2253" s="33" t="s">
        <v>678</v>
      </c>
      <c r="W2253" s="34" t="s">
        <v>2103</v>
      </c>
      <c r="X2253" s="34">
        <v>6</v>
      </c>
      <c r="Y2253" s="34">
        <v>5</v>
      </c>
      <c r="Z2253" s="34">
        <f t="shared" si="514"/>
        <v>30</v>
      </c>
      <c r="AI2253" s="25">
        <v>2252</v>
      </c>
      <c r="AJ2253" s="27">
        <v>2252</v>
      </c>
    </row>
    <row r="2254" spans="1:36" ht="11.25" customHeight="1" x14ac:dyDescent="0.2">
      <c r="A2254" s="27">
        <v>2253</v>
      </c>
      <c r="C2254" s="33" t="str">
        <f t="shared" si="511"/>
        <v>Universe - Ally - 7S 2S - C - Black Mask (Joker)</v>
      </c>
      <c r="D2254" s="33" t="str">
        <f t="shared" si="512"/>
        <v>Ally 7S 2S - DC - C Black Mask (Joker)</v>
      </c>
      <c r="E2254" s="33">
        <f t="shared" si="513"/>
        <v>34</v>
      </c>
      <c r="F2254" s="33" t="str">
        <f t="shared" si="510"/>
        <v xml:space="preserve"> - DC</v>
      </c>
      <c r="G2254" s="34" t="s">
        <v>3385</v>
      </c>
      <c r="H2254" s="34" t="s">
        <v>2587</v>
      </c>
      <c r="I2254" s="33" t="s">
        <v>5595</v>
      </c>
      <c r="K2254" s="34" t="s">
        <v>2627</v>
      </c>
      <c r="L2254" s="33" t="s">
        <v>2655</v>
      </c>
      <c r="S2254" s="50"/>
      <c r="T2254" s="33" t="s">
        <v>509</v>
      </c>
      <c r="U2254" s="33" t="s">
        <v>677</v>
      </c>
      <c r="W2254" s="34" t="s">
        <v>2103</v>
      </c>
      <c r="X2254" s="34">
        <v>3</v>
      </c>
      <c r="Y2254" s="34">
        <v>5</v>
      </c>
      <c r="Z2254" s="34">
        <f t="shared" si="514"/>
        <v>15</v>
      </c>
      <c r="AI2254" s="25">
        <v>2253</v>
      </c>
      <c r="AJ2254" s="27">
        <v>2253</v>
      </c>
    </row>
    <row r="2255" spans="1:36" ht="11.25" customHeight="1" x14ac:dyDescent="0.2">
      <c r="A2255" s="27">
        <v>2254</v>
      </c>
      <c r="C2255" s="33" t="str">
        <f t="shared" si="511"/>
        <v>Universe - Ally - 8S 3S - C - Rick Jones (Hulk)</v>
      </c>
      <c r="D2255" s="33" t="str">
        <f t="shared" si="512"/>
        <v>Ally 8S 3S - IQ - C Rick Jones (Hulk)</v>
      </c>
      <c r="E2255" s="33">
        <f t="shared" si="513"/>
        <v>17</v>
      </c>
      <c r="F2255" s="33" t="str">
        <f t="shared" si="510"/>
        <v xml:space="preserve"> - IQ</v>
      </c>
      <c r="G2255" s="34" t="s">
        <v>1044</v>
      </c>
      <c r="H2255" s="34" t="s">
        <v>2587</v>
      </c>
      <c r="I2255" s="33" t="s">
        <v>5595</v>
      </c>
      <c r="K2255" s="34" t="s">
        <v>2629</v>
      </c>
      <c r="L2255" s="33" t="s">
        <v>2630</v>
      </c>
      <c r="S2255" s="50"/>
      <c r="T2255" s="33" t="s">
        <v>509</v>
      </c>
      <c r="U2255" s="33" t="s">
        <v>676</v>
      </c>
      <c r="W2255" s="34" t="s">
        <v>2103</v>
      </c>
      <c r="X2255" s="34">
        <v>12</v>
      </c>
      <c r="Y2255" s="34">
        <v>5</v>
      </c>
      <c r="Z2255" s="34">
        <f t="shared" si="514"/>
        <v>60</v>
      </c>
      <c r="AI2255" s="25">
        <v>2254</v>
      </c>
      <c r="AJ2255" s="27">
        <v>2254</v>
      </c>
    </row>
    <row r="2256" spans="1:36" ht="11.25" customHeight="1" x14ac:dyDescent="0.2">
      <c r="A2256" s="27">
        <v>2255</v>
      </c>
      <c r="C2256" s="33" t="str">
        <f t="shared" si="511"/>
        <v>Universe - Ally - 8S 3S - C - Black Adam (Darkseid)</v>
      </c>
      <c r="D2256" s="33" t="str">
        <f t="shared" si="512"/>
        <v>Ally 8S 3S - JLA - C Black Adam (Darkseid)</v>
      </c>
      <c r="E2256" s="33">
        <f t="shared" si="513"/>
        <v>36</v>
      </c>
      <c r="F2256" s="33" t="str">
        <f t="shared" si="510"/>
        <v xml:space="preserve"> - JLA</v>
      </c>
      <c r="G2256" s="34" t="s">
        <v>3386</v>
      </c>
      <c r="H2256" s="34" t="s">
        <v>2587</v>
      </c>
      <c r="I2256" s="33" t="s">
        <v>5595</v>
      </c>
      <c r="K2256" s="34" t="s">
        <v>2629</v>
      </c>
      <c r="L2256" s="33" t="s">
        <v>2656</v>
      </c>
      <c r="S2256" s="50"/>
      <c r="T2256" s="33" t="s">
        <v>509</v>
      </c>
      <c r="U2256" s="33" t="s">
        <v>675</v>
      </c>
      <c r="W2256" s="34" t="s">
        <v>2103</v>
      </c>
      <c r="X2256" s="34">
        <v>6</v>
      </c>
      <c r="Y2256" s="34">
        <v>5</v>
      </c>
      <c r="Z2256" s="34">
        <f t="shared" si="514"/>
        <v>30</v>
      </c>
      <c r="AI2256" s="25">
        <v>2255</v>
      </c>
      <c r="AJ2256" s="27">
        <v>2255</v>
      </c>
    </row>
    <row r="2257" spans="1:36" ht="11.25" customHeight="1" x14ac:dyDescent="0.2">
      <c r="A2257" s="27">
        <v>2256</v>
      </c>
      <c r="C2257" s="33" t="str">
        <f t="shared" si="511"/>
        <v>Universe - Basic - 6I +3 - X - Proffesor X</v>
      </c>
      <c r="D2257" s="33" t="s">
        <v>6272</v>
      </c>
      <c r="E2257" s="33">
        <f t="shared" si="513"/>
        <v>1</v>
      </c>
      <c r="F2257" s="33" t="str">
        <f t="shared" si="510"/>
        <v>Xavier Protocols - NA</v>
      </c>
      <c r="G2257" s="34" t="s">
        <v>2254</v>
      </c>
      <c r="H2257" s="34" t="s">
        <v>2587</v>
      </c>
      <c r="I2257" s="33" t="s">
        <v>5596</v>
      </c>
      <c r="K2257" s="34" t="s">
        <v>3454</v>
      </c>
      <c r="L2257" s="33" t="s">
        <v>5606</v>
      </c>
      <c r="P2257" s="33" t="s">
        <v>880</v>
      </c>
      <c r="S2257" s="50"/>
      <c r="T2257" s="33" t="s">
        <v>984</v>
      </c>
      <c r="U2257" s="33" t="s">
        <v>880</v>
      </c>
      <c r="W2257" s="34" t="s">
        <v>1146</v>
      </c>
      <c r="X2257" s="34">
        <v>25</v>
      </c>
      <c r="Y2257" s="34">
        <v>25</v>
      </c>
      <c r="Z2257" s="34">
        <f t="shared" si="514"/>
        <v>625</v>
      </c>
      <c r="AI2257" s="25">
        <v>2256</v>
      </c>
      <c r="AJ2257" s="27">
        <v>2256</v>
      </c>
    </row>
    <row r="2258" spans="1:36" ht="11.25" customHeight="1" x14ac:dyDescent="0.2">
      <c r="A2258" s="27">
        <v>2257</v>
      </c>
      <c r="C2258" s="33" t="str">
        <f t="shared" si="511"/>
        <v>Universe - Basic - 6A +2 - VR - Spawn</v>
      </c>
      <c r="D2258" s="33" t="s">
        <v>5604</v>
      </c>
      <c r="E2258" s="33">
        <f t="shared" si="513"/>
        <v>1</v>
      </c>
      <c r="F2258" s="33" t="str">
        <f t="shared" si="510"/>
        <v>Power Blast - IM</v>
      </c>
      <c r="G2258" s="34" t="s">
        <v>511</v>
      </c>
      <c r="H2258" s="34" t="s">
        <v>2587</v>
      </c>
      <c r="I2258" s="33" t="s">
        <v>5596</v>
      </c>
      <c r="K2258" s="34" t="s">
        <v>5603</v>
      </c>
      <c r="L2258" s="33" t="s">
        <v>1583</v>
      </c>
      <c r="P2258" s="50" t="s">
        <v>5605</v>
      </c>
      <c r="S2258" s="50"/>
      <c r="T2258" s="33" t="s">
        <v>2470</v>
      </c>
      <c r="U2258" s="33" t="s">
        <v>2469</v>
      </c>
      <c r="W2258" s="34" t="s">
        <v>2361</v>
      </c>
      <c r="X2258" s="34">
        <v>16</v>
      </c>
      <c r="Y2258" s="34">
        <v>20</v>
      </c>
      <c r="Z2258" s="34">
        <f t="shared" si="514"/>
        <v>320</v>
      </c>
      <c r="AI2258" s="25">
        <v>2257</v>
      </c>
      <c r="AJ2258" s="27">
        <v>2257</v>
      </c>
    </row>
    <row r="2259" spans="1:36" ht="11.25" customHeight="1" x14ac:dyDescent="0.2">
      <c r="A2259" s="27">
        <v>2258</v>
      </c>
      <c r="C2259" s="33" t="str">
        <f t="shared" si="511"/>
        <v>Universe - Basic - 8E +2 - U - Professor X</v>
      </c>
      <c r="D2259" s="33" t="s">
        <v>5939</v>
      </c>
      <c r="E2259" s="33">
        <f t="shared" si="513"/>
        <v>1</v>
      </c>
      <c r="F2259" s="33" t="str">
        <f t="shared" si="510"/>
        <v>Alien Technology - OP</v>
      </c>
      <c r="G2259" s="34" t="s">
        <v>123</v>
      </c>
      <c r="H2259" s="34" t="s">
        <v>2587</v>
      </c>
      <c r="I2259" s="33" t="s">
        <v>5596</v>
      </c>
      <c r="K2259" s="34" t="s">
        <v>3423</v>
      </c>
      <c r="L2259" s="33" t="s">
        <v>2235</v>
      </c>
      <c r="P2259" s="33" t="s">
        <v>2479</v>
      </c>
      <c r="S2259" s="50"/>
      <c r="T2259" s="33" t="s">
        <v>2471</v>
      </c>
      <c r="U2259" s="33" t="s">
        <v>2479</v>
      </c>
      <c r="W2259" s="34" t="s">
        <v>2314</v>
      </c>
      <c r="X2259" s="34">
        <v>2</v>
      </c>
      <c r="Y2259" s="34">
        <v>10</v>
      </c>
      <c r="Z2259" s="34">
        <f t="shared" si="514"/>
        <v>20</v>
      </c>
      <c r="AI2259" s="25">
        <v>2258</v>
      </c>
      <c r="AJ2259" s="27">
        <v>2258</v>
      </c>
    </row>
    <row r="2260" spans="1:36" ht="11.25" customHeight="1" x14ac:dyDescent="0.2">
      <c r="A2260" s="27">
        <v>2259</v>
      </c>
      <c r="C2260" s="33" t="str">
        <f t="shared" si="511"/>
        <v>Universe - Basic - 8E +1 - C - Loki</v>
      </c>
      <c r="D2260" s="33" t="str">
        <f>CONCATENATE(H2260," ",K2260," - ",G2260," - ",W2260,IF(G2260="DC"," ",CONCATENATE(" ",P2260,)),IF(G2260="DC",L2260,CONCATENATE(" (",L2260,")")))</f>
        <v>Universe 8E +1 - OP - C Divine Intervention (Loki)</v>
      </c>
      <c r="E2260" s="33">
        <f t="shared" si="513"/>
        <v>1</v>
      </c>
      <c r="F2260" s="33" t="str">
        <f t="shared" si="510"/>
        <v>Divine Intervention - OP</v>
      </c>
      <c r="G2260" s="34" t="s">
        <v>123</v>
      </c>
      <c r="H2260" s="34" t="s">
        <v>2587</v>
      </c>
      <c r="I2260" s="33" t="s">
        <v>5596</v>
      </c>
      <c r="K2260" s="34" t="s">
        <v>3424</v>
      </c>
      <c r="L2260" s="33" t="s">
        <v>2443</v>
      </c>
      <c r="P2260" s="33" t="s">
        <v>2478</v>
      </c>
      <c r="S2260" s="50"/>
      <c r="T2260" s="33" t="s">
        <v>2471</v>
      </c>
      <c r="U2260" s="33" t="s">
        <v>2478</v>
      </c>
      <c r="W2260" s="34" t="s">
        <v>2103</v>
      </c>
      <c r="X2260" s="34">
        <v>2</v>
      </c>
      <c r="Y2260" s="34">
        <v>5</v>
      </c>
      <c r="Z2260" s="34">
        <f t="shared" si="514"/>
        <v>10</v>
      </c>
      <c r="AI2260" s="25">
        <v>2259</v>
      </c>
      <c r="AJ2260" s="27">
        <v>2259</v>
      </c>
    </row>
    <row r="2261" spans="1:36" ht="11.25" customHeight="1" x14ac:dyDescent="0.2">
      <c r="A2261" s="27">
        <v>2260</v>
      </c>
      <c r="C2261" s="33" t="str">
        <f t="shared" si="511"/>
        <v>Universe - Basic - 8E +3 - R - Magneto</v>
      </c>
      <c r="D2261" s="33" t="s">
        <v>5938</v>
      </c>
      <c r="E2261" s="33">
        <f t="shared" si="513"/>
        <v>1</v>
      </c>
      <c r="F2261" s="33" t="str">
        <f t="shared" si="510"/>
        <v>EM Force Lines - OP</v>
      </c>
      <c r="G2261" s="34" t="s">
        <v>123</v>
      </c>
      <c r="H2261" s="34" t="s">
        <v>2587</v>
      </c>
      <c r="I2261" s="33" t="s">
        <v>5596</v>
      </c>
      <c r="K2261" s="34" t="s">
        <v>3426</v>
      </c>
      <c r="L2261" s="33" t="s">
        <v>148</v>
      </c>
      <c r="P2261" s="33" t="s">
        <v>3425</v>
      </c>
      <c r="S2261" s="50"/>
      <c r="T2261" s="33" t="s">
        <v>2471</v>
      </c>
      <c r="U2261" s="33" t="s">
        <v>2480</v>
      </c>
      <c r="W2261" s="34" t="s">
        <v>2313</v>
      </c>
      <c r="X2261" s="34">
        <v>2</v>
      </c>
      <c r="Y2261" s="34">
        <v>15</v>
      </c>
      <c r="Z2261" s="34">
        <f t="shared" si="514"/>
        <v>30</v>
      </c>
      <c r="AI2261" s="25">
        <v>2260</v>
      </c>
      <c r="AJ2261" s="27">
        <v>2260</v>
      </c>
    </row>
    <row r="2262" spans="1:36" ht="11.25" customHeight="1" x14ac:dyDescent="0.2">
      <c r="A2262" s="27">
        <v>2261</v>
      </c>
      <c r="C2262" s="33" t="str">
        <f t="shared" si="511"/>
        <v>Universe - Basic - 7E +1 - C - Storm</v>
      </c>
      <c r="D2262" s="33" t="str">
        <f>CONCATENATE(H2262," ",K2262," - ",G2262," - ",W2262,IF(G2262="DC"," ",CONCATENATE(" ",P2262,)),IF(G2262="DC",L2262,CONCATENATE(" (",L2262,")")))</f>
        <v>Universe 7E +1 - OP - C Energy Booster (Storm)</v>
      </c>
      <c r="E2262" s="33">
        <f t="shared" si="513"/>
        <v>1</v>
      </c>
      <c r="F2262" s="33" t="str">
        <f t="shared" si="510"/>
        <v>Energy Booster - OP</v>
      </c>
      <c r="G2262" s="34" t="s">
        <v>123</v>
      </c>
      <c r="H2262" s="34" t="s">
        <v>2587</v>
      </c>
      <c r="I2262" s="33" t="s">
        <v>5596</v>
      </c>
      <c r="K2262" s="34" t="s">
        <v>3442</v>
      </c>
      <c r="L2262" s="33" t="s">
        <v>1147</v>
      </c>
      <c r="P2262" s="33" t="s">
        <v>2475</v>
      </c>
      <c r="S2262" s="50"/>
      <c r="T2262" s="33" t="s">
        <v>2471</v>
      </c>
      <c r="U2262" s="33" t="s">
        <v>2475</v>
      </c>
      <c r="W2262" s="34" t="s">
        <v>2103</v>
      </c>
      <c r="X2262" s="34">
        <v>2</v>
      </c>
      <c r="Y2262" s="34">
        <v>5</v>
      </c>
      <c r="Z2262" s="34">
        <f t="shared" si="514"/>
        <v>10</v>
      </c>
      <c r="AI2262" s="25">
        <v>2261</v>
      </c>
      <c r="AJ2262" s="27">
        <v>2261</v>
      </c>
    </row>
    <row r="2263" spans="1:36" ht="11.25" customHeight="1" x14ac:dyDescent="0.2">
      <c r="A2263" s="27">
        <v>2262</v>
      </c>
      <c r="C2263" s="33" t="str">
        <f t="shared" si="511"/>
        <v>Universe - Basic - 6E +3 - U - Gambit</v>
      </c>
      <c r="D2263" s="33" t="str">
        <f>CONCATENATE(H2263," ",K2263," - ",G2263," - ",W2263,IF(G2263="DC"," ",CONCATENATE(" ",P2263,)),IF(G2263="DC",L2263,CONCATENATE(" (",L2263,")")))</f>
        <v>Universe 6E +3 - OP - U Energy Enhancer (Gambit)</v>
      </c>
      <c r="E2263" s="33">
        <f t="shared" si="513"/>
        <v>1</v>
      </c>
      <c r="F2263" s="33" t="str">
        <f t="shared" ref="F2263:F2294" si="515">CONCATENATE(P2263," - ",G2263)</f>
        <v>Energy Enhancer - OP</v>
      </c>
      <c r="G2263" s="34" t="s">
        <v>123</v>
      </c>
      <c r="H2263" s="34" t="s">
        <v>2587</v>
      </c>
      <c r="I2263" s="33" t="s">
        <v>5596</v>
      </c>
      <c r="K2263" s="34" t="s">
        <v>3446</v>
      </c>
      <c r="L2263" s="33" t="s">
        <v>2002</v>
      </c>
      <c r="P2263" s="33" t="s">
        <v>5607</v>
      </c>
      <c r="S2263" s="50"/>
      <c r="T2263" s="33" t="s">
        <v>2471</v>
      </c>
      <c r="U2263" s="33" t="s">
        <v>2474</v>
      </c>
      <c r="W2263" s="34" t="s">
        <v>2314</v>
      </c>
      <c r="X2263" s="34">
        <v>2</v>
      </c>
      <c r="Y2263" s="34">
        <v>10</v>
      </c>
      <c r="Z2263" s="34">
        <f t="shared" si="514"/>
        <v>20</v>
      </c>
      <c r="AI2263" s="25">
        <v>2262</v>
      </c>
      <c r="AJ2263" s="27">
        <v>2262</v>
      </c>
    </row>
    <row r="2264" spans="1:36" ht="11.25" customHeight="1" x14ac:dyDescent="0.2">
      <c r="A2264" s="27">
        <v>2263</v>
      </c>
      <c r="C2264" s="33" t="str">
        <f t="shared" si="511"/>
        <v>Universe - Basic - 7E +2 - U - Cyclops</v>
      </c>
      <c r="D2264" s="33" t="s">
        <v>5944</v>
      </c>
      <c r="E2264" s="33">
        <f t="shared" si="513"/>
        <v>1</v>
      </c>
      <c r="F2264" s="33" t="str">
        <f t="shared" si="515"/>
        <v>Energy Maximizer - OP</v>
      </c>
      <c r="G2264" s="34" t="s">
        <v>123</v>
      </c>
      <c r="H2264" s="34" t="s">
        <v>2587</v>
      </c>
      <c r="I2264" s="33" t="s">
        <v>5596</v>
      </c>
      <c r="K2264" s="34" t="s">
        <v>3443</v>
      </c>
      <c r="L2264" s="33" t="s">
        <v>2549</v>
      </c>
      <c r="P2264" s="33" t="s">
        <v>2476</v>
      </c>
      <c r="S2264" s="50"/>
      <c r="T2264" s="33" t="s">
        <v>2471</v>
      </c>
      <c r="U2264" s="33" t="s">
        <v>2476</v>
      </c>
      <c r="W2264" s="34" t="s">
        <v>2314</v>
      </c>
      <c r="X2264" s="34">
        <v>2</v>
      </c>
      <c r="Y2264" s="34">
        <v>10</v>
      </c>
      <c r="Z2264" s="34">
        <f t="shared" si="514"/>
        <v>20</v>
      </c>
      <c r="AI2264" s="25">
        <v>2263</v>
      </c>
      <c r="AJ2264" s="27">
        <v>2263</v>
      </c>
    </row>
    <row r="2265" spans="1:36" ht="11.25" customHeight="1" x14ac:dyDescent="0.2">
      <c r="A2265" s="27">
        <v>2264</v>
      </c>
      <c r="C2265" s="33" t="str">
        <f t="shared" si="511"/>
        <v>Universe - Basic - 6E +1 - C - Electro</v>
      </c>
      <c r="D2265" s="33" t="str">
        <f t="shared" ref="D2265:D2270" si="516">CONCATENATE(H2265," ",K2265," - ",G2265," - ",W2265,IF(G2265="DC"," ",CONCATENATE(" ",P2265,)),IF(G2265="DC",L2265,CONCATENATE(" (",L2265,")")))</f>
        <v>Universe 6E +1 - OP - C Generator (Electro)</v>
      </c>
      <c r="E2265" s="33">
        <f t="shared" si="513"/>
        <v>1</v>
      </c>
      <c r="F2265" s="33" t="str">
        <f t="shared" si="515"/>
        <v>Generator - OP</v>
      </c>
      <c r="G2265" s="34" t="s">
        <v>123</v>
      </c>
      <c r="H2265" s="34" t="s">
        <v>2587</v>
      </c>
      <c r="I2265" s="33" t="s">
        <v>5596</v>
      </c>
      <c r="K2265" s="34" t="s">
        <v>3431</v>
      </c>
      <c r="L2265" s="33" t="s">
        <v>2055</v>
      </c>
      <c r="P2265" s="33" t="s">
        <v>2472</v>
      </c>
      <c r="S2265" s="50"/>
      <c r="T2265" s="33" t="s">
        <v>2471</v>
      </c>
      <c r="U2265" s="33" t="s">
        <v>2472</v>
      </c>
      <c r="W2265" s="34" t="s">
        <v>2103</v>
      </c>
      <c r="X2265" s="34">
        <v>2</v>
      </c>
      <c r="Y2265" s="34">
        <v>5</v>
      </c>
      <c r="Z2265" s="34">
        <f t="shared" si="514"/>
        <v>10</v>
      </c>
      <c r="AI2265" s="25">
        <v>2264</v>
      </c>
      <c r="AJ2265" s="27">
        <v>2264</v>
      </c>
    </row>
    <row r="2266" spans="1:36" ht="11.25" customHeight="1" x14ac:dyDescent="0.2">
      <c r="A2266" s="27">
        <v>2265</v>
      </c>
      <c r="C2266" s="33" t="str">
        <f t="shared" si="511"/>
        <v>Universe - Basic - 8E +2 - C - Brainiac</v>
      </c>
      <c r="D2266" s="33" t="str">
        <f t="shared" si="516"/>
        <v>Universe 8E +2 - DC - C Brainiac</v>
      </c>
      <c r="E2266" s="33">
        <f t="shared" si="513"/>
        <v>1</v>
      </c>
      <c r="F2266" s="33" t="str">
        <f t="shared" si="515"/>
        <v>Kryptonite - DC</v>
      </c>
      <c r="G2266" s="34" t="s">
        <v>3385</v>
      </c>
      <c r="H2266" s="34" t="s">
        <v>2587</v>
      </c>
      <c r="I2266" s="33" t="s">
        <v>5596</v>
      </c>
      <c r="K2266" s="34" t="s">
        <v>3423</v>
      </c>
      <c r="L2266" s="33" t="s">
        <v>902</v>
      </c>
      <c r="P2266" s="33" t="s">
        <v>2488</v>
      </c>
      <c r="S2266" s="50"/>
      <c r="T2266" s="33" t="s">
        <v>2471</v>
      </c>
      <c r="U2266" s="33" t="s">
        <v>2488</v>
      </c>
      <c r="W2266" s="34" t="s">
        <v>2103</v>
      </c>
      <c r="X2266" s="34">
        <v>3</v>
      </c>
      <c r="Y2266" s="34">
        <v>5</v>
      </c>
      <c r="Z2266" s="34">
        <f t="shared" si="514"/>
        <v>15</v>
      </c>
      <c r="AI2266" s="25">
        <v>2265</v>
      </c>
      <c r="AJ2266" s="27">
        <v>2265</v>
      </c>
    </row>
    <row r="2267" spans="1:36" ht="11.25" customHeight="1" x14ac:dyDescent="0.2">
      <c r="A2267" s="27">
        <v>2266</v>
      </c>
      <c r="C2267" s="33" t="str">
        <f t="shared" si="511"/>
        <v>Universe - Basic - 6E +1 - C - Penguin</v>
      </c>
      <c r="D2267" s="33" t="str">
        <f t="shared" si="516"/>
        <v>Universe 6E +1 - DC - C Penguin</v>
      </c>
      <c r="E2267" s="33">
        <f t="shared" si="513"/>
        <v>1</v>
      </c>
      <c r="F2267" s="33" t="str">
        <f t="shared" si="515"/>
        <v>Laser - DC</v>
      </c>
      <c r="G2267" s="34" t="s">
        <v>3385</v>
      </c>
      <c r="H2267" s="34" t="s">
        <v>2587</v>
      </c>
      <c r="I2267" s="33" t="s">
        <v>5596</v>
      </c>
      <c r="K2267" s="34" t="s">
        <v>3431</v>
      </c>
      <c r="L2267" s="33" t="s">
        <v>2232</v>
      </c>
      <c r="P2267" s="33" t="s">
        <v>2481</v>
      </c>
      <c r="S2267" s="50"/>
      <c r="T2267" s="33" t="s">
        <v>2471</v>
      </c>
      <c r="U2267" s="33" t="s">
        <v>2481</v>
      </c>
      <c r="W2267" s="34" t="s">
        <v>2103</v>
      </c>
      <c r="X2267" s="34">
        <v>3</v>
      </c>
      <c r="Y2267" s="34">
        <v>5</v>
      </c>
      <c r="Z2267" s="34">
        <f t="shared" si="514"/>
        <v>15</v>
      </c>
      <c r="AI2267" s="25">
        <v>2266</v>
      </c>
      <c r="AJ2267" s="27">
        <v>2266</v>
      </c>
    </row>
    <row r="2268" spans="1:36" ht="11.25" customHeight="1" x14ac:dyDescent="0.2">
      <c r="A2268" s="27">
        <v>2267</v>
      </c>
      <c r="C2268" s="33" t="str">
        <f t="shared" ref="C2268:C2299" si="517">CONCATENATE(H2268," - ",I2268,IF(K2268="","",CONCATENATE(" - ",K2268))," - ",W2268,IF(V2268="","",CONCATENATE(" - ",V2268)),IF(L2268="","",CONCATENATE(" - ",L2268)))</f>
        <v>Universe - Basic - 6E +2 - C - Penguin</v>
      </c>
      <c r="D2268" s="33" t="str">
        <f t="shared" si="516"/>
        <v>Universe 6E +2 - DC - C Penguin</v>
      </c>
      <c r="E2268" s="33">
        <f t="shared" si="513"/>
        <v>1</v>
      </c>
      <c r="F2268" s="33" t="str">
        <f t="shared" si="515"/>
        <v>Magnetic - DC</v>
      </c>
      <c r="G2268" s="34" t="s">
        <v>3385</v>
      </c>
      <c r="H2268" s="34" t="s">
        <v>2587</v>
      </c>
      <c r="I2268" s="33" t="s">
        <v>5596</v>
      </c>
      <c r="K2268" s="34" t="s">
        <v>3445</v>
      </c>
      <c r="L2268" s="33" t="s">
        <v>2232</v>
      </c>
      <c r="P2268" s="33" t="s">
        <v>2482</v>
      </c>
      <c r="S2268" s="50"/>
      <c r="T2268" s="33" t="s">
        <v>2471</v>
      </c>
      <c r="U2268" s="33" t="s">
        <v>2482</v>
      </c>
      <c r="W2268" s="34" t="s">
        <v>2103</v>
      </c>
      <c r="X2268" s="34">
        <v>3</v>
      </c>
      <c r="Y2268" s="34">
        <v>5</v>
      </c>
      <c r="Z2268" s="34">
        <f t="shared" si="514"/>
        <v>15</v>
      </c>
      <c r="AI2268" s="25">
        <v>2267</v>
      </c>
      <c r="AJ2268" s="27">
        <v>2267</v>
      </c>
    </row>
    <row r="2269" spans="1:36" ht="11.25" customHeight="1" x14ac:dyDescent="0.2">
      <c r="A2269" s="27">
        <v>2268</v>
      </c>
      <c r="C2269" s="33" t="str">
        <f t="shared" si="517"/>
        <v>Universe - Basic - 8E +1 - C - Brainiac</v>
      </c>
      <c r="D2269" s="33" t="str">
        <f t="shared" si="516"/>
        <v>Universe 8E +1 - DC - C Brainiac</v>
      </c>
      <c r="E2269" s="33">
        <f t="shared" si="513"/>
        <v>1</v>
      </c>
      <c r="F2269" s="33" t="str">
        <f t="shared" si="515"/>
        <v>Mental - DC</v>
      </c>
      <c r="G2269" s="34" t="s">
        <v>3385</v>
      </c>
      <c r="H2269" s="34" t="s">
        <v>2587</v>
      </c>
      <c r="I2269" s="33" t="s">
        <v>5596</v>
      </c>
      <c r="K2269" s="34" t="s">
        <v>3424</v>
      </c>
      <c r="L2269" s="33" t="s">
        <v>902</v>
      </c>
      <c r="P2269" s="33" t="s">
        <v>2487</v>
      </c>
      <c r="S2269" s="50"/>
      <c r="T2269" s="33" t="s">
        <v>2471</v>
      </c>
      <c r="U2269" s="33" t="s">
        <v>2487</v>
      </c>
      <c r="W2269" s="34" t="s">
        <v>2103</v>
      </c>
      <c r="X2269" s="34">
        <v>3</v>
      </c>
      <c r="Y2269" s="34">
        <v>5</v>
      </c>
      <c r="Z2269" s="34">
        <f t="shared" si="514"/>
        <v>15</v>
      </c>
      <c r="AI2269" s="25">
        <v>2268</v>
      </c>
      <c r="AJ2269" s="27">
        <v>2268</v>
      </c>
    </row>
    <row r="2270" spans="1:36" ht="11.25" customHeight="1" x14ac:dyDescent="0.2">
      <c r="A2270" s="27">
        <v>2269</v>
      </c>
      <c r="C2270" s="33" t="str">
        <f t="shared" si="517"/>
        <v>Universe - Basic - 7E +2 - C - Eradicator</v>
      </c>
      <c r="D2270" s="33" t="str">
        <f t="shared" si="516"/>
        <v>Universe 7E +2 - DC - C Eradicator</v>
      </c>
      <c r="E2270" s="33">
        <f t="shared" si="513"/>
        <v>1</v>
      </c>
      <c r="F2270" s="33" t="str">
        <f t="shared" si="515"/>
        <v>Microwave - DC</v>
      </c>
      <c r="G2270" s="34" t="s">
        <v>3385</v>
      </c>
      <c r="H2270" s="34" t="s">
        <v>2587</v>
      </c>
      <c r="I2270" s="33" t="s">
        <v>5596</v>
      </c>
      <c r="K2270" s="51" t="s">
        <v>3443</v>
      </c>
      <c r="L2270" s="33" t="s">
        <v>2126</v>
      </c>
      <c r="P2270" s="33" t="s">
        <v>2485</v>
      </c>
      <c r="S2270" s="50"/>
      <c r="T2270" s="33" t="s">
        <v>2471</v>
      </c>
      <c r="U2270" s="33" t="s">
        <v>2485</v>
      </c>
      <c r="W2270" s="34" t="s">
        <v>2103</v>
      </c>
      <c r="X2270" s="34">
        <v>3</v>
      </c>
      <c r="Y2270" s="34">
        <v>5</v>
      </c>
      <c r="Z2270" s="34">
        <f t="shared" si="514"/>
        <v>15</v>
      </c>
      <c r="AI2270" s="25">
        <v>2269</v>
      </c>
      <c r="AJ2270" s="27">
        <v>2269</v>
      </c>
    </row>
    <row r="2271" spans="1:36" ht="11.25" customHeight="1" x14ac:dyDescent="0.2">
      <c r="A2271" s="27">
        <v>2270</v>
      </c>
      <c r="C2271" s="33" t="str">
        <f t="shared" si="517"/>
        <v>Universe - Basic - 6E +3 - U - Penguin</v>
      </c>
      <c r="D2271" s="33" t="s">
        <v>5961</v>
      </c>
      <c r="E2271" s="33">
        <f t="shared" si="513"/>
        <v>1</v>
      </c>
      <c r="F2271" s="33" t="str">
        <f t="shared" si="515"/>
        <v>Nuclear - DC</v>
      </c>
      <c r="G2271" s="34" t="s">
        <v>3385</v>
      </c>
      <c r="H2271" s="34" t="s">
        <v>2587</v>
      </c>
      <c r="I2271" s="33" t="s">
        <v>5596</v>
      </c>
      <c r="K2271" s="34" t="s">
        <v>3446</v>
      </c>
      <c r="L2271" s="33" t="s">
        <v>2232</v>
      </c>
      <c r="P2271" s="33" t="s">
        <v>2483</v>
      </c>
      <c r="S2271" s="50"/>
      <c r="T2271" s="33" t="s">
        <v>2471</v>
      </c>
      <c r="U2271" s="33" t="s">
        <v>2483</v>
      </c>
      <c r="W2271" s="34" t="s">
        <v>2314</v>
      </c>
      <c r="X2271" s="34">
        <v>3</v>
      </c>
      <c r="Y2271" s="34">
        <v>10</v>
      </c>
      <c r="Z2271" s="34">
        <f t="shared" si="514"/>
        <v>30</v>
      </c>
      <c r="AI2271" s="25">
        <v>2270</v>
      </c>
      <c r="AJ2271" s="27">
        <v>2270</v>
      </c>
    </row>
    <row r="2272" spans="1:36" ht="11.25" customHeight="1" x14ac:dyDescent="0.2">
      <c r="A2272" s="27">
        <v>2271</v>
      </c>
      <c r="C2272" s="33" t="str">
        <f t="shared" si="517"/>
        <v>Universe - Basic - 7E +1 - C - Eradicator</v>
      </c>
      <c r="D2272" s="33" t="str">
        <f>CONCATENATE(H2272," ",K2272," - ",G2272," - ",W2272,IF(G2272="DC"," ",CONCATENATE(" ",P2272,)),IF(G2272="DC",L2272,CONCATENATE(" (",L2272,")")))</f>
        <v>Universe 7E +1 - DC - C Eradicator</v>
      </c>
      <c r="E2272" s="33">
        <f t="shared" si="513"/>
        <v>1</v>
      </c>
      <c r="F2272" s="33" t="str">
        <f t="shared" si="515"/>
        <v>Photon - DC</v>
      </c>
      <c r="G2272" s="34" t="s">
        <v>3385</v>
      </c>
      <c r="H2272" s="34" t="s">
        <v>2587</v>
      </c>
      <c r="I2272" s="33" t="s">
        <v>5596</v>
      </c>
      <c r="K2272" s="34" t="s">
        <v>3442</v>
      </c>
      <c r="L2272" s="33" t="s">
        <v>2126</v>
      </c>
      <c r="P2272" s="33" t="s">
        <v>2484</v>
      </c>
      <c r="S2272" s="50"/>
      <c r="T2272" s="33" t="s">
        <v>2471</v>
      </c>
      <c r="U2272" s="33" t="s">
        <v>2484</v>
      </c>
      <c r="W2272" s="34" t="s">
        <v>2103</v>
      </c>
      <c r="X2272" s="34">
        <v>3</v>
      </c>
      <c r="Y2272" s="34">
        <v>5</v>
      </c>
      <c r="Z2272" s="34">
        <f t="shared" si="514"/>
        <v>15</v>
      </c>
      <c r="AI2272" s="25">
        <v>2271</v>
      </c>
      <c r="AJ2272" s="27">
        <v>2271</v>
      </c>
    </row>
    <row r="2273" spans="1:36" ht="11.25" customHeight="1" x14ac:dyDescent="0.2">
      <c r="A2273" s="27">
        <v>2272</v>
      </c>
      <c r="C2273" s="33" t="str">
        <f t="shared" si="517"/>
        <v>Universe - Basic - 7E +3 - U - Silver Surfer</v>
      </c>
      <c r="D2273" s="33" t="s">
        <v>5943</v>
      </c>
      <c r="E2273" s="33">
        <f t="shared" si="513"/>
        <v>2</v>
      </c>
      <c r="F2273" s="33" t="str">
        <f t="shared" si="515"/>
        <v>Power Cosmic - OP</v>
      </c>
      <c r="G2273" s="34" t="s">
        <v>123</v>
      </c>
      <c r="H2273" s="34" t="s">
        <v>2587</v>
      </c>
      <c r="I2273" s="33" t="s">
        <v>5596</v>
      </c>
      <c r="K2273" s="34" t="s">
        <v>3444</v>
      </c>
      <c r="L2273" s="33" t="s">
        <v>1582</v>
      </c>
      <c r="P2273" s="33" t="s">
        <v>1333</v>
      </c>
      <c r="S2273" s="50"/>
      <c r="T2273" s="33" t="s">
        <v>2471</v>
      </c>
      <c r="U2273" s="33" t="s">
        <v>1333</v>
      </c>
      <c r="W2273" s="34" t="s">
        <v>2314</v>
      </c>
      <c r="X2273" s="34">
        <v>2</v>
      </c>
      <c r="Y2273" s="34">
        <v>10</v>
      </c>
      <c r="Z2273" s="34">
        <f t="shared" si="514"/>
        <v>20</v>
      </c>
      <c r="AI2273" s="25">
        <v>2272</v>
      </c>
      <c r="AJ2273" s="27">
        <v>2272</v>
      </c>
    </row>
    <row r="2274" spans="1:36" ht="11.25" customHeight="1" x14ac:dyDescent="0.2">
      <c r="A2274" s="27">
        <v>2273</v>
      </c>
      <c r="C2274" s="33" t="str">
        <f t="shared" si="517"/>
        <v>Universe - Basic - 6E +2 - U - Bishop</v>
      </c>
      <c r="D2274" s="33" t="s">
        <v>5949</v>
      </c>
      <c r="E2274" s="33">
        <f t="shared" si="513"/>
        <v>1</v>
      </c>
      <c r="F2274" s="33" t="str">
        <f t="shared" si="515"/>
        <v>Power Lines - OP</v>
      </c>
      <c r="G2274" s="34" t="s">
        <v>123</v>
      </c>
      <c r="H2274" s="34" t="s">
        <v>2587</v>
      </c>
      <c r="I2274" s="33" t="s">
        <v>5596</v>
      </c>
      <c r="K2274" s="34" t="s">
        <v>3445</v>
      </c>
      <c r="L2274" s="33" t="s">
        <v>134</v>
      </c>
      <c r="P2274" s="33" t="s">
        <v>2473</v>
      </c>
      <c r="S2274" s="50"/>
      <c r="T2274" s="33" t="s">
        <v>2471</v>
      </c>
      <c r="U2274" s="33" t="s">
        <v>2473</v>
      </c>
      <c r="W2274" s="34" t="s">
        <v>2314</v>
      </c>
      <c r="X2274" s="34">
        <v>2</v>
      </c>
      <c r="Y2274" s="34">
        <v>10</v>
      </c>
      <c r="Z2274" s="34">
        <f t="shared" si="514"/>
        <v>20</v>
      </c>
      <c r="AI2274" s="25">
        <v>2273</v>
      </c>
      <c r="AJ2274" s="27">
        <v>2273</v>
      </c>
    </row>
    <row r="2275" spans="1:36" ht="11.25" customHeight="1" x14ac:dyDescent="0.2">
      <c r="A2275" s="27">
        <v>2274</v>
      </c>
      <c r="C2275" s="33" t="str">
        <f t="shared" si="517"/>
        <v>Universe - Basic - 7E +3 - U - Eradicator</v>
      </c>
      <c r="D2275" s="33" t="str">
        <f>CONCATENATE(H2275," ",K2275," - ",G2275," - ",W2275,IF(G2275="DC"," ",CONCATENATE(" ",P2275,)),IF(G2275="DC",L2275,CONCATENATE(" (",L2275,")")))</f>
        <v>Universe 7E +3 - DC - U Eradicator</v>
      </c>
      <c r="E2275" s="33">
        <f t="shared" si="513"/>
        <v>1</v>
      </c>
      <c r="F2275" s="33" t="str">
        <f t="shared" si="515"/>
        <v>Quantum - DC</v>
      </c>
      <c r="G2275" s="34" t="s">
        <v>3385</v>
      </c>
      <c r="H2275" s="34" t="s">
        <v>2587</v>
      </c>
      <c r="I2275" s="33" t="s">
        <v>5596</v>
      </c>
      <c r="K2275" s="34" t="s">
        <v>3444</v>
      </c>
      <c r="L2275" s="33" t="s">
        <v>2126</v>
      </c>
      <c r="P2275" s="33" t="s">
        <v>2486</v>
      </c>
      <c r="S2275" s="50"/>
      <c r="T2275" s="33" t="s">
        <v>2471</v>
      </c>
      <c r="U2275" s="33" t="s">
        <v>2486</v>
      </c>
      <c r="W2275" s="34" t="s">
        <v>2314</v>
      </c>
      <c r="X2275" s="34">
        <v>3</v>
      </c>
      <c r="Y2275" s="34">
        <v>10</v>
      </c>
      <c r="Z2275" s="34">
        <f t="shared" si="514"/>
        <v>30</v>
      </c>
      <c r="AI2275" s="25">
        <v>2274</v>
      </c>
      <c r="AJ2275" s="27">
        <v>2274</v>
      </c>
    </row>
    <row r="2276" spans="1:36" ht="11.25" customHeight="1" x14ac:dyDescent="0.2">
      <c r="A2276" s="27">
        <v>2275</v>
      </c>
      <c r="C2276" s="33" t="str">
        <f t="shared" si="517"/>
        <v>Universe - Basic - 8E +3 - U - Brainiac</v>
      </c>
      <c r="D2276" s="33" t="s">
        <v>5954</v>
      </c>
      <c r="E2276" s="33">
        <f t="shared" si="513"/>
        <v>1</v>
      </c>
      <c r="F2276" s="33" t="str">
        <f t="shared" si="515"/>
        <v>Temporal - DC</v>
      </c>
      <c r="G2276" s="34" t="s">
        <v>3385</v>
      </c>
      <c r="H2276" s="34" t="s">
        <v>2587</v>
      </c>
      <c r="I2276" s="33" t="s">
        <v>5596</v>
      </c>
      <c r="K2276" s="34" t="s">
        <v>3426</v>
      </c>
      <c r="L2276" s="33" t="s">
        <v>902</v>
      </c>
      <c r="P2276" s="33" t="s">
        <v>2489</v>
      </c>
      <c r="S2276" s="50"/>
      <c r="T2276" s="33" t="s">
        <v>2471</v>
      </c>
      <c r="U2276" s="33" t="s">
        <v>2489</v>
      </c>
      <c r="W2276" s="34" t="s">
        <v>2314</v>
      </c>
      <c r="X2276" s="34">
        <v>3</v>
      </c>
      <c r="Y2276" s="34">
        <v>10</v>
      </c>
      <c r="Z2276" s="34">
        <f t="shared" si="514"/>
        <v>30</v>
      </c>
      <c r="AI2276" s="25">
        <v>2275</v>
      </c>
      <c r="AJ2276" s="27">
        <v>2275</v>
      </c>
    </row>
    <row r="2277" spans="1:36" ht="11.25" customHeight="1" x14ac:dyDescent="0.2">
      <c r="A2277" s="27">
        <v>2276</v>
      </c>
      <c r="C2277" s="33" t="str">
        <f t="shared" si="517"/>
        <v>Universe - Basic - 8F +3 - U - Azrael</v>
      </c>
      <c r="D2277" s="33" t="str">
        <f>CONCATENATE(H2277," ",K2277," - ",G2277," - ",W2277,IF(G2277="DC"," ",CONCATENATE(" ",P2277,)),IF(G2277="DC",L2277,CONCATENATE(" (",L2277,")")))</f>
        <v>Universe 8F +3 - DC - U Azrael</v>
      </c>
      <c r="E2277" s="33">
        <f t="shared" si="513"/>
        <v>1</v>
      </c>
      <c r="F2277" s="33" t="str">
        <f t="shared" si="515"/>
        <v>Back Flip - DC</v>
      </c>
      <c r="G2277" s="34" t="s">
        <v>3385</v>
      </c>
      <c r="H2277" s="34" t="s">
        <v>2587</v>
      </c>
      <c r="I2277" s="33" t="s">
        <v>5596</v>
      </c>
      <c r="K2277" s="34" t="s">
        <v>3420</v>
      </c>
      <c r="L2277" s="33" t="s">
        <v>126</v>
      </c>
      <c r="P2277" s="33" t="s">
        <v>966</v>
      </c>
      <c r="S2277" s="50"/>
      <c r="T2277" s="33" t="s">
        <v>2490</v>
      </c>
      <c r="U2277" s="33" t="s">
        <v>966</v>
      </c>
      <c r="W2277" s="34" t="s">
        <v>2314</v>
      </c>
      <c r="X2277" s="34">
        <v>3</v>
      </c>
      <c r="Y2277" s="34">
        <v>10</v>
      </c>
      <c r="Z2277" s="34">
        <f t="shared" si="514"/>
        <v>30</v>
      </c>
      <c r="AI2277" s="25">
        <v>2276</v>
      </c>
      <c r="AJ2277" s="27">
        <v>2276</v>
      </c>
    </row>
    <row r="2278" spans="1:36" ht="11.25" customHeight="1" x14ac:dyDescent="0.2">
      <c r="A2278" s="27">
        <v>2277</v>
      </c>
      <c r="C2278" s="33" t="str">
        <f t="shared" si="517"/>
        <v>Universe - Basic - 8F +1 - C - Cyber</v>
      </c>
      <c r="D2278" s="33" t="str">
        <f>CONCATENATE(H2278," ",K2278," - ",G2278," - ",W2278,IF(G2278="DC"," ",CONCATENATE(" ",P2278,)),IF(G2278="DC",L2278,CONCATENATE(" (",L2278,")")))</f>
        <v>Universe 8F +1 - OP - C Booster Shot (Cyber)</v>
      </c>
      <c r="E2278" s="33">
        <f t="shared" si="513"/>
        <v>1</v>
      </c>
      <c r="F2278" s="33" t="str">
        <f t="shared" si="515"/>
        <v>Booster Shot - OP</v>
      </c>
      <c r="G2278" s="34" t="s">
        <v>123</v>
      </c>
      <c r="H2278" s="34" t="s">
        <v>2587</v>
      </c>
      <c r="I2278" s="33" t="s">
        <v>5596</v>
      </c>
      <c r="K2278" s="34" t="s">
        <v>3427</v>
      </c>
      <c r="L2278" s="33" t="s">
        <v>2075</v>
      </c>
      <c r="P2278" s="33" t="s">
        <v>2497</v>
      </c>
      <c r="S2278" s="50"/>
      <c r="T2278" s="33" t="s">
        <v>2490</v>
      </c>
      <c r="U2278" s="33" t="s">
        <v>2497</v>
      </c>
      <c r="W2278" s="34" t="s">
        <v>2103</v>
      </c>
      <c r="X2278" s="34">
        <v>2</v>
      </c>
      <c r="Y2278" s="34">
        <v>5</v>
      </c>
      <c r="Z2278" s="34">
        <f t="shared" si="514"/>
        <v>10</v>
      </c>
      <c r="AI2278" s="25">
        <v>2277</v>
      </c>
      <c r="AJ2278" s="27">
        <v>2277</v>
      </c>
    </row>
    <row r="2279" spans="1:36" ht="11.25" customHeight="1" x14ac:dyDescent="0.2">
      <c r="A2279" s="27">
        <v>2278</v>
      </c>
      <c r="C2279" s="33" t="str">
        <f t="shared" si="517"/>
        <v>Universe - Basic - 8F +2 - U - Sabretooth</v>
      </c>
      <c r="D2279" s="33" t="s">
        <v>5940</v>
      </c>
      <c r="E2279" s="33">
        <f t="shared" si="513"/>
        <v>1</v>
      </c>
      <c r="F2279" s="33" t="str">
        <f t="shared" si="515"/>
        <v>Chain - OP</v>
      </c>
      <c r="G2279" s="34" t="s">
        <v>123</v>
      </c>
      <c r="H2279" s="34" t="s">
        <v>2587</v>
      </c>
      <c r="I2279" s="33" t="s">
        <v>5596</v>
      </c>
      <c r="K2279" s="34" t="s">
        <v>3428</v>
      </c>
      <c r="L2279" s="33" t="s">
        <v>448</v>
      </c>
      <c r="P2279" s="33" t="s">
        <v>2498</v>
      </c>
      <c r="S2279" s="50"/>
      <c r="T2279" s="33" t="s">
        <v>2490</v>
      </c>
      <c r="U2279" s="33" t="s">
        <v>2498</v>
      </c>
      <c r="W2279" s="34" t="s">
        <v>2314</v>
      </c>
      <c r="X2279" s="34">
        <v>2</v>
      </c>
      <c r="Y2279" s="34">
        <v>10</v>
      </c>
      <c r="Z2279" s="34">
        <f t="shared" si="514"/>
        <v>20</v>
      </c>
      <c r="AI2279" s="25">
        <v>2278</v>
      </c>
      <c r="AJ2279" s="27">
        <v>2278</v>
      </c>
    </row>
    <row r="2280" spans="1:36" ht="11.25" customHeight="1" x14ac:dyDescent="0.2">
      <c r="A2280" s="27">
        <v>2279</v>
      </c>
      <c r="C2280" s="33" t="str">
        <f t="shared" si="517"/>
        <v>Universe - Basic - 8F +3 - U - Wolverine</v>
      </c>
      <c r="D2280" s="33" t="str">
        <f>CONCATENATE(H2280," ",K2280," - ",G2280," - ",W2280,IF(G2280="DC"," ",CONCATENATE(" ",P2280,)),IF(G2280="DC",L2280,CONCATENATE(" (",L2280,")")))</f>
        <v>Universe 8F +3 - OP - U Crossbow (Wolverine)</v>
      </c>
      <c r="E2280" s="33">
        <f t="shared" si="513"/>
        <v>1</v>
      </c>
      <c r="F2280" s="33" t="str">
        <f t="shared" si="515"/>
        <v>Crossbow - OP</v>
      </c>
      <c r="G2280" s="34" t="s">
        <v>123</v>
      </c>
      <c r="H2280" s="34" t="s">
        <v>2587</v>
      </c>
      <c r="I2280" s="33" t="s">
        <v>5596</v>
      </c>
      <c r="K2280" s="34" t="s">
        <v>3420</v>
      </c>
      <c r="L2280" s="33" t="s">
        <v>1165</v>
      </c>
      <c r="P2280" s="33" t="s">
        <v>2186</v>
      </c>
      <c r="S2280" s="50"/>
      <c r="T2280" s="33" t="s">
        <v>2490</v>
      </c>
      <c r="U2280" s="33" t="s">
        <v>2186</v>
      </c>
      <c r="W2280" s="34" t="s">
        <v>2314</v>
      </c>
      <c r="X2280" s="34">
        <v>2</v>
      </c>
      <c r="Y2280" s="34">
        <v>10</v>
      </c>
      <c r="Z2280" s="34">
        <f t="shared" si="514"/>
        <v>20</v>
      </c>
      <c r="AI2280" s="25">
        <v>2279</v>
      </c>
      <c r="AJ2280" s="27">
        <v>2279</v>
      </c>
    </row>
    <row r="2281" spans="1:36" ht="11.25" customHeight="1" x14ac:dyDescent="0.2">
      <c r="A2281" s="27">
        <v>2280</v>
      </c>
      <c r="C2281" s="33" t="str">
        <f t="shared" si="517"/>
        <v>Universe - Basic - 6F +3 - U - Catwoman</v>
      </c>
      <c r="D2281" s="33" t="str">
        <f>CONCATENATE(H2281," ",K2281," - ",G2281," - ",W2281,IF(G2281="DC"," ",CONCATENATE(" ",P2281,)),IF(G2281="DC",L2281,CONCATENATE(" (",L2281,")")))</f>
        <v>Universe 6F +3 - DC - U Catwoman</v>
      </c>
      <c r="E2281" s="33">
        <f t="shared" si="513"/>
        <v>1</v>
      </c>
      <c r="F2281" s="33" t="str">
        <f t="shared" si="515"/>
        <v>Dive for cover - DC</v>
      </c>
      <c r="G2281" s="34" t="s">
        <v>3385</v>
      </c>
      <c r="H2281" s="34" t="s">
        <v>2587</v>
      </c>
      <c r="I2281" s="33" t="s">
        <v>5596</v>
      </c>
      <c r="K2281" s="34" t="s">
        <v>3421</v>
      </c>
      <c r="L2281" s="33" t="s">
        <v>2544</v>
      </c>
      <c r="P2281" s="33" t="s">
        <v>2500</v>
      </c>
      <c r="S2281" s="50"/>
      <c r="T2281" s="33" t="s">
        <v>2490</v>
      </c>
      <c r="U2281" s="33" t="s">
        <v>2500</v>
      </c>
      <c r="W2281" s="34" t="s">
        <v>2314</v>
      </c>
      <c r="X2281" s="34">
        <v>3</v>
      </c>
      <c r="Y2281" s="34">
        <v>10</v>
      </c>
      <c r="Z2281" s="34">
        <f t="shared" si="514"/>
        <v>30</v>
      </c>
      <c r="AI2281" s="25">
        <v>2280</v>
      </c>
      <c r="AJ2281" s="27">
        <v>2280</v>
      </c>
    </row>
    <row r="2282" spans="1:36" ht="11.25" customHeight="1" x14ac:dyDescent="0.2">
      <c r="A2282" s="27">
        <v>2281</v>
      </c>
      <c r="C2282" s="33" t="str">
        <f t="shared" si="517"/>
        <v>Universe - Basic - 6F +1 - C - Catwoman</v>
      </c>
      <c r="D2282" s="33" t="str">
        <f>CONCATENATE(H2282," ",K2282," - ",G2282," - ",W2282,IF(G2282="DC"," ",CONCATENATE(" ",P2282,)),IF(G2282="DC",L2282,CONCATENATE(" (",L2282,")")))</f>
        <v>Universe 6F +1 - DC - C Catwoman</v>
      </c>
      <c r="E2282" s="33">
        <f t="shared" si="513"/>
        <v>1</v>
      </c>
      <c r="F2282" s="33" t="str">
        <f t="shared" si="515"/>
        <v>Dodge - DC</v>
      </c>
      <c r="G2282" s="34" t="s">
        <v>3385</v>
      </c>
      <c r="H2282" s="34" t="s">
        <v>2587</v>
      </c>
      <c r="I2282" s="33" t="s">
        <v>5596</v>
      </c>
      <c r="K2282" s="34" t="s">
        <v>3441</v>
      </c>
      <c r="L2282" s="33" t="s">
        <v>2544</v>
      </c>
      <c r="P2282" s="33" t="s">
        <v>1479</v>
      </c>
      <c r="S2282" s="50"/>
      <c r="T2282" s="33" t="s">
        <v>2490</v>
      </c>
      <c r="U2282" s="33" t="s">
        <v>1479</v>
      </c>
      <c r="W2282" s="34" t="s">
        <v>2103</v>
      </c>
      <c r="X2282" s="34">
        <v>3</v>
      </c>
      <c r="Y2282" s="34">
        <v>5</v>
      </c>
      <c r="Z2282" s="34">
        <f t="shared" si="514"/>
        <v>15</v>
      </c>
      <c r="AI2282" s="25">
        <v>2281</v>
      </c>
      <c r="AJ2282" s="27">
        <v>2281</v>
      </c>
    </row>
    <row r="2283" spans="1:36" ht="11.25" customHeight="1" x14ac:dyDescent="0.2">
      <c r="A2283" s="27">
        <v>2282</v>
      </c>
      <c r="C2283" s="33" t="str">
        <f t="shared" si="517"/>
        <v>Universe - Basic - 7F +2 - C - Batman</v>
      </c>
      <c r="D2283" s="33" t="str">
        <f>CONCATENATE(H2283," ",K2283," - ",G2283," - ",W2283,IF(G2283="DC"," ",CONCATENATE(" ",P2283,)),IF(G2283="DC",L2283,CONCATENATE(" (",L2283,")")))</f>
        <v>Universe 7F +2 - DC - C Batman</v>
      </c>
      <c r="E2283" s="33">
        <f t="shared" si="513"/>
        <v>1</v>
      </c>
      <c r="F2283" s="33" t="str">
        <f t="shared" si="515"/>
        <v>Flying Kick - DC</v>
      </c>
      <c r="G2283" s="34" t="s">
        <v>3385</v>
      </c>
      <c r="H2283" s="34" t="s">
        <v>2587</v>
      </c>
      <c r="I2283" s="33" t="s">
        <v>5596</v>
      </c>
      <c r="K2283" s="34" t="s">
        <v>3430</v>
      </c>
      <c r="L2283" s="33" t="s">
        <v>130</v>
      </c>
      <c r="P2283" s="33" t="s">
        <v>2502</v>
      </c>
      <c r="S2283" s="50"/>
      <c r="T2283" s="33" t="s">
        <v>2490</v>
      </c>
      <c r="U2283" s="33" t="s">
        <v>2502</v>
      </c>
      <c r="W2283" s="34" t="s">
        <v>2103</v>
      </c>
      <c r="X2283" s="34">
        <v>3</v>
      </c>
      <c r="Y2283" s="34">
        <v>5</v>
      </c>
      <c r="Z2283" s="34">
        <f t="shared" si="514"/>
        <v>15</v>
      </c>
      <c r="AI2283" s="25">
        <v>2282</v>
      </c>
      <c r="AJ2283" s="27">
        <v>2282</v>
      </c>
    </row>
    <row r="2284" spans="1:36" ht="11.25" customHeight="1" x14ac:dyDescent="0.2">
      <c r="A2284" s="27">
        <v>2283</v>
      </c>
      <c r="C2284" s="33" t="str">
        <f t="shared" si="517"/>
        <v>Universe - Basic - 6F +2 - U - Black Widow</v>
      </c>
      <c r="D2284" s="33" t="s">
        <v>5951</v>
      </c>
      <c r="E2284" s="33">
        <f t="shared" si="513"/>
        <v>1</v>
      </c>
      <c r="F2284" s="33" t="str">
        <f t="shared" si="515"/>
        <v>Hand Grenade - OP</v>
      </c>
      <c r="G2284" s="34" t="s">
        <v>123</v>
      </c>
      <c r="H2284" s="34" t="s">
        <v>2587</v>
      </c>
      <c r="I2284" s="33" t="s">
        <v>5596</v>
      </c>
      <c r="K2284" s="34" t="s">
        <v>3447</v>
      </c>
      <c r="L2284" s="33" t="s">
        <v>139</v>
      </c>
      <c r="P2284" s="33" t="s">
        <v>2492</v>
      </c>
      <c r="S2284" s="50"/>
      <c r="T2284" s="33" t="s">
        <v>2490</v>
      </c>
      <c r="U2284" s="33" t="s">
        <v>2492</v>
      </c>
      <c r="W2284" s="34" t="s">
        <v>2314</v>
      </c>
      <c r="X2284" s="34">
        <v>2</v>
      </c>
      <c r="Y2284" s="34">
        <v>10</v>
      </c>
      <c r="Z2284" s="34">
        <f t="shared" si="514"/>
        <v>20</v>
      </c>
      <c r="AI2284" s="25">
        <v>2283</v>
      </c>
      <c r="AJ2284" s="27">
        <v>2283</v>
      </c>
    </row>
    <row r="2285" spans="1:36" ht="11.25" customHeight="1" x14ac:dyDescent="0.2">
      <c r="A2285" s="27">
        <v>2284</v>
      </c>
      <c r="C2285" s="33" t="str">
        <f t="shared" si="517"/>
        <v>Universe - Basic - 6F +3 - R - Nebula</v>
      </c>
      <c r="D2285" s="33" t="s">
        <v>5950</v>
      </c>
      <c r="E2285" s="33">
        <f t="shared" si="513"/>
        <v>1</v>
      </c>
      <c r="F2285" s="33" t="str">
        <f t="shared" si="515"/>
        <v>Laser Pistol - OP</v>
      </c>
      <c r="G2285" s="34" t="s">
        <v>123</v>
      </c>
      <c r="H2285" s="34" t="s">
        <v>2587</v>
      </c>
      <c r="I2285" s="33" t="s">
        <v>5596</v>
      </c>
      <c r="K2285" s="34" t="s">
        <v>3421</v>
      </c>
      <c r="L2285" s="33" t="s">
        <v>2053</v>
      </c>
      <c r="P2285" s="33" t="s">
        <v>2493</v>
      </c>
      <c r="S2285" s="50"/>
      <c r="T2285" s="33" t="s">
        <v>2490</v>
      </c>
      <c r="U2285" s="33" t="s">
        <v>2493</v>
      </c>
      <c r="W2285" s="34" t="s">
        <v>2313</v>
      </c>
      <c r="X2285" s="34">
        <v>2</v>
      </c>
      <c r="Y2285" s="34">
        <v>15</v>
      </c>
      <c r="Z2285" s="34">
        <f t="shared" si="514"/>
        <v>30</v>
      </c>
      <c r="AI2285" s="25">
        <v>2284</v>
      </c>
      <c r="AJ2285" s="27">
        <v>2284</v>
      </c>
    </row>
    <row r="2286" spans="1:36" ht="11.25" customHeight="1" x14ac:dyDescent="0.2">
      <c r="A2286" s="27">
        <v>2285</v>
      </c>
      <c r="C2286" s="33" t="str">
        <f t="shared" si="517"/>
        <v>Universe - Basic - 8F +2 - C - Azrael</v>
      </c>
      <c r="D2286" s="33" t="str">
        <f>CONCATENATE(H2286," ",K2286," - ",G2286," - ",W2286,IF(G2286="DC"," ",CONCATENATE(" ",P2286,)),IF(G2286="DC",L2286,CONCATENATE(" (",L2286,")")))</f>
        <v>Universe 8F +2 - DC - C Azrael</v>
      </c>
      <c r="E2286" s="33">
        <f t="shared" si="513"/>
        <v>1</v>
      </c>
      <c r="F2286" s="33" t="str">
        <f t="shared" si="515"/>
        <v>Leap Aside - DC</v>
      </c>
      <c r="G2286" s="34" t="s">
        <v>3385</v>
      </c>
      <c r="H2286" s="34" t="s">
        <v>2587</v>
      </c>
      <c r="I2286" s="33" t="s">
        <v>5596</v>
      </c>
      <c r="K2286" s="34" t="s">
        <v>3428</v>
      </c>
      <c r="L2286" s="33" t="s">
        <v>126</v>
      </c>
      <c r="P2286" s="33" t="s">
        <v>965</v>
      </c>
      <c r="S2286" s="50"/>
      <c r="T2286" s="33" t="s">
        <v>2490</v>
      </c>
      <c r="U2286" s="33" t="s">
        <v>965</v>
      </c>
      <c r="W2286" s="34" t="s">
        <v>2103</v>
      </c>
      <c r="X2286" s="34">
        <v>3</v>
      </c>
      <c r="Y2286" s="34">
        <v>5</v>
      </c>
      <c r="Z2286" s="34">
        <f t="shared" si="514"/>
        <v>15</v>
      </c>
      <c r="AI2286" s="25">
        <v>2285</v>
      </c>
      <c r="AJ2286" s="27">
        <v>2285</v>
      </c>
    </row>
    <row r="2287" spans="1:36" ht="11.25" customHeight="1" x14ac:dyDescent="0.2">
      <c r="A2287" s="27">
        <v>2286</v>
      </c>
      <c r="C2287" s="33" t="str">
        <f t="shared" si="517"/>
        <v>Universe - Basic - 8F +1 - C - Azrael</v>
      </c>
      <c r="D2287" s="33" t="str">
        <f>CONCATENATE(H2287," ",K2287," - ",G2287," - ",W2287,IF(G2287="DC"," ",CONCATENATE(" ",P2287,)),IF(G2287="DC",L2287,CONCATENATE(" (",L2287,")")))</f>
        <v>Universe 8F +1 - DC - C Azrael</v>
      </c>
      <c r="E2287" s="33">
        <f t="shared" si="513"/>
        <v>1</v>
      </c>
      <c r="F2287" s="33" t="str">
        <f t="shared" si="515"/>
        <v>Lunge - DC</v>
      </c>
      <c r="G2287" s="34" t="s">
        <v>3385</v>
      </c>
      <c r="H2287" s="34" t="s">
        <v>2587</v>
      </c>
      <c r="I2287" s="33" t="s">
        <v>5596</v>
      </c>
      <c r="K2287" s="34" t="s">
        <v>3427</v>
      </c>
      <c r="L2287" s="33" t="s">
        <v>126</v>
      </c>
      <c r="P2287" s="33" t="s">
        <v>964</v>
      </c>
      <c r="S2287" s="50"/>
      <c r="T2287" s="33" t="s">
        <v>2490</v>
      </c>
      <c r="U2287" s="33" t="s">
        <v>964</v>
      </c>
      <c r="W2287" s="34" t="s">
        <v>2103</v>
      </c>
      <c r="X2287" s="34">
        <v>3</v>
      </c>
      <c r="Y2287" s="34">
        <v>5</v>
      </c>
      <c r="Z2287" s="34">
        <f t="shared" si="514"/>
        <v>15</v>
      </c>
      <c r="AI2287" s="25">
        <v>2286</v>
      </c>
      <c r="AJ2287" s="27">
        <v>2286</v>
      </c>
    </row>
    <row r="2288" spans="1:36" ht="11.25" customHeight="1" x14ac:dyDescent="0.2">
      <c r="A2288" s="27">
        <v>2287</v>
      </c>
      <c r="C2288" s="33" t="str">
        <f t="shared" si="517"/>
        <v>Universe - Basic - 7F +3 - R - Domino</v>
      </c>
      <c r="D2288" s="33" t="s">
        <v>5945</v>
      </c>
      <c r="E2288" s="33">
        <f t="shared" si="513"/>
        <v>1</v>
      </c>
      <c r="F2288" s="33" t="str">
        <f t="shared" si="515"/>
        <v>Machine Gun - OP</v>
      </c>
      <c r="G2288" s="34" t="s">
        <v>123</v>
      </c>
      <c r="H2288" s="34" t="s">
        <v>2587</v>
      </c>
      <c r="I2288" s="33" t="s">
        <v>5596</v>
      </c>
      <c r="K2288" s="34" t="s">
        <v>3422</v>
      </c>
      <c r="L2288" s="33" t="s">
        <v>2121</v>
      </c>
      <c r="P2288" s="33" t="s">
        <v>2496</v>
      </c>
      <c r="S2288" s="50"/>
      <c r="T2288" s="33" t="s">
        <v>2490</v>
      </c>
      <c r="U2288" s="33" t="s">
        <v>2496</v>
      </c>
      <c r="W2288" s="34" t="s">
        <v>2313</v>
      </c>
      <c r="X2288" s="34">
        <v>2</v>
      </c>
      <c r="Y2288" s="34">
        <v>15</v>
      </c>
      <c r="Z2288" s="34">
        <f t="shared" si="514"/>
        <v>30</v>
      </c>
      <c r="AI2288" s="25">
        <v>2287</v>
      </c>
      <c r="AJ2288" s="27">
        <v>2287</v>
      </c>
    </row>
    <row r="2289" spans="1:36" ht="11.25" customHeight="1" x14ac:dyDescent="0.2">
      <c r="A2289" s="27">
        <v>2288</v>
      </c>
      <c r="C2289" s="33" t="str">
        <f t="shared" si="517"/>
        <v>Universe - Basic - 7F +1 - C - Punisher</v>
      </c>
      <c r="D2289" s="33" t="str">
        <f>CONCATENATE(H2289," ",K2289," - ",G2289," - ",W2289,IF(G2289="DC"," ",CONCATENATE(" ",P2289,)),IF(G2289="DC",L2289,CONCATENATE(" (",L2289,")")))</f>
        <v>Universe 7F +1 - OP - C Rocket Launcher (Punisher)</v>
      </c>
      <c r="E2289" s="33">
        <f t="shared" si="513"/>
        <v>1</v>
      </c>
      <c r="F2289" s="33" t="str">
        <f t="shared" si="515"/>
        <v>Rocket Launcher - OP</v>
      </c>
      <c r="G2289" s="34" t="s">
        <v>123</v>
      </c>
      <c r="H2289" s="34" t="s">
        <v>2587</v>
      </c>
      <c r="I2289" s="33" t="s">
        <v>5596</v>
      </c>
      <c r="K2289" s="34" t="s">
        <v>3429</v>
      </c>
      <c r="L2289" s="33" t="s">
        <v>2238</v>
      </c>
      <c r="P2289" s="33" t="s">
        <v>2494</v>
      </c>
      <c r="S2289" s="50"/>
      <c r="T2289" s="33" t="s">
        <v>2490</v>
      </c>
      <c r="U2289" s="33" t="s">
        <v>2494</v>
      </c>
      <c r="W2289" s="34" t="s">
        <v>2103</v>
      </c>
      <c r="X2289" s="34">
        <v>2</v>
      </c>
      <c r="Y2289" s="34">
        <v>5</v>
      </c>
      <c r="Z2289" s="34">
        <f t="shared" si="514"/>
        <v>10</v>
      </c>
      <c r="AI2289" s="25">
        <v>2288</v>
      </c>
      <c r="AJ2289" s="27">
        <v>2288</v>
      </c>
    </row>
    <row r="2290" spans="1:36" ht="11.25" customHeight="1" x14ac:dyDescent="0.2">
      <c r="A2290" s="27">
        <v>2289</v>
      </c>
      <c r="C2290" s="33" t="str">
        <f t="shared" si="517"/>
        <v>Universe - Basic - 6F +2 - C - Catwoman</v>
      </c>
      <c r="D2290" s="33" t="str">
        <f>CONCATENATE(H2290," ",K2290," - ",G2290," - ",W2290,IF(G2290="DC"," ",CONCATENATE(" ",P2290,)),IF(G2290="DC",L2290,CONCATENATE(" (",L2290,")")))</f>
        <v>Universe 6F +2 - DC - C Catwoman</v>
      </c>
      <c r="E2290" s="33">
        <f t="shared" si="513"/>
        <v>1</v>
      </c>
      <c r="F2290" s="33" t="str">
        <f t="shared" si="515"/>
        <v>Spinning Kick - DC</v>
      </c>
      <c r="G2290" s="34" t="s">
        <v>3385</v>
      </c>
      <c r="H2290" s="34" t="s">
        <v>2587</v>
      </c>
      <c r="I2290" s="33" t="s">
        <v>5596</v>
      </c>
      <c r="K2290" s="34" t="s">
        <v>3447</v>
      </c>
      <c r="L2290" s="33" t="s">
        <v>2544</v>
      </c>
      <c r="P2290" s="33" t="s">
        <v>2499</v>
      </c>
      <c r="S2290" s="50"/>
      <c r="T2290" s="33" t="s">
        <v>2490</v>
      </c>
      <c r="U2290" s="33" t="s">
        <v>2499</v>
      </c>
      <c r="W2290" s="34" t="s">
        <v>2103</v>
      </c>
      <c r="X2290" s="34">
        <v>3</v>
      </c>
      <c r="Y2290" s="34">
        <v>5</v>
      </c>
      <c r="Z2290" s="34">
        <f t="shared" si="514"/>
        <v>15</v>
      </c>
      <c r="AI2290" s="25">
        <v>2289</v>
      </c>
      <c r="AJ2290" s="27">
        <v>2289</v>
      </c>
    </row>
    <row r="2291" spans="1:36" ht="11.25" customHeight="1" x14ac:dyDescent="0.2">
      <c r="A2291" s="27">
        <v>2290</v>
      </c>
      <c r="C2291" s="33" t="str">
        <f t="shared" si="517"/>
        <v>Universe - Basic - 7F +1 - C - Batman</v>
      </c>
      <c r="D2291" s="33" t="str">
        <f>CONCATENATE(H2291," ",K2291," - ",G2291," - ",W2291,IF(G2291="DC"," ",CONCATENATE(" ",P2291,)),IF(G2291="DC",L2291,CONCATENATE(" (",L2291,")")))</f>
        <v>Universe 7F +1 - DC - C Batman</v>
      </c>
      <c r="E2291" s="33">
        <f t="shared" si="513"/>
        <v>1</v>
      </c>
      <c r="F2291" s="33" t="str">
        <f t="shared" si="515"/>
        <v>Sweep - DC</v>
      </c>
      <c r="G2291" s="34" t="s">
        <v>3385</v>
      </c>
      <c r="H2291" s="34" t="s">
        <v>2587</v>
      </c>
      <c r="I2291" s="33" t="s">
        <v>5596</v>
      </c>
      <c r="K2291" s="34" t="s">
        <v>3429</v>
      </c>
      <c r="L2291" s="33" t="s">
        <v>130</v>
      </c>
      <c r="P2291" s="33" t="s">
        <v>2501</v>
      </c>
      <c r="S2291" s="50"/>
      <c r="T2291" s="33" t="s">
        <v>2490</v>
      </c>
      <c r="U2291" s="33" t="s">
        <v>2501</v>
      </c>
      <c r="W2291" s="34" t="s">
        <v>2103</v>
      </c>
      <c r="X2291" s="34">
        <v>3</v>
      </c>
      <c r="Y2291" s="34">
        <v>5</v>
      </c>
      <c r="Z2291" s="34">
        <f t="shared" si="514"/>
        <v>15</v>
      </c>
      <c r="AI2291" s="25">
        <v>2290</v>
      </c>
      <c r="AJ2291" s="27">
        <v>2290</v>
      </c>
    </row>
    <row r="2292" spans="1:36" ht="11.25" customHeight="1" x14ac:dyDescent="0.2">
      <c r="A2292" s="27">
        <v>2291</v>
      </c>
      <c r="C2292" s="33" t="str">
        <f t="shared" si="517"/>
        <v>Universe - Basic - 7F +2 - U - Bloody Mary</v>
      </c>
      <c r="D2292" s="33" t="s">
        <v>5946</v>
      </c>
      <c r="E2292" s="33">
        <f t="shared" si="513"/>
        <v>1</v>
      </c>
      <c r="F2292" s="33" t="str">
        <f t="shared" si="515"/>
        <v>Sword - OP</v>
      </c>
      <c r="G2292" s="34" t="s">
        <v>123</v>
      </c>
      <c r="H2292" s="34" t="s">
        <v>2587</v>
      </c>
      <c r="I2292" s="33" t="s">
        <v>5596</v>
      </c>
      <c r="K2292" s="34" t="s">
        <v>3430</v>
      </c>
      <c r="L2292" s="33" t="s">
        <v>1686</v>
      </c>
      <c r="P2292" s="33" t="s">
        <v>2495</v>
      </c>
      <c r="S2292" s="50"/>
      <c r="T2292" s="33" t="s">
        <v>2490</v>
      </c>
      <c r="U2292" s="33" t="s">
        <v>2495</v>
      </c>
      <c r="W2292" s="34" t="s">
        <v>2314</v>
      </c>
      <c r="X2292" s="34">
        <v>2</v>
      </c>
      <c r="Y2292" s="34">
        <v>10</v>
      </c>
      <c r="Z2292" s="34">
        <f t="shared" si="514"/>
        <v>20</v>
      </c>
      <c r="AI2292" s="25">
        <v>2291</v>
      </c>
      <c r="AJ2292" s="27">
        <v>2291</v>
      </c>
    </row>
    <row r="2293" spans="1:36" ht="11.25" customHeight="1" x14ac:dyDescent="0.2">
      <c r="A2293" s="27">
        <v>2292</v>
      </c>
      <c r="C2293" s="33" t="str">
        <f t="shared" si="517"/>
        <v>Universe - Basic - 7F +3 - U - Batman</v>
      </c>
      <c r="D2293" s="33" t="str">
        <f>CONCATENATE(H2293," ",K2293," - ",G2293," - ",W2293,IF(G2293="DC"," ",CONCATENATE(" ",P2293,)),IF(G2293="DC",L2293,CONCATENATE(" (",L2293,")")))</f>
        <v>Universe 7F +3 - DC - U Batman</v>
      </c>
      <c r="E2293" s="33">
        <f t="shared" si="513"/>
        <v>1</v>
      </c>
      <c r="F2293" s="33" t="str">
        <f t="shared" si="515"/>
        <v>Throw - DC</v>
      </c>
      <c r="G2293" s="34" t="s">
        <v>3385</v>
      </c>
      <c r="H2293" s="34" t="s">
        <v>2587</v>
      </c>
      <c r="I2293" s="33" t="s">
        <v>5596</v>
      </c>
      <c r="K2293" s="34" t="s">
        <v>3422</v>
      </c>
      <c r="L2293" s="33" t="s">
        <v>130</v>
      </c>
      <c r="P2293" s="33" t="s">
        <v>2503</v>
      </c>
      <c r="S2293" s="50"/>
      <c r="T2293" s="33" t="s">
        <v>2490</v>
      </c>
      <c r="U2293" s="33" t="s">
        <v>2503</v>
      </c>
      <c r="W2293" s="34" t="s">
        <v>2314</v>
      </c>
      <c r="X2293" s="34">
        <v>3</v>
      </c>
      <c r="Y2293" s="34">
        <v>10</v>
      </c>
      <c r="Z2293" s="34">
        <f t="shared" si="514"/>
        <v>30</v>
      </c>
      <c r="AI2293" s="25">
        <v>2292</v>
      </c>
      <c r="AJ2293" s="27">
        <v>2292</v>
      </c>
    </row>
    <row r="2294" spans="1:36" ht="11.25" customHeight="1" x14ac:dyDescent="0.2">
      <c r="A2294" s="27">
        <v>2293</v>
      </c>
      <c r="C2294" s="33" t="str">
        <f t="shared" si="517"/>
        <v>Universe - Basic - 6F +1 - C - Longshot</v>
      </c>
      <c r="D2294" s="33" t="str">
        <f>CONCATENATE(H2294," ",K2294," - ",G2294," - ",W2294,IF(G2294="DC"," ",CONCATENATE(" ",P2294,)),IF(G2294="DC",L2294,CONCATENATE(" (",L2294,")")))</f>
        <v>Universe 6F +1 - OP - C Throwing Blades (Longshot)</v>
      </c>
      <c r="E2294" s="33">
        <f t="shared" si="513"/>
        <v>1</v>
      </c>
      <c r="F2294" s="33" t="str">
        <f t="shared" si="515"/>
        <v>Throwing Blades - OP</v>
      </c>
      <c r="G2294" s="34" t="s">
        <v>123</v>
      </c>
      <c r="H2294" s="34" t="s">
        <v>2587</v>
      </c>
      <c r="I2294" s="33" t="s">
        <v>5596</v>
      </c>
      <c r="K2294" s="34" t="s">
        <v>3441</v>
      </c>
      <c r="L2294" s="33" t="s">
        <v>146</v>
      </c>
      <c r="P2294" s="33" t="s">
        <v>2491</v>
      </c>
      <c r="S2294" s="50"/>
      <c r="T2294" s="33" t="s">
        <v>2490</v>
      </c>
      <c r="U2294" s="33" t="s">
        <v>2491</v>
      </c>
      <c r="W2294" s="34" t="s">
        <v>2103</v>
      </c>
      <c r="X2294" s="34">
        <v>2</v>
      </c>
      <c r="Y2294" s="34">
        <v>5</v>
      </c>
      <c r="Z2294" s="34">
        <f t="shared" si="514"/>
        <v>10</v>
      </c>
      <c r="AI2294" s="25">
        <v>2293</v>
      </c>
      <c r="AJ2294" s="27">
        <v>2293</v>
      </c>
    </row>
    <row r="2295" spans="1:36" ht="11.25" customHeight="1" x14ac:dyDescent="0.2">
      <c r="A2295" s="27">
        <v>2294</v>
      </c>
      <c r="C2295" s="33" t="str">
        <f t="shared" si="517"/>
        <v>Universe - Basic - 7I +1 - C - Joker</v>
      </c>
      <c r="D2295" s="33" t="str">
        <f>CONCATENATE(H2295," ",K2295," - ",G2295," - ",W2295,IF(G2295="DC"," ",CONCATENATE(" ",P2295,)),IF(G2295="DC",L2295,CONCATENATE(" (",L2295,")")))</f>
        <v>Universe 7I +1 - DC - C Joker</v>
      </c>
      <c r="E2295" s="33">
        <f t="shared" si="513"/>
        <v>1</v>
      </c>
      <c r="F2295" s="33" t="str">
        <f t="shared" ref="F2295:F2326" si="518">CONCATENATE(P2295," - ",G2295)</f>
        <v>Advance Warning - DC</v>
      </c>
      <c r="G2295" s="34" t="s">
        <v>3385</v>
      </c>
      <c r="H2295" s="34" t="s">
        <v>2587</v>
      </c>
      <c r="I2295" s="33" t="s">
        <v>5596</v>
      </c>
      <c r="K2295" s="34" t="s">
        <v>3453</v>
      </c>
      <c r="L2295" s="33" t="s">
        <v>2557</v>
      </c>
      <c r="P2295" s="33" t="s">
        <v>987</v>
      </c>
      <c r="S2295" s="50"/>
      <c r="T2295" s="33" t="s">
        <v>984</v>
      </c>
      <c r="U2295" s="33" t="s">
        <v>987</v>
      </c>
      <c r="W2295" s="34" t="s">
        <v>2103</v>
      </c>
      <c r="X2295" s="34">
        <v>3</v>
      </c>
      <c r="Y2295" s="34">
        <v>5</v>
      </c>
      <c r="Z2295" s="34">
        <f t="shared" si="514"/>
        <v>15</v>
      </c>
      <c r="AI2295" s="25">
        <v>2294</v>
      </c>
      <c r="AJ2295" s="27">
        <v>2294</v>
      </c>
    </row>
    <row r="2296" spans="1:36" ht="11.25" customHeight="1" x14ac:dyDescent="0.2">
      <c r="A2296" s="27">
        <v>2295</v>
      </c>
      <c r="C2296" s="33" t="str">
        <f t="shared" si="517"/>
        <v>Universe - Basic - 8I +2 - C - Lex Luthor</v>
      </c>
      <c r="D2296" s="33" t="s">
        <v>5958</v>
      </c>
      <c r="E2296" s="33">
        <f t="shared" si="513"/>
        <v>1</v>
      </c>
      <c r="F2296" s="33" t="str">
        <f t="shared" si="518"/>
        <v>Ambush - DC</v>
      </c>
      <c r="G2296" s="34" t="s">
        <v>3385</v>
      </c>
      <c r="H2296" s="34" t="s">
        <v>2587</v>
      </c>
      <c r="I2296" s="33" t="s">
        <v>5596</v>
      </c>
      <c r="K2296" s="34" t="s">
        <v>3449</v>
      </c>
      <c r="L2296" s="33" t="s">
        <v>145</v>
      </c>
      <c r="P2296" s="33" t="s">
        <v>991</v>
      </c>
      <c r="S2296" s="50"/>
      <c r="T2296" s="33" t="s">
        <v>984</v>
      </c>
      <c r="U2296" s="33" t="s">
        <v>991</v>
      </c>
      <c r="W2296" s="34" t="s">
        <v>2103</v>
      </c>
      <c r="X2296" s="34">
        <v>3</v>
      </c>
      <c r="Y2296" s="34">
        <v>5</v>
      </c>
      <c r="Z2296" s="34">
        <f t="shared" si="514"/>
        <v>15</v>
      </c>
      <c r="AI2296" s="25">
        <v>2295</v>
      </c>
      <c r="AJ2296" s="27">
        <v>2295</v>
      </c>
    </row>
    <row r="2297" spans="1:36" ht="11.25" customHeight="1" x14ac:dyDescent="0.2">
      <c r="A2297" s="27">
        <v>2296</v>
      </c>
      <c r="C2297" s="33" t="str">
        <f t="shared" si="517"/>
        <v>Universe - Basic - 6I +3 - U - Robin</v>
      </c>
      <c r="D2297" s="33" t="str">
        <f>CONCATENATE(H2297," ",K2297," - ",G2297," - ",W2297,IF(G2297="DC"," ",CONCATENATE(" ",P2297,)),IF(G2297="DC",L2297,CONCATENATE(" (",L2297,")")))</f>
        <v>Universe 6I +3 - DC - U Robin</v>
      </c>
      <c r="E2297" s="33">
        <f t="shared" si="513"/>
        <v>1</v>
      </c>
      <c r="F2297" s="33" t="str">
        <f t="shared" si="518"/>
        <v>Blackout - DC</v>
      </c>
      <c r="G2297" s="34" t="s">
        <v>3385</v>
      </c>
      <c r="H2297" s="34" t="s">
        <v>2587</v>
      </c>
      <c r="I2297" s="33" t="s">
        <v>5596</v>
      </c>
      <c r="K2297" s="34" t="s">
        <v>3454</v>
      </c>
      <c r="L2297" s="33" t="s">
        <v>446</v>
      </c>
      <c r="P2297" s="33" t="s">
        <v>986</v>
      </c>
      <c r="S2297" s="50"/>
      <c r="T2297" s="33" t="s">
        <v>984</v>
      </c>
      <c r="U2297" s="33" t="s">
        <v>986</v>
      </c>
      <c r="W2297" s="34" t="s">
        <v>2314</v>
      </c>
      <c r="X2297" s="34">
        <v>3</v>
      </c>
      <c r="Y2297" s="34">
        <v>10</v>
      </c>
      <c r="Z2297" s="34">
        <f t="shared" si="514"/>
        <v>30</v>
      </c>
      <c r="AI2297" s="25">
        <v>2296</v>
      </c>
      <c r="AJ2297" s="27">
        <v>2296</v>
      </c>
    </row>
    <row r="2298" spans="1:36" ht="11.25" customHeight="1" x14ac:dyDescent="0.2">
      <c r="A2298" s="27">
        <v>2297</v>
      </c>
      <c r="C2298" s="33" t="str">
        <f t="shared" si="517"/>
        <v>Universe - Basic - 6I +1 - C - Robin</v>
      </c>
      <c r="D2298" s="33" t="str">
        <f>CONCATENATE(H2298," ",K2298," - ",G2298," - ",W2298,IF(G2298="DC"," ",CONCATENATE(" ",P2298,)),IF(G2298="DC",L2298,CONCATENATE(" (",L2298,")")))</f>
        <v>Universe 6I +1 - DC - C Robin</v>
      </c>
      <c r="E2298" s="33">
        <f t="shared" si="513"/>
        <v>1</v>
      </c>
      <c r="F2298" s="33" t="str">
        <f t="shared" si="518"/>
        <v>Blindside - DC</v>
      </c>
      <c r="G2298" s="34" t="s">
        <v>3385</v>
      </c>
      <c r="H2298" s="34" t="s">
        <v>2587</v>
      </c>
      <c r="I2298" s="33" t="s">
        <v>5596</v>
      </c>
      <c r="K2298" s="34" t="s">
        <v>3456</v>
      </c>
      <c r="L2298" s="33" t="s">
        <v>446</v>
      </c>
      <c r="P2298" s="33" t="s">
        <v>1626</v>
      </c>
      <c r="S2298" s="50"/>
      <c r="T2298" s="33" t="s">
        <v>984</v>
      </c>
      <c r="U2298" s="33" t="s">
        <v>1626</v>
      </c>
      <c r="W2298" s="34" t="s">
        <v>2103</v>
      </c>
      <c r="X2298" s="34">
        <v>3</v>
      </c>
      <c r="Y2298" s="34">
        <v>5</v>
      </c>
      <c r="Z2298" s="34">
        <f t="shared" si="514"/>
        <v>15</v>
      </c>
      <c r="AI2298" s="25">
        <v>2297</v>
      </c>
      <c r="AJ2298" s="27">
        <v>2297</v>
      </c>
    </row>
    <row r="2299" spans="1:36" ht="11.25" customHeight="1" x14ac:dyDescent="0.2">
      <c r="A2299" s="27">
        <v>2298</v>
      </c>
      <c r="C2299" s="33" t="str">
        <f t="shared" si="517"/>
        <v>Universe - Basic - 7I +3 - U - Joker</v>
      </c>
      <c r="D2299" s="33" t="s">
        <v>5960</v>
      </c>
      <c r="E2299" s="33">
        <f t="shared" si="513"/>
        <v>1</v>
      </c>
      <c r="F2299" s="33" t="str">
        <f t="shared" si="518"/>
        <v>Bluff - DC</v>
      </c>
      <c r="G2299" s="34" t="s">
        <v>3385</v>
      </c>
      <c r="H2299" s="34" t="s">
        <v>2587</v>
      </c>
      <c r="I2299" s="33" t="s">
        <v>5596</v>
      </c>
      <c r="K2299" s="34" t="s">
        <v>3451</v>
      </c>
      <c r="L2299" s="33" t="s">
        <v>2557</v>
      </c>
      <c r="P2299" s="33" t="s">
        <v>989</v>
      </c>
      <c r="S2299" s="50"/>
      <c r="T2299" s="33" t="s">
        <v>984</v>
      </c>
      <c r="U2299" s="33" t="s">
        <v>989</v>
      </c>
      <c r="W2299" s="34" t="s">
        <v>2314</v>
      </c>
      <c r="X2299" s="34">
        <v>3</v>
      </c>
      <c r="Y2299" s="34">
        <v>10</v>
      </c>
      <c r="Z2299" s="34">
        <f t="shared" si="514"/>
        <v>30</v>
      </c>
      <c r="AI2299" s="25">
        <v>2298</v>
      </c>
      <c r="AJ2299" s="27">
        <v>2298</v>
      </c>
    </row>
    <row r="2300" spans="1:36" ht="11.25" customHeight="1" x14ac:dyDescent="0.2">
      <c r="A2300" s="27">
        <v>2299</v>
      </c>
      <c r="C2300" s="33" t="str">
        <f t="shared" ref="C2300:C2331" si="519">CONCATENATE(H2300," - ",I2300,IF(K2300="","",CONCATENATE(" - ",K2300))," - ",W2300,IF(V2300="","",CONCATENATE(" - ",V2300)),IF(L2300="","",CONCATENATE(" - ",L2300)))</f>
        <v>Universe - Basic - 8I +1 - C - Lex Luthor</v>
      </c>
      <c r="D2300" s="33" t="s">
        <v>5959</v>
      </c>
      <c r="E2300" s="33">
        <f t="shared" si="513"/>
        <v>1</v>
      </c>
      <c r="F2300" s="33" t="str">
        <f t="shared" si="518"/>
        <v>Clever Escape - DC</v>
      </c>
      <c r="G2300" s="34" t="s">
        <v>3385</v>
      </c>
      <c r="H2300" s="34" t="s">
        <v>2587</v>
      </c>
      <c r="I2300" s="33" t="s">
        <v>5596</v>
      </c>
      <c r="K2300" s="34" t="s">
        <v>3450</v>
      </c>
      <c r="L2300" s="33" t="s">
        <v>145</v>
      </c>
      <c r="P2300" s="33" t="s">
        <v>990</v>
      </c>
      <c r="S2300" s="50"/>
      <c r="T2300" s="33" t="s">
        <v>984</v>
      </c>
      <c r="U2300" s="33" t="s">
        <v>990</v>
      </c>
      <c r="W2300" s="34" t="s">
        <v>2103</v>
      </c>
      <c r="X2300" s="34">
        <v>3</v>
      </c>
      <c r="Y2300" s="34">
        <v>5</v>
      </c>
      <c r="Z2300" s="34">
        <f t="shared" si="514"/>
        <v>15</v>
      </c>
      <c r="AI2300" s="25">
        <v>2299</v>
      </c>
      <c r="AJ2300" s="27">
        <v>2299</v>
      </c>
    </row>
    <row r="2301" spans="1:36" ht="11.25" customHeight="1" x14ac:dyDescent="0.2">
      <c r="A2301" s="27">
        <v>2300</v>
      </c>
      <c r="C2301" s="33" t="str">
        <f t="shared" si="519"/>
        <v>Universe - Basic - 6I +2 - C - Robin</v>
      </c>
      <c r="D2301" s="33" t="str">
        <f>CONCATENATE(H2301," ",K2301," - ",G2301," - ",W2301,IF(G2301="DC"," ",CONCATENATE(" ",P2301,)),IF(G2301="DC",L2301,CONCATENATE(" (",L2301,")")))</f>
        <v>Universe 6I +2 - DC - C Robin</v>
      </c>
      <c r="E2301" s="33">
        <f t="shared" si="513"/>
        <v>1</v>
      </c>
      <c r="F2301" s="33" t="str">
        <f t="shared" si="518"/>
        <v>Diversion - DC</v>
      </c>
      <c r="G2301" s="34" t="s">
        <v>3385</v>
      </c>
      <c r="H2301" s="34" t="s">
        <v>2587</v>
      </c>
      <c r="I2301" s="33" t="s">
        <v>5596</v>
      </c>
      <c r="K2301" s="34" t="s">
        <v>3455</v>
      </c>
      <c r="L2301" s="33" t="s">
        <v>446</v>
      </c>
      <c r="P2301" s="33" t="s">
        <v>985</v>
      </c>
      <c r="S2301" s="50"/>
      <c r="T2301" s="33" t="s">
        <v>984</v>
      </c>
      <c r="U2301" s="33" t="s">
        <v>985</v>
      </c>
      <c r="W2301" s="34" t="s">
        <v>2103</v>
      </c>
      <c r="X2301" s="34">
        <v>3</v>
      </c>
      <c r="Y2301" s="34">
        <v>5</v>
      </c>
      <c r="Z2301" s="34">
        <f t="shared" si="514"/>
        <v>15</v>
      </c>
      <c r="AI2301" s="25">
        <v>2300</v>
      </c>
      <c r="AJ2301" s="27">
        <v>2300</v>
      </c>
    </row>
    <row r="2302" spans="1:36" ht="11.25" customHeight="1" x14ac:dyDescent="0.2">
      <c r="A2302" s="27">
        <v>2301</v>
      </c>
      <c r="C2302" s="33" t="str">
        <f t="shared" si="519"/>
        <v>Universe - Basic - 8I +3 - U - Lex Luthor</v>
      </c>
      <c r="D2302" s="33" t="s">
        <v>5957</v>
      </c>
      <c r="E2302" s="33">
        <f t="shared" si="513"/>
        <v>1</v>
      </c>
      <c r="F2302" s="33" t="str">
        <f t="shared" si="518"/>
        <v>Home Turf - DC</v>
      </c>
      <c r="G2302" s="34" t="s">
        <v>3385</v>
      </c>
      <c r="H2302" s="34" t="s">
        <v>2587</v>
      </c>
      <c r="I2302" s="33" t="s">
        <v>5596</v>
      </c>
      <c r="K2302" s="34" t="s">
        <v>3448</v>
      </c>
      <c r="L2302" s="33" t="s">
        <v>145</v>
      </c>
      <c r="P2302" s="33" t="s">
        <v>992</v>
      </c>
      <c r="S2302" s="50"/>
      <c r="T2302" s="33" t="s">
        <v>984</v>
      </c>
      <c r="U2302" s="33" t="s">
        <v>992</v>
      </c>
      <c r="W2302" s="34" t="s">
        <v>2314</v>
      </c>
      <c r="X2302" s="34">
        <v>3</v>
      </c>
      <c r="Y2302" s="34">
        <v>10</v>
      </c>
      <c r="Z2302" s="34">
        <f t="shared" si="514"/>
        <v>30</v>
      </c>
      <c r="AI2302" s="25">
        <v>2301</v>
      </c>
      <c r="AJ2302" s="27">
        <v>2301</v>
      </c>
    </row>
    <row r="2303" spans="1:36" ht="11.25" customHeight="1" x14ac:dyDescent="0.2">
      <c r="A2303" s="27">
        <v>2302</v>
      </c>
      <c r="C2303" s="33" t="str">
        <f t="shared" si="519"/>
        <v>Universe - Basic - 7I +2 - C - Joker</v>
      </c>
      <c r="D2303" s="33" t="str">
        <f>CONCATENATE(H2303," ",K2303," - ",G2303," - ",W2303,IF(G2303="DC"," ",CONCATENATE(" ",P2303,)),IF(G2303="DC",L2303,CONCATENATE(" (",L2303,")")))</f>
        <v>Universe 7I +2 - DC - C Joker</v>
      </c>
      <c r="E2303" s="33">
        <f t="shared" si="513"/>
        <v>1</v>
      </c>
      <c r="F2303" s="33" t="str">
        <f t="shared" si="518"/>
        <v>Sabotage - DC</v>
      </c>
      <c r="G2303" s="34" t="s">
        <v>3385</v>
      </c>
      <c r="H2303" s="34" t="s">
        <v>2587</v>
      </c>
      <c r="I2303" s="33" t="s">
        <v>5596</v>
      </c>
      <c r="K2303" s="34" t="s">
        <v>3452</v>
      </c>
      <c r="L2303" s="33" t="s">
        <v>2557</v>
      </c>
      <c r="P2303" s="33" t="s">
        <v>988</v>
      </c>
      <c r="S2303" s="50"/>
      <c r="T2303" s="33" t="s">
        <v>984</v>
      </c>
      <c r="U2303" s="33" t="s">
        <v>988</v>
      </c>
      <c r="W2303" s="34" t="s">
        <v>2103</v>
      </c>
      <c r="X2303" s="34">
        <v>3</v>
      </c>
      <c r="Y2303" s="34">
        <v>5</v>
      </c>
      <c r="Z2303" s="34">
        <f t="shared" si="514"/>
        <v>15</v>
      </c>
      <c r="AI2303" s="25">
        <v>2302</v>
      </c>
      <c r="AJ2303" s="27">
        <v>2302</v>
      </c>
    </row>
    <row r="2304" spans="1:36" ht="11.25" customHeight="1" x14ac:dyDescent="0.2">
      <c r="A2304" s="27">
        <v>2303</v>
      </c>
      <c r="C2304" s="33" t="str">
        <f t="shared" si="519"/>
        <v>Universe - Basic - 8S +2 - C - Doomsday</v>
      </c>
      <c r="D2304" s="33" t="s">
        <v>5955</v>
      </c>
      <c r="E2304" s="33">
        <f t="shared" si="513"/>
        <v>1</v>
      </c>
      <c r="F2304" s="33" t="str">
        <f t="shared" si="518"/>
        <v>Body Slam - DC</v>
      </c>
      <c r="G2304" s="34" t="s">
        <v>3385</v>
      </c>
      <c r="H2304" s="34" t="s">
        <v>2587</v>
      </c>
      <c r="I2304" s="33" t="s">
        <v>5596</v>
      </c>
      <c r="K2304" s="34" t="s">
        <v>3437</v>
      </c>
      <c r="L2304" s="33" t="s">
        <v>2122</v>
      </c>
      <c r="P2304" s="33" t="s">
        <v>982</v>
      </c>
      <c r="S2304" s="50"/>
      <c r="T2304" s="33" t="s">
        <v>967</v>
      </c>
      <c r="U2304" s="33" t="s">
        <v>982</v>
      </c>
      <c r="W2304" s="34" t="s">
        <v>2103</v>
      </c>
      <c r="X2304" s="34">
        <v>3</v>
      </c>
      <c r="Y2304" s="34">
        <v>5</v>
      </c>
      <c r="Z2304" s="34">
        <f t="shared" si="514"/>
        <v>15</v>
      </c>
      <c r="AI2304" s="25">
        <v>2303</v>
      </c>
      <c r="AJ2304" s="27">
        <v>2303</v>
      </c>
    </row>
    <row r="2305" spans="1:36" ht="11.25" customHeight="1" x14ac:dyDescent="0.2">
      <c r="A2305" s="27">
        <v>2304</v>
      </c>
      <c r="C2305" s="33" t="str">
        <f t="shared" si="519"/>
        <v>Universe - Basic - 7S +2 - C - Superman</v>
      </c>
      <c r="D2305" s="33" t="str">
        <f>CONCATENATE(H2305," ",K2305," - ",G2305," - ",W2305,IF(G2305="DC"," ",CONCATENATE(" ",P2305,)),IF(G2305="DC",L2305,CONCATENATE(" (",L2305,")")))</f>
        <v>Universe 7S +2 - DC - C Superman</v>
      </c>
      <c r="E2305" s="33">
        <f t="shared" si="513"/>
        <v>1</v>
      </c>
      <c r="F2305" s="33" t="str">
        <f t="shared" si="518"/>
        <v>Choke Hold - DC</v>
      </c>
      <c r="G2305" s="34" t="s">
        <v>3385</v>
      </c>
      <c r="H2305" s="34" t="s">
        <v>2587</v>
      </c>
      <c r="I2305" s="33" t="s">
        <v>5596</v>
      </c>
      <c r="K2305" s="34" t="s">
        <v>3436</v>
      </c>
      <c r="L2305" s="33" t="s">
        <v>1152</v>
      </c>
      <c r="P2305" s="33" t="s">
        <v>979</v>
      </c>
      <c r="S2305" s="50"/>
      <c r="T2305" s="33" t="s">
        <v>967</v>
      </c>
      <c r="U2305" s="33" t="s">
        <v>979</v>
      </c>
      <c r="W2305" s="34" t="s">
        <v>2103</v>
      </c>
      <c r="X2305" s="34">
        <v>3</v>
      </c>
      <c r="Y2305" s="34">
        <v>5</v>
      </c>
      <c r="Z2305" s="34">
        <f t="shared" si="514"/>
        <v>15</v>
      </c>
      <c r="AI2305" s="25">
        <v>2304</v>
      </c>
      <c r="AJ2305" s="27">
        <v>2304</v>
      </c>
    </row>
    <row r="2306" spans="1:36" ht="11.25" customHeight="1" x14ac:dyDescent="0.2">
      <c r="A2306" s="27">
        <v>2305</v>
      </c>
      <c r="C2306" s="33" t="str">
        <f t="shared" si="519"/>
        <v>Universe - Basic - 8S +3 - R - Hulk</v>
      </c>
      <c r="D2306" s="33" t="s">
        <v>5941</v>
      </c>
      <c r="E2306" s="33">
        <f t="shared" ref="E2306:E2369" si="520">COUNTIF(F:F,F2306)</f>
        <v>1</v>
      </c>
      <c r="F2306" s="33" t="str">
        <f t="shared" si="518"/>
        <v>City Bus - OP</v>
      </c>
      <c r="G2306" s="34" t="s">
        <v>123</v>
      </c>
      <c r="H2306" s="34" t="s">
        <v>2587</v>
      </c>
      <c r="I2306" s="33" t="s">
        <v>5596</v>
      </c>
      <c r="K2306" s="34" t="s">
        <v>3440</v>
      </c>
      <c r="L2306" s="33" t="s">
        <v>1057</v>
      </c>
      <c r="P2306" s="33" t="s">
        <v>976</v>
      </c>
      <c r="S2306" s="50"/>
      <c r="T2306" s="33" t="s">
        <v>967</v>
      </c>
      <c r="U2306" s="33" t="s">
        <v>976</v>
      </c>
      <c r="W2306" s="34" t="s">
        <v>2313</v>
      </c>
      <c r="X2306" s="34">
        <v>2</v>
      </c>
      <c r="Y2306" s="34">
        <v>15</v>
      </c>
      <c r="Z2306" s="34">
        <f t="shared" ref="Z2306:Z2369" si="521">SUMPRODUCT(X2306,Y2306)</f>
        <v>30</v>
      </c>
      <c r="AI2306" s="25">
        <v>2305</v>
      </c>
      <c r="AJ2306" s="27">
        <v>2305</v>
      </c>
    </row>
    <row r="2307" spans="1:36" ht="11.25" customHeight="1" x14ac:dyDescent="0.2">
      <c r="A2307" s="27">
        <v>2306</v>
      </c>
      <c r="C2307" s="33" t="str">
        <f t="shared" si="519"/>
        <v>Universe - Basic - 6S +3 - U - Bane</v>
      </c>
      <c r="D2307" s="33" t="str">
        <f>CONCATENATE(H2307," ",K2307," - ",G2307," - ",W2307,IF(G2307="DC"," ",CONCATENATE(" ",P2307,)),IF(G2307="DC",L2307,CONCATENATE(" (",L2307,")")))</f>
        <v>Universe 6S +3 - DC - U Bane</v>
      </c>
      <c r="E2307" s="33">
        <f t="shared" si="520"/>
        <v>1</v>
      </c>
      <c r="F2307" s="33" t="str">
        <f t="shared" si="518"/>
        <v>Combination Maneuver - DC</v>
      </c>
      <c r="G2307" s="34" t="s">
        <v>3385</v>
      </c>
      <c r="H2307" s="34" t="s">
        <v>2587</v>
      </c>
      <c r="I2307" s="33" t="s">
        <v>5596</v>
      </c>
      <c r="K2307" s="34" t="s">
        <v>3432</v>
      </c>
      <c r="L2307" s="33" t="s">
        <v>127</v>
      </c>
      <c r="P2307" s="33" t="s">
        <v>1559</v>
      </c>
      <c r="S2307" s="50"/>
      <c r="T2307" s="33" t="s">
        <v>967</v>
      </c>
      <c r="U2307" s="33" t="s">
        <v>1559</v>
      </c>
      <c r="W2307" s="34" t="s">
        <v>2314</v>
      </c>
      <c r="X2307" s="34">
        <v>3</v>
      </c>
      <c r="Y2307" s="34">
        <v>10</v>
      </c>
      <c r="Z2307" s="34">
        <f t="shared" si="521"/>
        <v>30</v>
      </c>
      <c r="AI2307" s="25">
        <v>2306</v>
      </c>
      <c r="AJ2307" s="27">
        <v>2306</v>
      </c>
    </row>
    <row r="2308" spans="1:36" ht="11.25" customHeight="1" x14ac:dyDescent="0.2">
      <c r="A2308" s="27">
        <v>2307</v>
      </c>
      <c r="C2308" s="33" t="str">
        <f t="shared" si="519"/>
        <v>Universe - Basic - 8S +3 - U - Doomsday</v>
      </c>
      <c r="D2308" s="33" t="str">
        <f>CONCATENATE(H2308," ",K2308," - ",G2308," - ",W2308,IF(G2308="DC"," ",CONCATENATE(" ",P2308,)),IF(G2308="DC",L2308,CONCATENATE(" (",L2308,")")))</f>
        <v>Universe 8S +3 - DC - U Doomsday</v>
      </c>
      <c r="E2308" s="33">
        <f t="shared" si="520"/>
        <v>1</v>
      </c>
      <c r="F2308" s="33" t="str">
        <f t="shared" si="518"/>
        <v>Crippling Blow - DC</v>
      </c>
      <c r="G2308" s="34" t="s">
        <v>3385</v>
      </c>
      <c r="H2308" s="34" t="s">
        <v>2587</v>
      </c>
      <c r="I2308" s="33" t="s">
        <v>5596</v>
      </c>
      <c r="K2308" s="34" t="s">
        <v>3440</v>
      </c>
      <c r="L2308" s="33" t="s">
        <v>2122</v>
      </c>
      <c r="P2308" s="33" t="s">
        <v>983</v>
      </c>
      <c r="S2308" s="50"/>
      <c r="T2308" s="33" t="s">
        <v>967</v>
      </c>
      <c r="U2308" s="33" t="s">
        <v>983</v>
      </c>
      <c r="W2308" s="34" t="s">
        <v>2314</v>
      </c>
      <c r="X2308" s="34">
        <v>3</v>
      </c>
      <c r="Y2308" s="34">
        <v>10</v>
      </c>
      <c r="Z2308" s="34">
        <f t="shared" si="521"/>
        <v>30</v>
      </c>
      <c r="AI2308" s="25">
        <v>2307</v>
      </c>
      <c r="AJ2308" s="27">
        <v>2307</v>
      </c>
    </row>
    <row r="2309" spans="1:36" ht="11.25" customHeight="1" x14ac:dyDescent="0.2">
      <c r="A2309" s="27">
        <v>2308</v>
      </c>
      <c r="C2309" s="33" t="str">
        <f t="shared" si="519"/>
        <v>Universe - Basic - 6S +3 - C - Iron Man</v>
      </c>
      <c r="D2309" s="33" t="s">
        <v>5952</v>
      </c>
      <c r="E2309" s="33">
        <f t="shared" si="520"/>
        <v>1</v>
      </c>
      <c r="F2309" s="33" t="str">
        <f t="shared" si="518"/>
        <v>Dumpster - OP</v>
      </c>
      <c r="G2309" s="34" t="s">
        <v>123</v>
      </c>
      <c r="H2309" s="34" t="s">
        <v>2587</v>
      </c>
      <c r="I2309" s="33" t="s">
        <v>5596</v>
      </c>
      <c r="K2309" s="34" t="s">
        <v>3432</v>
      </c>
      <c r="L2309" s="33" t="s">
        <v>2555</v>
      </c>
      <c r="P2309" s="33" t="s">
        <v>970</v>
      </c>
      <c r="S2309" s="50"/>
      <c r="T2309" s="33" t="s">
        <v>967</v>
      </c>
      <c r="U2309" s="33" t="s">
        <v>970</v>
      </c>
      <c r="W2309" s="34" t="s">
        <v>2103</v>
      </c>
      <c r="X2309" s="34">
        <v>2</v>
      </c>
      <c r="Y2309" s="34">
        <v>5</v>
      </c>
      <c r="Z2309" s="34">
        <f t="shared" si="521"/>
        <v>10</v>
      </c>
      <c r="AI2309" s="25">
        <v>2308</v>
      </c>
      <c r="AJ2309" s="27">
        <v>2308</v>
      </c>
    </row>
    <row r="2310" spans="1:36" ht="11.25" customHeight="1" x14ac:dyDescent="0.2">
      <c r="A2310" s="27">
        <v>2309</v>
      </c>
      <c r="C2310" s="33" t="str">
        <f t="shared" si="519"/>
        <v>Universe - Basic - 8S +1 - C - Abomination</v>
      </c>
      <c r="D2310" s="33" t="str">
        <f>CONCATENATE(H2310," ",K2310," - ",G2310," - ",W2310,IF(G2310="DC"," ",CONCATENATE(" ",P2310,)),IF(G2310="DC",L2310,CONCATENATE(" (",L2310,")")))</f>
        <v>Universe 8S +1 - OP - C Girder (Abomination)</v>
      </c>
      <c r="E2310" s="33">
        <f t="shared" si="520"/>
        <v>1</v>
      </c>
      <c r="F2310" s="33" t="str">
        <f t="shared" si="518"/>
        <v>Girder - OP</v>
      </c>
      <c r="G2310" s="34" t="s">
        <v>123</v>
      </c>
      <c r="H2310" s="34" t="s">
        <v>2587</v>
      </c>
      <c r="I2310" s="33" t="s">
        <v>5596</v>
      </c>
      <c r="K2310" s="34" t="s">
        <v>3439</v>
      </c>
      <c r="L2310" s="33" t="s">
        <v>2444</v>
      </c>
      <c r="P2310" s="33" t="s">
        <v>974</v>
      </c>
      <c r="S2310" s="50"/>
      <c r="T2310" s="33" t="s">
        <v>967</v>
      </c>
      <c r="U2310" s="33" t="s">
        <v>974</v>
      </c>
      <c r="W2310" s="34" t="s">
        <v>2103</v>
      </c>
      <c r="X2310" s="34">
        <v>2</v>
      </c>
      <c r="Y2310" s="34">
        <v>5</v>
      </c>
      <c r="Z2310" s="34">
        <f t="shared" si="521"/>
        <v>10</v>
      </c>
      <c r="AI2310" s="25">
        <v>2309</v>
      </c>
      <c r="AJ2310" s="27">
        <v>2309</v>
      </c>
    </row>
    <row r="2311" spans="1:36" ht="11.25" customHeight="1" x14ac:dyDescent="0.2">
      <c r="A2311" s="27">
        <v>2310</v>
      </c>
      <c r="C2311" s="33" t="str">
        <f t="shared" si="519"/>
        <v>Universe - Basic - 7S +1 - C - Superman</v>
      </c>
      <c r="D2311" s="33" t="str">
        <f>CONCATENATE(H2311," ",K2311," - ",G2311," - ",W2311,IF(G2311="DC"," ",CONCATENATE(" ",P2311,)),IF(G2311="DC",L2311,CONCATENATE(" (",L2311,")")))</f>
        <v>Universe 7S +1 - DC - C Superman</v>
      </c>
      <c r="E2311" s="33">
        <f t="shared" si="520"/>
        <v>1</v>
      </c>
      <c r="F2311" s="33" t="str">
        <f t="shared" si="518"/>
        <v>Haymaker - DC</v>
      </c>
      <c r="G2311" s="34" t="s">
        <v>3385</v>
      </c>
      <c r="H2311" s="34" t="s">
        <v>2587</v>
      </c>
      <c r="I2311" s="33" t="s">
        <v>5596</v>
      </c>
      <c r="K2311" s="34" t="s">
        <v>3433</v>
      </c>
      <c r="L2311" s="33" t="s">
        <v>1152</v>
      </c>
      <c r="P2311" s="33" t="s">
        <v>1241</v>
      </c>
      <c r="S2311" s="50"/>
      <c r="T2311" s="33" t="s">
        <v>967</v>
      </c>
      <c r="U2311" s="33" t="s">
        <v>1241</v>
      </c>
      <c r="W2311" s="34" t="s">
        <v>2103</v>
      </c>
      <c r="X2311" s="34">
        <v>3</v>
      </c>
      <c r="Y2311" s="34">
        <v>5</v>
      </c>
      <c r="Z2311" s="34">
        <f t="shared" si="521"/>
        <v>15</v>
      </c>
      <c r="AI2311" s="25">
        <v>2310</v>
      </c>
      <c r="AJ2311" s="27">
        <v>2310</v>
      </c>
    </row>
    <row r="2312" spans="1:36" ht="11.25" customHeight="1" x14ac:dyDescent="0.2">
      <c r="A2312" s="27">
        <v>2311</v>
      </c>
      <c r="C2312" s="33" t="str">
        <f t="shared" si="519"/>
        <v>Universe - Basic - 6S +1 - C - Venom</v>
      </c>
      <c r="D2312" s="33" t="str">
        <f>CONCATENATE(H2312," ",K2312," - ",G2312," - ",W2312,IF(G2312="DC"," ",CONCATENATE(" ",P2312,)),IF(G2312="DC",L2312,CONCATENATE(" (",L2312,")")))</f>
        <v>Universe 6S +1 - OP - C Hot Dog Cart (Venom)</v>
      </c>
      <c r="E2312" s="33">
        <f t="shared" si="520"/>
        <v>1</v>
      </c>
      <c r="F2312" s="33" t="str">
        <f t="shared" si="518"/>
        <v>Hot Dog Cart - OP</v>
      </c>
      <c r="G2312" s="34" t="s">
        <v>123</v>
      </c>
      <c r="H2312" s="34" t="s">
        <v>2587</v>
      </c>
      <c r="I2312" s="33" t="s">
        <v>5596</v>
      </c>
      <c r="K2312" s="34" t="s">
        <v>3438</v>
      </c>
      <c r="L2312" s="33" t="s">
        <v>1161</v>
      </c>
      <c r="P2312" s="33" t="s">
        <v>968</v>
      </c>
      <c r="S2312" s="50"/>
      <c r="T2312" s="33" t="s">
        <v>967</v>
      </c>
      <c r="U2312" s="33" t="s">
        <v>968</v>
      </c>
      <c r="W2312" s="34" t="s">
        <v>2103</v>
      </c>
      <c r="X2312" s="34">
        <v>2</v>
      </c>
      <c r="Y2312" s="34">
        <v>5</v>
      </c>
      <c r="Z2312" s="34">
        <f t="shared" si="521"/>
        <v>10</v>
      </c>
      <c r="AI2312" s="25">
        <v>2311</v>
      </c>
      <c r="AJ2312" s="27">
        <v>2311</v>
      </c>
    </row>
    <row r="2313" spans="1:36" ht="11.25" customHeight="1" x14ac:dyDescent="0.2">
      <c r="A2313" s="27">
        <v>2312</v>
      </c>
      <c r="C2313" s="33" t="str">
        <f t="shared" si="519"/>
        <v>Universe - Basic - 7S +1 - C - Rhino</v>
      </c>
      <c r="D2313" s="33" t="str">
        <f>CONCATENATE(H2313," ",K2313," - ",G2313," - ",W2313,IF(G2313="DC"," ",CONCATENATE(" ",P2313,)),IF(G2313="DC",L2313,CONCATENATE(" (",L2313,")")))</f>
        <v>Universe 7S +1 - OP - C Hunk of Asphalt (Rhino)</v>
      </c>
      <c r="E2313" s="33">
        <f t="shared" si="520"/>
        <v>1</v>
      </c>
      <c r="F2313" s="33" t="str">
        <f t="shared" si="518"/>
        <v>Hunk of Asphalt - OP</v>
      </c>
      <c r="G2313" s="34" t="s">
        <v>123</v>
      </c>
      <c r="H2313" s="34" t="s">
        <v>2587</v>
      </c>
      <c r="I2313" s="33" t="s">
        <v>5596</v>
      </c>
      <c r="K2313" s="34" t="s">
        <v>3433</v>
      </c>
      <c r="L2313" s="33" t="s">
        <v>444</v>
      </c>
      <c r="P2313" s="33" t="s">
        <v>971</v>
      </c>
      <c r="S2313" s="50"/>
      <c r="T2313" s="33" t="s">
        <v>967</v>
      </c>
      <c r="U2313" s="33" t="s">
        <v>971</v>
      </c>
      <c r="W2313" s="34" t="s">
        <v>2103</v>
      </c>
      <c r="X2313" s="34">
        <v>2</v>
      </c>
      <c r="Y2313" s="34">
        <v>5</v>
      </c>
      <c r="Z2313" s="34">
        <f t="shared" si="521"/>
        <v>10</v>
      </c>
      <c r="AI2313" s="25">
        <v>2312</v>
      </c>
      <c r="AJ2313" s="27">
        <v>2312</v>
      </c>
    </row>
    <row r="2314" spans="1:36" ht="11.25" customHeight="1" x14ac:dyDescent="0.2">
      <c r="A2314" s="27">
        <v>2313</v>
      </c>
      <c r="C2314" s="33" t="str">
        <f t="shared" si="519"/>
        <v>Universe - Basic - 6S +2 - C - Bane</v>
      </c>
      <c r="D2314" s="33" t="str">
        <f>CONCATENATE(H2314," ",K2314," - ",G2314," - ",W2314,IF(G2314="DC"," ",CONCATENATE(" ",P2314,)),IF(G2314="DC",L2314,CONCATENATE(" (",L2314,")")))</f>
        <v>Universe 6S +2 - DC - C Bane</v>
      </c>
      <c r="E2314" s="33">
        <f t="shared" si="520"/>
        <v>1</v>
      </c>
      <c r="F2314" s="33" t="str">
        <f t="shared" si="518"/>
        <v>Knife Hand - DC</v>
      </c>
      <c r="G2314" s="34" t="s">
        <v>3385</v>
      </c>
      <c r="H2314" s="34" t="s">
        <v>2587</v>
      </c>
      <c r="I2314" s="33" t="s">
        <v>5596</v>
      </c>
      <c r="K2314" s="34" t="s">
        <v>3434</v>
      </c>
      <c r="L2314" s="33" t="s">
        <v>127</v>
      </c>
      <c r="P2314" s="33" t="s">
        <v>978</v>
      </c>
      <c r="S2314" s="50"/>
      <c r="T2314" s="33" t="s">
        <v>967</v>
      </c>
      <c r="U2314" s="33" t="s">
        <v>978</v>
      </c>
      <c r="W2314" s="34" t="s">
        <v>2103</v>
      </c>
      <c r="X2314" s="34">
        <v>3</v>
      </c>
      <c r="Y2314" s="34">
        <v>5</v>
      </c>
      <c r="Z2314" s="34">
        <f t="shared" si="521"/>
        <v>15</v>
      </c>
      <c r="AI2314" s="25">
        <v>2313</v>
      </c>
      <c r="AJ2314" s="27">
        <v>2313</v>
      </c>
    </row>
    <row r="2315" spans="1:36" ht="11.25" customHeight="1" x14ac:dyDescent="0.2">
      <c r="A2315" s="27">
        <v>2314</v>
      </c>
      <c r="C2315" s="33" t="str">
        <f t="shared" si="519"/>
        <v>Universe - Basic - 8S +2 - U - Thing</v>
      </c>
      <c r="D2315" s="33" t="s">
        <v>5942</v>
      </c>
      <c r="E2315" s="33">
        <f t="shared" si="520"/>
        <v>1</v>
      </c>
      <c r="F2315" s="33" t="str">
        <f t="shared" si="518"/>
        <v>Lamp Post - OP</v>
      </c>
      <c r="G2315" s="34" t="s">
        <v>123</v>
      </c>
      <c r="H2315" s="34" t="s">
        <v>2587</v>
      </c>
      <c r="I2315" s="33" t="s">
        <v>5596</v>
      </c>
      <c r="K2315" s="34" t="s">
        <v>3437</v>
      </c>
      <c r="L2315" s="33" t="s">
        <v>1155</v>
      </c>
      <c r="P2315" s="33" t="s">
        <v>975</v>
      </c>
      <c r="S2315" s="50"/>
      <c r="T2315" s="33" t="s">
        <v>967</v>
      </c>
      <c r="U2315" s="33" t="s">
        <v>975</v>
      </c>
      <c r="W2315" s="34" t="s">
        <v>2314</v>
      </c>
      <c r="X2315" s="34">
        <v>2</v>
      </c>
      <c r="Y2315" s="34">
        <v>10</v>
      </c>
      <c r="Z2315" s="34">
        <f t="shared" si="521"/>
        <v>20</v>
      </c>
      <c r="AI2315" s="25">
        <v>2314</v>
      </c>
      <c r="AJ2315" s="27">
        <v>2314</v>
      </c>
    </row>
    <row r="2316" spans="1:36" ht="11.25" customHeight="1" x14ac:dyDescent="0.2">
      <c r="A2316" s="27">
        <v>2315</v>
      </c>
      <c r="C2316" s="33" t="str">
        <f t="shared" si="519"/>
        <v>Universe - Basic - 6S +2 - U - Spider-Woman</v>
      </c>
      <c r="D2316" s="33" t="s">
        <v>5953</v>
      </c>
      <c r="E2316" s="33">
        <f t="shared" si="520"/>
        <v>1</v>
      </c>
      <c r="F2316" s="33" t="str">
        <f t="shared" si="518"/>
        <v>Manhole Cover - OP</v>
      </c>
      <c r="G2316" s="34" t="s">
        <v>123</v>
      </c>
      <c r="H2316" s="34" t="s">
        <v>2587</v>
      </c>
      <c r="I2316" s="33" t="s">
        <v>5596</v>
      </c>
      <c r="K2316" s="34" t="s">
        <v>3434</v>
      </c>
      <c r="L2316" s="33" t="s">
        <v>1585</v>
      </c>
      <c r="P2316" s="33" t="s">
        <v>969</v>
      </c>
      <c r="S2316" s="50"/>
      <c r="T2316" s="33" t="s">
        <v>967</v>
      </c>
      <c r="U2316" s="33" t="s">
        <v>969</v>
      </c>
      <c r="W2316" s="34" t="s">
        <v>2314</v>
      </c>
      <c r="X2316" s="34">
        <v>2</v>
      </c>
      <c r="Y2316" s="34">
        <v>10</v>
      </c>
      <c r="Z2316" s="34">
        <f t="shared" si="521"/>
        <v>20</v>
      </c>
      <c r="AI2316" s="25">
        <v>2315</v>
      </c>
      <c r="AJ2316" s="27">
        <v>2315</v>
      </c>
    </row>
    <row r="2317" spans="1:36" ht="11.25" customHeight="1" x14ac:dyDescent="0.2">
      <c r="A2317" s="27">
        <v>2316</v>
      </c>
      <c r="C2317" s="33" t="str">
        <f t="shared" si="519"/>
        <v>Universe - Basic - 7S +3 - U - Superman</v>
      </c>
      <c r="D2317" s="33" t="str">
        <f>CONCATENATE(H2317," ",K2317," - ",G2317," - ",W2317,IF(G2317="DC"," ",CONCATENATE(" ",P2317,)),IF(G2317="DC",L2317,CONCATENATE(" (",L2317,")")))</f>
        <v>Universe 7S +3 - DC - U Superman</v>
      </c>
      <c r="E2317" s="33">
        <f t="shared" si="520"/>
        <v>1</v>
      </c>
      <c r="F2317" s="33" t="str">
        <f t="shared" si="518"/>
        <v>Nerve Pinch - DC</v>
      </c>
      <c r="G2317" s="34" t="s">
        <v>3385</v>
      </c>
      <c r="H2317" s="34" t="s">
        <v>2587</v>
      </c>
      <c r="I2317" s="33" t="s">
        <v>5596</v>
      </c>
      <c r="K2317" s="34" t="s">
        <v>3435</v>
      </c>
      <c r="L2317" s="33" t="s">
        <v>1152</v>
      </c>
      <c r="P2317" s="33" t="s">
        <v>980</v>
      </c>
      <c r="S2317" s="50"/>
      <c r="T2317" s="33" t="s">
        <v>967</v>
      </c>
      <c r="U2317" s="33" t="s">
        <v>980</v>
      </c>
      <c r="W2317" s="34" t="s">
        <v>2314</v>
      </c>
      <c r="X2317" s="34">
        <v>3</v>
      </c>
      <c r="Y2317" s="34">
        <v>10</v>
      </c>
      <c r="Z2317" s="34">
        <f t="shared" si="521"/>
        <v>30</v>
      </c>
      <c r="AI2317" s="25">
        <v>2316</v>
      </c>
      <c r="AJ2317" s="27">
        <v>2316</v>
      </c>
    </row>
    <row r="2318" spans="1:36" ht="11.25" customHeight="1" x14ac:dyDescent="0.2">
      <c r="A2318" s="27">
        <v>2317</v>
      </c>
      <c r="C2318" s="33" t="str">
        <f t="shared" si="519"/>
        <v>Universe - Basic - 8S +1 - C - Doomsday</v>
      </c>
      <c r="D2318" s="33" t="s">
        <v>5956</v>
      </c>
      <c r="E2318" s="33">
        <f t="shared" si="520"/>
        <v>1</v>
      </c>
      <c r="F2318" s="33" t="str">
        <f t="shared" si="518"/>
        <v>Takedown - DC</v>
      </c>
      <c r="G2318" s="34" t="s">
        <v>3385</v>
      </c>
      <c r="H2318" s="34" t="s">
        <v>2587</v>
      </c>
      <c r="I2318" s="33" t="s">
        <v>5596</v>
      </c>
      <c r="K2318" s="34" t="s">
        <v>3439</v>
      </c>
      <c r="L2318" s="33" t="s">
        <v>2122</v>
      </c>
      <c r="P2318" s="33" t="s">
        <v>981</v>
      </c>
      <c r="S2318" s="50"/>
      <c r="T2318" s="33" t="s">
        <v>967</v>
      </c>
      <c r="U2318" s="33" t="s">
        <v>981</v>
      </c>
      <c r="W2318" s="34" t="s">
        <v>2103</v>
      </c>
      <c r="X2318" s="34">
        <v>3</v>
      </c>
      <c r="Y2318" s="34">
        <v>5</v>
      </c>
      <c r="Z2318" s="34">
        <f t="shared" si="521"/>
        <v>15</v>
      </c>
      <c r="AI2318" s="25">
        <v>2317</v>
      </c>
      <c r="AJ2318" s="27">
        <v>2317</v>
      </c>
    </row>
    <row r="2319" spans="1:36" ht="11.25" customHeight="1" x14ac:dyDescent="0.2">
      <c r="A2319" s="27">
        <v>2318</v>
      </c>
      <c r="C2319" s="33" t="str">
        <f t="shared" si="519"/>
        <v>Universe - Basic - 7S +3 - R - Colossus</v>
      </c>
      <c r="D2319" s="33" t="s">
        <v>5947</v>
      </c>
      <c r="E2319" s="33">
        <f t="shared" si="520"/>
        <v>1</v>
      </c>
      <c r="F2319" s="33" t="str">
        <f t="shared" si="518"/>
        <v>Taxi Cab - OP</v>
      </c>
      <c r="G2319" s="34" t="s">
        <v>123</v>
      </c>
      <c r="H2319" s="34" t="s">
        <v>2587</v>
      </c>
      <c r="I2319" s="33" t="s">
        <v>5596</v>
      </c>
      <c r="K2319" s="34" t="s">
        <v>3435</v>
      </c>
      <c r="L2319" s="33" t="s">
        <v>2545</v>
      </c>
      <c r="P2319" s="33" t="s">
        <v>973</v>
      </c>
      <c r="S2319" s="50"/>
      <c r="T2319" s="33" t="s">
        <v>967</v>
      </c>
      <c r="U2319" s="33" t="s">
        <v>973</v>
      </c>
      <c r="W2319" s="34" t="s">
        <v>2313</v>
      </c>
      <c r="X2319" s="34">
        <v>2</v>
      </c>
      <c r="Y2319" s="34">
        <v>15</v>
      </c>
      <c r="Z2319" s="34">
        <f t="shared" si="521"/>
        <v>30</v>
      </c>
      <c r="AI2319" s="25">
        <v>2318</v>
      </c>
      <c r="AJ2319" s="27">
        <v>2318</v>
      </c>
    </row>
    <row r="2320" spans="1:36" ht="11.25" customHeight="1" x14ac:dyDescent="0.2">
      <c r="A2320" s="27">
        <v>2319</v>
      </c>
      <c r="C2320" s="33" t="str">
        <f t="shared" si="519"/>
        <v>Universe - Basic - 7S +2 - U - Rogue</v>
      </c>
      <c r="D2320" s="33" t="s">
        <v>5948</v>
      </c>
      <c r="E2320" s="33">
        <f t="shared" si="520"/>
        <v>1</v>
      </c>
      <c r="F2320" s="33" t="str">
        <f t="shared" si="518"/>
        <v>Tree - OP</v>
      </c>
      <c r="G2320" s="34" t="s">
        <v>123</v>
      </c>
      <c r="H2320" s="34" t="s">
        <v>2587</v>
      </c>
      <c r="I2320" s="33" t="s">
        <v>5596</v>
      </c>
      <c r="K2320" s="34" t="s">
        <v>3436</v>
      </c>
      <c r="L2320" s="33" t="s">
        <v>447</v>
      </c>
      <c r="P2320" s="33" t="s">
        <v>972</v>
      </c>
      <c r="S2320" s="50"/>
      <c r="T2320" s="33" t="s">
        <v>967</v>
      </c>
      <c r="U2320" s="33" t="s">
        <v>972</v>
      </c>
      <c r="W2320" s="34" t="s">
        <v>2314</v>
      </c>
      <c r="X2320" s="34">
        <v>2</v>
      </c>
      <c r="Y2320" s="34">
        <v>10</v>
      </c>
      <c r="Z2320" s="34">
        <f t="shared" si="521"/>
        <v>20</v>
      </c>
      <c r="AI2320" s="25">
        <v>2319</v>
      </c>
      <c r="AJ2320" s="27">
        <v>2319</v>
      </c>
    </row>
    <row r="2321" spans="1:36" ht="11.25" customHeight="1" x14ac:dyDescent="0.2">
      <c r="A2321" s="27">
        <v>2320</v>
      </c>
      <c r="C2321" s="33" t="str">
        <f t="shared" si="519"/>
        <v>Universe - Basic - 6S +1 - C - Bane</v>
      </c>
      <c r="D2321" s="33" t="str">
        <f>CONCATENATE(H2321," ",K2321," - ",G2321," - ",W2321,IF(G2321="DC"," ",CONCATENATE(" ",P2321,)),IF(G2321="DC",L2321,CONCATENATE(" (",L2321,")")))</f>
        <v>Universe 6S +1 - DC - C Bane</v>
      </c>
      <c r="E2321" s="33">
        <f t="shared" si="520"/>
        <v>1</v>
      </c>
      <c r="F2321" s="33" t="str">
        <f t="shared" si="518"/>
        <v>Uppercut - DC</v>
      </c>
      <c r="G2321" s="34" t="s">
        <v>3385</v>
      </c>
      <c r="H2321" s="34" t="s">
        <v>2587</v>
      </c>
      <c r="I2321" s="33" t="s">
        <v>5596</v>
      </c>
      <c r="K2321" s="34" t="s">
        <v>3438</v>
      </c>
      <c r="L2321" s="33" t="s">
        <v>127</v>
      </c>
      <c r="P2321" s="33" t="s">
        <v>977</v>
      </c>
      <c r="S2321" s="50"/>
      <c r="T2321" s="33" t="s">
        <v>967</v>
      </c>
      <c r="U2321" s="33" t="s">
        <v>977</v>
      </c>
      <c r="W2321" s="34" t="s">
        <v>2103</v>
      </c>
      <c r="X2321" s="34">
        <v>3</v>
      </c>
      <c r="Y2321" s="34">
        <v>5</v>
      </c>
      <c r="Z2321" s="34">
        <f t="shared" si="521"/>
        <v>15</v>
      </c>
      <c r="AI2321" s="25">
        <v>2320</v>
      </c>
      <c r="AJ2321" s="27">
        <v>2320</v>
      </c>
    </row>
    <row r="2322" spans="1:36" ht="11.25" customHeight="1" x14ac:dyDescent="0.2">
      <c r="A2322" s="27">
        <v>2321</v>
      </c>
      <c r="C2322" s="33" t="str">
        <f t="shared" si="519"/>
        <v>Universe - Special - R - Captain Universe</v>
      </c>
      <c r="D2322" s="33" t="s">
        <v>6024</v>
      </c>
      <c r="E2322" s="33">
        <f t="shared" si="520"/>
        <v>1</v>
      </c>
      <c r="F2322" s="33" t="str">
        <f t="shared" si="518"/>
        <v xml:space="preserve"> - MAG</v>
      </c>
      <c r="G2322" s="34" t="s">
        <v>1623</v>
      </c>
      <c r="H2322" s="34" t="s">
        <v>2587</v>
      </c>
      <c r="I2322" s="33" t="s">
        <v>2590</v>
      </c>
      <c r="L2322" s="33" t="s">
        <v>877</v>
      </c>
      <c r="S2322" s="50"/>
      <c r="T2322" s="33" t="s">
        <v>1560</v>
      </c>
      <c r="U2322" s="33" t="s">
        <v>877</v>
      </c>
      <c r="W2322" s="34" t="s">
        <v>2313</v>
      </c>
      <c r="X2322" s="34">
        <v>19</v>
      </c>
      <c r="Y2322" s="34">
        <v>15</v>
      </c>
      <c r="Z2322" s="34">
        <f t="shared" si="521"/>
        <v>285</v>
      </c>
      <c r="AI2322" s="25">
        <v>2321</v>
      </c>
      <c r="AJ2322" s="27">
        <v>2321</v>
      </c>
    </row>
    <row r="2323" spans="1:36" ht="11.25" customHeight="1" x14ac:dyDescent="0.2">
      <c r="A2323" s="27">
        <v>2322</v>
      </c>
      <c r="C2323" s="33" t="str">
        <f t="shared" si="519"/>
        <v>Universe - Teamwork - 6E FI +1+2 - C - Firestar, Nova &amp; Namorita</v>
      </c>
      <c r="D2323" s="33" t="str">
        <f>CONCATENATE(IF(G2323="MN",CONCATENATE(I2323),CONCATENATE("TW"))," ",K2323," - ",G2323," - ",W2323,IF(L2323="","",CONCATENATE(" ",L2323,)))</f>
        <v>Teamwork 6E FI +1+2 - MN - C Firestar, Nova &amp; Namorita</v>
      </c>
      <c r="E2323" s="33">
        <f t="shared" si="520"/>
        <v>46</v>
      </c>
      <c r="F2323" s="33" t="str">
        <f t="shared" si="518"/>
        <v xml:space="preserve"> - MN</v>
      </c>
      <c r="G2323" s="34" t="s">
        <v>1677</v>
      </c>
      <c r="H2323" s="34" t="s">
        <v>2587</v>
      </c>
      <c r="I2323" s="33" t="s">
        <v>5597</v>
      </c>
      <c r="K2323" s="34" t="s">
        <v>2658</v>
      </c>
      <c r="L2323" s="50" t="s">
        <v>2659</v>
      </c>
      <c r="S2323" s="50"/>
      <c r="T2323" s="33" t="s">
        <v>502</v>
      </c>
      <c r="U2323" s="33" t="s">
        <v>523</v>
      </c>
      <c r="W2323" s="34" t="s">
        <v>2103</v>
      </c>
      <c r="X2323" s="34">
        <v>4</v>
      </c>
      <c r="Y2323" s="34">
        <v>5</v>
      </c>
      <c r="Z2323" s="34">
        <f t="shared" si="521"/>
        <v>20</v>
      </c>
      <c r="AI2323" s="25">
        <v>2322</v>
      </c>
      <c r="AJ2323" s="27">
        <v>2322</v>
      </c>
    </row>
    <row r="2324" spans="1:36" ht="11.25" customHeight="1" x14ac:dyDescent="0.2">
      <c r="A2324" s="27">
        <v>2323</v>
      </c>
      <c r="C2324" s="33" t="str">
        <f t="shared" si="519"/>
        <v>Universe - Teamwork - 6E FI +1+2 - U - Steel, Superboy &amp; Eradicator</v>
      </c>
      <c r="D2324" s="33" t="str">
        <f>CONCATENATE(IF(G2324="MN",CONCATENATE(I2324),CONCATENATE("TW"))," ",K2324," - ",G2324," - ",W2324,IF(L2324="","",CONCATENATE(" ",L2324,)))</f>
        <v>TW 6E FI +1+2 - DC - U Steel, Superboy &amp; Eradicator</v>
      </c>
      <c r="E2324" s="33">
        <f t="shared" si="520"/>
        <v>34</v>
      </c>
      <c r="F2324" s="33" t="str">
        <f t="shared" si="518"/>
        <v xml:space="preserve"> - DC</v>
      </c>
      <c r="G2324" s="34" t="s">
        <v>3385</v>
      </c>
      <c r="H2324" s="34" t="s">
        <v>2587</v>
      </c>
      <c r="I2324" s="33" t="s">
        <v>5597</v>
      </c>
      <c r="K2324" s="34" t="s">
        <v>2658</v>
      </c>
      <c r="L2324" s="50" t="s">
        <v>2660</v>
      </c>
      <c r="S2324" s="50"/>
      <c r="T2324" s="33" t="s">
        <v>502</v>
      </c>
      <c r="U2324" s="33" t="s">
        <v>520</v>
      </c>
      <c r="W2324" s="34" t="s">
        <v>2314</v>
      </c>
      <c r="X2324" s="34">
        <v>3</v>
      </c>
      <c r="Y2324" s="34">
        <v>10</v>
      </c>
      <c r="Z2324" s="34">
        <f t="shared" si="521"/>
        <v>30</v>
      </c>
      <c r="AI2324" s="25">
        <v>2323</v>
      </c>
      <c r="AJ2324" s="27">
        <v>2323</v>
      </c>
    </row>
    <row r="2325" spans="1:36" ht="11.25" customHeight="1" x14ac:dyDescent="0.2">
      <c r="A2325" s="27">
        <v>2324</v>
      </c>
      <c r="C2325" s="33" t="str">
        <f t="shared" si="519"/>
        <v>Universe - Teamwork - 6E FS +1+2 - R - Iceman, Colossus and Bishop</v>
      </c>
      <c r="D2325" s="33" t="str">
        <f>CONCATENATE(IF(G2325="MN",CONCATENATE(I2325),CONCATENATE("TW"))," ",K2325," - ",G2325," - ",W2325,IF(L2325="","",CONCATENATE(" ",L2325,)))</f>
        <v>TW 6E FS +1+2 - PS - R Iceman, Colossus and Bishop</v>
      </c>
      <c r="E2325" s="33">
        <f t="shared" si="520"/>
        <v>6</v>
      </c>
      <c r="F2325" s="33" t="str">
        <f t="shared" si="518"/>
        <v xml:space="preserve"> - PS</v>
      </c>
      <c r="G2325" s="34" t="s">
        <v>124</v>
      </c>
      <c r="H2325" s="34" t="s">
        <v>2587</v>
      </c>
      <c r="I2325" s="33" t="s">
        <v>5597</v>
      </c>
      <c r="K2325" s="34" t="s">
        <v>2661</v>
      </c>
      <c r="L2325" s="50" t="s">
        <v>2662</v>
      </c>
      <c r="S2325" s="50"/>
      <c r="T2325" s="33" t="s">
        <v>502</v>
      </c>
      <c r="U2325" s="33" t="s">
        <v>522</v>
      </c>
      <c r="W2325" s="34" t="s">
        <v>2313</v>
      </c>
      <c r="X2325" s="34">
        <v>7</v>
      </c>
      <c r="Y2325" s="34">
        <v>15</v>
      </c>
      <c r="Z2325" s="34">
        <f t="shared" si="521"/>
        <v>105</v>
      </c>
      <c r="AI2325" s="25">
        <v>2324</v>
      </c>
      <c r="AJ2325" s="27">
        <v>2324</v>
      </c>
    </row>
    <row r="2326" spans="1:36" ht="11.25" customHeight="1" x14ac:dyDescent="0.2">
      <c r="A2326" s="27">
        <v>2325</v>
      </c>
      <c r="C2326" s="33" t="str">
        <f t="shared" si="519"/>
        <v>Universe - Teamwork - 6E FS +1+2 - C - Magneto, Juggernaut and Sabretooth</v>
      </c>
      <c r="D2326" s="33" t="s">
        <v>5743</v>
      </c>
      <c r="E2326" s="33">
        <f t="shared" si="520"/>
        <v>15</v>
      </c>
      <c r="F2326" s="33" t="str">
        <f t="shared" si="518"/>
        <v xml:space="preserve"> - OP</v>
      </c>
      <c r="G2326" s="34" t="s">
        <v>123</v>
      </c>
      <c r="H2326" s="34" t="s">
        <v>2587</v>
      </c>
      <c r="I2326" s="33" t="s">
        <v>5597</v>
      </c>
      <c r="K2326" s="34" t="s">
        <v>2661</v>
      </c>
      <c r="L2326" s="50" t="s">
        <v>2663</v>
      </c>
      <c r="S2326" s="50"/>
      <c r="T2326" s="33" t="s">
        <v>502</v>
      </c>
      <c r="U2326" s="33" t="s">
        <v>521</v>
      </c>
      <c r="W2326" s="34" t="s">
        <v>2103</v>
      </c>
      <c r="X2326" s="34">
        <v>2</v>
      </c>
      <c r="Y2326" s="34">
        <v>5</v>
      </c>
      <c r="Z2326" s="34">
        <f t="shared" si="521"/>
        <v>10</v>
      </c>
      <c r="AI2326" s="25">
        <v>2325</v>
      </c>
      <c r="AJ2326" s="27">
        <v>2325</v>
      </c>
    </row>
    <row r="2327" spans="1:36" ht="11.25" customHeight="1" x14ac:dyDescent="0.2">
      <c r="A2327" s="27">
        <v>2326</v>
      </c>
      <c r="C2327" s="33" t="str">
        <f t="shared" si="519"/>
        <v>Universe - Teamwork - 6E SI +1+2 - C - Black Bolt, Gorgon &amp; Medusa</v>
      </c>
      <c r="D2327" s="33" t="str">
        <f>CONCATENATE(IF(G2327="MN",CONCATENATE(I2327),CONCATENATE("TW"))," ",K2327," - ",G2327," - ",W2327,IF(L2327="","",CONCATENATE(" ",L2327,)))</f>
        <v>Teamwork 6E SI +1+2 - MN - C Black Bolt, Gorgon &amp; Medusa</v>
      </c>
      <c r="E2327" s="33">
        <f t="shared" si="520"/>
        <v>46</v>
      </c>
      <c r="F2327" s="33" t="str">
        <f t="shared" ref="F2327:F2358" si="522">CONCATENATE(P2327," - ",G2327)</f>
        <v xml:space="preserve"> - MN</v>
      </c>
      <c r="G2327" s="34" t="s">
        <v>1677</v>
      </c>
      <c r="H2327" s="34" t="s">
        <v>2587</v>
      </c>
      <c r="I2327" s="33" t="s">
        <v>5597</v>
      </c>
      <c r="K2327" s="34" t="s">
        <v>2664</v>
      </c>
      <c r="L2327" s="50" t="s">
        <v>2665</v>
      </c>
      <c r="S2327" s="50"/>
      <c r="T2327" s="33" t="s">
        <v>502</v>
      </c>
      <c r="U2327" s="33" t="s">
        <v>524</v>
      </c>
      <c r="W2327" s="34" t="s">
        <v>2103</v>
      </c>
      <c r="X2327" s="34">
        <v>4</v>
      </c>
      <c r="Y2327" s="34">
        <v>5</v>
      </c>
      <c r="Z2327" s="34">
        <f t="shared" si="521"/>
        <v>20</v>
      </c>
      <c r="AI2327" s="25">
        <v>2326</v>
      </c>
      <c r="AJ2327" s="27">
        <v>2326</v>
      </c>
    </row>
    <row r="2328" spans="1:36" ht="11.25" customHeight="1" x14ac:dyDescent="0.2">
      <c r="A2328" s="27">
        <v>2327</v>
      </c>
      <c r="C2328" s="33" t="str">
        <f t="shared" si="519"/>
        <v>Universe - Teamwork - 6E SI +1+2 - C - Spawn  (+1I TO 2ND TEAMMATE=&gt;+2I)</v>
      </c>
      <c r="D2328" s="33" t="s">
        <v>5757</v>
      </c>
      <c r="E2328" s="33">
        <f t="shared" si="520"/>
        <v>19</v>
      </c>
      <c r="F2328" s="33" t="str">
        <f t="shared" si="522"/>
        <v xml:space="preserve"> - IM</v>
      </c>
      <c r="G2328" s="34" t="s">
        <v>511</v>
      </c>
      <c r="H2328" s="34" t="s">
        <v>2587</v>
      </c>
      <c r="I2328" s="33" t="s">
        <v>5597</v>
      </c>
      <c r="K2328" s="34" t="s">
        <v>2664</v>
      </c>
      <c r="L2328" s="50" t="s">
        <v>2666</v>
      </c>
      <c r="S2328" s="50"/>
      <c r="T2328" s="33" t="s">
        <v>502</v>
      </c>
      <c r="U2328" s="33" t="s">
        <v>525</v>
      </c>
      <c r="W2328" s="34" t="s">
        <v>2103</v>
      </c>
      <c r="X2328" s="34">
        <v>16</v>
      </c>
      <c r="Y2328" s="34">
        <v>5</v>
      </c>
      <c r="Z2328" s="34">
        <f t="shared" si="521"/>
        <v>80</v>
      </c>
      <c r="AI2328" s="25">
        <v>2327</v>
      </c>
      <c r="AJ2328" s="27">
        <v>2327</v>
      </c>
    </row>
    <row r="2329" spans="1:36" ht="11.25" customHeight="1" x14ac:dyDescent="0.2">
      <c r="A2329" s="27">
        <v>2328</v>
      </c>
      <c r="C2329" s="33" t="str">
        <f t="shared" si="519"/>
        <v>Universe - Teamwork - 7E FI +2+2 - C - Cyclops, Jean Grey &amp; Cable</v>
      </c>
      <c r="D2329" s="33" t="str">
        <f>CONCATENATE(IF(G2329="MN",CONCATENATE(I2329),CONCATENATE("TW"))," ",K2329," - ",G2329," - ",W2329,IF(L2329="","",CONCATENATE(" ",L2329,)))</f>
        <v>TW 7E FI +2+2 - IQ - C Cyclops, Jean Grey &amp; Cable</v>
      </c>
      <c r="E2329" s="33">
        <f t="shared" si="520"/>
        <v>17</v>
      </c>
      <c r="F2329" s="33" t="str">
        <f t="shared" si="522"/>
        <v xml:space="preserve"> - IQ</v>
      </c>
      <c r="G2329" s="34" t="s">
        <v>1044</v>
      </c>
      <c r="H2329" s="34" t="s">
        <v>2587</v>
      </c>
      <c r="I2329" s="33" t="s">
        <v>5597</v>
      </c>
      <c r="K2329" s="34" t="s">
        <v>2667</v>
      </c>
      <c r="L2329" s="50" t="s">
        <v>2668</v>
      </c>
      <c r="S2329" s="50"/>
      <c r="T2329" s="33" t="s">
        <v>502</v>
      </c>
      <c r="U2329" s="33" t="s">
        <v>548</v>
      </c>
      <c r="W2329" s="34" t="s">
        <v>2103</v>
      </c>
      <c r="X2329" s="34">
        <v>12</v>
      </c>
      <c r="Y2329" s="34">
        <v>5</v>
      </c>
      <c r="Z2329" s="34">
        <f t="shared" si="521"/>
        <v>60</v>
      </c>
      <c r="AI2329" s="25">
        <v>2328</v>
      </c>
      <c r="AJ2329" s="27">
        <v>2328</v>
      </c>
    </row>
    <row r="2330" spans="1:36" ht="11.25" customHeight="1" x14ac:dyDescent="0.2">
      <c r="A2330" s="27">
        <v>2329</v>
      </c>
      <c r="C2330" s="33" t="str">
        <f t="shared" si="519"/>
        <v>Universe - Teamwork - 7E FS +2+2 - R - Dr. Strange, Ghost Rider, Daredevil</v>
      </c>
      <c r="D2330" s="33" t="str">
        <f>CONCATENATE(IF(G2330="MN",CONCATENATE(I2330),CONCATENATE("TW"))," ",K2330," - ",G2330," - ",W2330,IF(L2330="","",CONCATENATE(" ",L2330,)))</f>
        <v>TW 7E FS +2+2 - PS - R Dr. Strange, Ghost Rider, Daredevil</v>
      </c>
      <c r="E2330" s="33">
        <f t="shared" si="520"/>
        <v>6</v>
      </c>
      <c r="F2330" s="33" t="str">
        <f t="shared" si="522"/>
        <v xml:space="preserve"> - PS</v>
      </c>
      <c r="G2330" s="34" t="s">
        <v>124</v>
      </c>
      <c r="H2330" s="34" t="s">
        <v>2587</v>
      </c>
      <c r="I2330" s="33" t="s">
        <v>5597</v>
      </c>
      <c r="K2330" s="34" t="s">
        <v>2669</v>
      </c>
      <c r="L2330" s="50" t="s">
        <v>2670</v>
      </c>
      <c r="S2330" s="50"/>
      <c r="T2330" s="33" t="s">
        <v>502</v>
      </c>
      <c r="U2330" s="33" t="s">
        <v>547</v>
      </c>
      <c r="W2330" s="34" t="s">
        <v>2313</v>
      </c>
      <c r="X2330" s="34">
        <v>7</v>
      </c>
      <c r="Y2330" s="34">
        <v>15</v>
      </c>
      <c r="Z2330" s="34">
        <f t="shared" si="521"/>
        <v>105</v>
      </c>
      <c r="AI2330" s="25">
        <v>2329</v>
      </c>
      <c r="AJ2330" s="27">
        <v>2329</v>
      </c>
    </row>
    <row r="2331" spans="1:36" ht="11.25" customHeight="1" x14ac:dyDescent="0.2">
      <c r="A2331" s="27">
        <v>2330</v>
      </c>
      <c r="C2331" s="33" t="str">
        <f t="shared" si="519"/>
        <v>Universe - Teamwork - 7E FS +2+2 - R - Magneto, Juggernaut and Sabretooth</v>
      </c>
      <c r="D2331" s="33" t="s">
        <v>5740</v>
      </c>
      <c r="E2331" s="33">
        <f t="shared" si="520"/>
        <v>15</v>
      </c>
      <c r="F2331" s="33" t="str">
        <f t="shared" si="522"/>
        <v xml:space="preserve"> - OP</v>
      </c>
      <c r="G2331" s="34" t="s">
        <v>123</v>
      </c>
      <c r="H2331" s="34" t="s">
        <v>2587</v>
      </c>
      <c r="I2331" s="33" t="s">
        <v>5597</v>
      </c>
      <c r="K2331" s="34" t="s">
        <v>2669</v>
      </c>
      <c r="L2331" s="50" t="s">
        <v>2663</v>
      </c>
      <c r="S2331" s="50"/>
      <c r="T2331" s="33" t="s">
        <v>502</v>
      </c>
      <c r="U2331" s="33" t="s">
        <v>526</v>
      </c>
      <c r="W2331" s="34" t="s">
        <v>2313</v>
      </c>
      <c r="X2331" s="34">
        <v>2</v>
      </c>
      <c r="Y2331" s="34">
        <v>15</v>
      </c>
      <c r="Z2331" s="34">
        <f t="shared" si="521"/>
        <v>30</v>
      </c>
      <c r="AI2331" s="25">
        <v>2330</v>
      </c>
      <c r="AJ2331" s="27">
        <v>2330</v>
      </c>
    </row>
    <row r="2332" spans="1:36" ht="11.25" customHeight="1" x14ac:dyDescent="0.2">
      <c r="A2332" s="27">
        <v>2331</v>
      </c>
      <c r="C2332" s="33" t="str">
        <f t="shared" ref="C2332:C2363" si="523">CONCATENATE(H2332," - ",I2332,IF(K2332="","",CONCATENATE(" - ",K2332))," - ",W2332,IF(V2332="","",CONCATENATE(" - ",V2332)),IF(L2332="","",CONCATENATE(" - ",L2332)))</f>
        <v>Universe - Teamwork - 7E SI +2+2 - C - Li'l Dazzler, Li'l Colossus &amp; Li'l Cyclops</v>
      </c>
      <c r="D2332" s="33" t="str">
        <f>CONCATENATE(IF(G2332="MN",CONCATENATE(I2332),CONCATENATE("TW"))," ",K2332," - ",G2332," - ",W2332,IF(L2332="","",CONCATENATE(" ",L2332,)))</f>
        <v>Teamwork 7E SI +2+2 - MN - C Li'l Dazzler, Li'l Colossus &amp; Li'l Cyclops</v>
      </c>
      <c r="E2332" s="33">
        <f t="shared" si="520"/>
        <v>46</v>
      </c>
      <c r="F2332" s="33" t="str">
        <f t="shared" si="522"/>
        <v xml:space="preserve"> - MN</v>
      </c>
      <c r="G2332" s="34" t="s">
        <v>1677</v>
      </c>
      <c r="H2332" s="34" t="s">
        <v>2587</v>
      </c>
      <c r="I2332" s="33" t="s">
        <v>5597</v>
      </c>
      <c r="K2332" s="34" t="s">
        <v>2671</v>
      </c>
      <c r="L2332" s="50" t="s">
        <v>2672</v>
      </c>
      <c r="S2332" s="50"/>
      <c r="T2332" s="33" t="s">
        <v>502</v>
      </c>
      <c r="U2332" s="33" t="s">
        <v>550</v>
      </c>
      <c r="W2332" s="34" t="s">
        <v>2103</v>
      </c>
      <c r="X2332" s="34">
        <v>4</v>
      </c>
      <c r="Y2332" s="34">
        <v>5</v>
      </c>
      <c r="Z2332" s="34">
        <f t="shared" si="521"/>
        <v>20</v>
      </c>
      <c r="AI2332" s="25">
        <v>2331</v>
      </c>
      <c r="AJ2332" s="27">
        <v>2331</v>
      </c>
    </row>
    <row r="2333" spans="1:36" ht="11.25" customHeight="1" x14ac:dyDescent="0.2">
      <c r="A2333" s="27">
        <v>2332</v>
      </c>
      <c r="C2333" s="33" t="str">
        <f t="shared" si="523"/>
        <v>Universe - Teamwork - 7E SI +2+2 - R - Superman, Supergirl &amp; Metropolis S.C.U.</v>
      </c>
      <c r="D2333" s="33" t="s">
        <v>5750</v>
      </c>
      <c r="E2333" s="33">
        <f t="shared" si="520"/>
        <v>34</v>
      </c>
      <c r="F2333" s="33" t="str">
        <f t="shared" si="522"/>
        <v xml:space="preserve"> - DC</v>
      </c>
      <c r="G2333" s="34" t="s">
        <v>3385</v>
      </c>
      <c r="H2333" s="34" t="s">
        <v>2587</v>
      </c>
      <c r="I2333" s="33" t="s">
        <v>5597</v>
      </c>
      <c r="K2333" s="34" t="s">
        <v>2671</v>
      </c>
      <c r="L2333" s="50" t="s">
        <v>2673</v>
      </c>
      <c r="S2333" s="50"/>
      <c r="T2333" s="33" t="s">
        <v>502</v>
      </c>
      <c r="U2333" s="33" t="s">
        <v>549</v>
      </c>
      <c r="W2333" s="34" t="s">
        <v>2313</v>
      </c>
      <c r="X2333" s="34">
        <v>3</v>
      </c>
      <c r="Y2333" s="34">
        <v>15</v>
      </c>
      <c r="Z2333" s="34">
        <f t="shared" si="521"/>
        <v>45</v>
      </c>
      <c r="AI2333" s="25">
        <v>2332</v>
      </c>
      <c r="AJ2333" s="27">
        <v>2332</v>
      </c>
    </row>
    <row r="2334" spans="1:36" ht="11.25" customHeight="1" x14ac:dyDescent="0.2">
      <c r="A2334" s="27">
        <v>2333</v>
      </c>
      <c r="C2334" s="33" t="str">
        <f t="shared" si="523"/>
        <v>Universe - Teamwork - 8E FI +2+3 - C - Professor X, White Queen &amp; Banshee</v>
      </c>
      <c r="D2334" s="33" t="str">
        <f>CONCATENATE(IF(G2334="MN",CONCATENATE(I2334),CONCATENATE("TW"))," ",K2334," - ",G2334," - ",W2334,IF(L2334="","",CONCATENATE(" ",L2334,)))</f>
        <v>TW 8E FI +2+3 - IQ - C Professor X, White Queen &amp; Banshee</v>
      </c>
      <c r="E2334" s="33">
        <f t="shared" si="520"/>
        <v>17</v>
      </c>
      <c r="F2334" s="33" t="str">
        <f t="shared" si="522"/>
        <v xml:space="preserve"> - IQ</v>
      </c>
      <c r="G2334" s="34" t="s">
        <v>1044</v>
      </c>
      <c r="H2334" s="34" t="s">
        <v>2587</v>
      </c>
      <c r="I2334" s="33" t="s">
        <v>5597</v>
      </c>
      <c r="K2334" s="34" t="s">
        <v>2674</v>
      </c>
      <c r="L2334" s="50" t="s">
        <v>2675</v>
      </c>
      <c r="S2334" s="50"/>
      <c r="T2334" s="33" t="s">
        <v>502</v>
      </c>
      <c r="U2334" s="33" t="s">
        <v>553</v>
      </c>
      <c r="W2334" s="34" t="s">
        <v>2103</v>
      </c>
      <c r="X2334" s="34">
        <v>12</v>
      </c>
      <c r="Y2334" s="34">
        <v>5</v>
      </c>
      <c r="Z2334" s="34">
        <f t="shared" si="521"/>
        <v>60</v>
      </c>
      <c r="AI2334" s="25">
        <v>2333</v>
      </c>
      <c r="AJ2334" s="27">
        <v>2333</v>
      </c>
    </row>
    <row r="2335" spans="1:36" ht="11.25" customHeight="1" x14ac:dyDescent="0.2">
      <c r="A2335" s="27">
        <v>2334</v>
      </c>
      <c r="C2335" s="33" t="str">
        <f t="shared" si="523"/>
        <v>Universe - Teamwork - 8E FS +1+3 - R - Magneto, Juggernaut and Sabretooth</v>
      </c>
      <c r="D2335" s="33" t="s">
        <v>5737</v>
      </c>
      <c r="E2335" s="33">
        <f t="shared" si="520"/>
        <v>15</v>
      </c>
      <c r="F2335" s="33" t="str">
        <f t="shared" si="522"/>
        <v xml:space="preserve"> - OP</v>
      </c>
      <c r="G2335" s="34" t="s">
        <v>123</v>
      </c>
      <c r="H2335" s="34" t="s">
        <v>2587</v>
      </c>
      <c r="I2335" s="33" t="s">
        <v>5597</v>
      </c>
      <c r="K2335" s="34" t="s">
        <v>2676</v>
      </c>
      <c r="L2335" s="50" t="s">
        <v>2663</v>
      </c>
      <c r="S2335" s="50"/>
      <c r="T2335" s="33" t="s">
        <v>502</v>
      </c>
      <c r="U2335" s="33" t="s">
        <v>551</v>
      </c>
      <c r="W2335" s="34" t="s">
        <v>2313</v>
      </c>
      <c r="X2335" s="34">
        <v>2</v>
      </c>
      <c r="Y2335" s="34">
        <v>15</v>
      </c>
      <c r="Z2335" s="34">
        <f t="shared" si="521"/>
        <v>30</v>
      </c>
      <c r="AI2335" s="25">
        <v>2334</v>
      </c>
      <c r="AJ2335" s="27">
        <v>2334</v>
      </c>
    </row>
    <row r="2336" spans="1:36" ht="11.25" customHeight="1" x14ac:dyDescent="0.2">
      <c r="A2336" s="27">
        <v>2335</v>
      </c>
      <c r="C2336" s="33" t="str">
        <f t="shared" si="523"/>
        <v>Universe - Teamwork - 8E FS +2+3 - U - Lex Luthor, Brainiac &amp; Hazard</v>
      </c>
      <c r="D2336" s="33" t="s">
        <v>5746</v>
      </c>
      <c r="E2336" s="33">
        <f t="shared" si="520"/>
        <v>34</v>
      </c>
      <c r="F2336" s="33" t="str">
        <f t="shared" si="522"/>
        <v xml:space="preserve"> - DC</v>
      </c>
      <c r="G2336" s="34" t="s">
        <v>3385</v>
      </c>
      <c r="H2336" s="34" t="s">
        <v>2587</v>
      </c>
      <c r="I2336" s="33" t="s">
        <v>5597</v>
      </c>
      <c r="K2336" s="34" t="s">
        <v>2677</v>
      </c>
      <c r="L2336" s="50" t="s">
        <v>2678</v>
      </c>
      <c r="S2336" s="50"/>
      <c r="T2336" s="33" t="s">
        <v>502</v>
      </c>
      <c r="U2336" s="33" t="s">
        <v>552</v>
      </c>
      <c r="W2336" s="34" t="s">
        <v>2314</v>
      </c>
      <c r="X2336" s="34">
        <v>3</v>
      </c>
      <c r="Y2336" s="34">
        <v>10</v>
      </c>
      <c r="Z2336" s="34">
        <f t="shared" si="521"/>
        <v>30</v>
      </c>
      <c r="AI2336" s="25">
        <v>2335</v>
      </c>
      <c r="AJ2336" s="27">
        <v>2335</v>
      </c>
    </row>
    <row r="2337" spans="1:36" ht="11.25" customHeight="1" x14ac:dyDescent="0.2">
      <c r="A2337" s="27">
        <v>2336</v>
      </c>
      <c r="C2337" s="33" t="str">
        <f t="shared" si="523"/>
        <v>Universe - Teamwork - 8E SI +2+3 - C - Magneto, Quicksilver &amp; Scarlet Witch</v>
      </c>
      <c r="D2337" s="33" t="str">
        <f>CONCATENATE(IF(G2337="MN",CONCATENATE(I2337),CONCATENATE("TW"))," ",K2337," - ",G2337," - ",W2337,IF(L2337="","",CONCATENATE(" ",L2337,)))</f>
        <v>TW 8E SI +2+3 - IQ - C Magneto, Quicksilver &amp; Scarlet Witch</v>
      </c>
      <c r="E2337" s="33">
        <f t="shared" si="520"/>
        <v>17</v>
      </c>
      <c r="F2337" s="33" t="str">
        <f t="shared" si="522"/>
        <v xml:space="preserve"> - IQ</v>
      </c>
      <c r="G2337" s="34" t="s">
        <v>1044</v>
      </c>
      <c r="H2337" s="34" t="s">
        <v>2587</v>
      </c>
      <c r="I2337" s="33" t="s">
        <v>5597</v>
      </c>
      <c r="K2337" s="34" t="s">
        <v>2679</v>
      </c>
      <c r="L2337" s="50" t="s">
        <v>2680</v>
      </c>
      <c r="S2337" s="50"/>
      <c r="T2337" s="33" t="s">
        <v>502</v>
      </c>
      <c r="U2337" s="33" t="s">
        <v>554</v>
      </c>
      <c r="W2337" s="34" t="s">
        <v>2103</v>
      </c>
      <c r="X2337" s="34">
        <v>12</v>
      </c>
      <c r="Y2337" s="34">
        <v>5</v>
      </c>
      <c r="Z2337" s="34">
        <f t="shared" si="521"/>
        <v>60</v>
      </c>
      <c r="AI2337" s="25">
        <v>2336</v>
      </c>
      <c r="AJ2337" s="27">
        <v>2336</v>
      </c>
    </row>
    <row r="2338" spans="1:36" ht="11.25" customHeight="1" x14ac:dyDescent="0.2">
      <c r="A2338" s="27">
        <v>2337</v>
      </c>
      <c r="C2338" s="33" t="str">
        <f t="shared" si="523"/>
        <v>Universe - Teamwork - 6F EI +1+2 - U - Catwoman, Joker &amp; Poison Ivy</v>
      </c>
      <c r="D2338" s="33" t="str">
        <f>CONCATENATE(IF(G2338="MN",CONCATENATE(I2338),CONCATENATE("TW"))," ",K2338," - ",G2338," - ",W2338,IF(L2338="","",CONCATENATE(" ",L2338,)))</f>
        <v>TW 6F EI +1+2 - DC - U Catwoman, Joker &amp; Poison Ivy</v>
      </c>
      <c r="E2338" s="33">
        <f t="shared" si="520"/>
        <v>34</v>
      </c>
      <c r="F2338" s="33" t="str">
        <f t="shared" si="522"/>
        <v xml:space="preserve"> - DC</v>
      </c>
      <c r="G2338" s="34" t="s">
        <v>3385</v>
      </c>
      <c r="H2338" s="34" t="s">
        <v>2587</v>
      </c>
      <c r="I2338" s="33" t="s">
        <v>5597</v>
      </c>
      <c r="K2338" s="34" t="s">
        <v>2681</v>
      </c>
      <c r="L2338" s="50" t="s">
        <v>2682</v>
      </c>
      <c r="S2338" s="50"/>
      <c r="T2338" s="33" t="s">
        <v>503</v>
      </c>
      <c r="U2338" s="33" t="s">
        <v>558</v>
      </c>
      <c r="W2338" s="34" t="s">
        <v>2314</v>
      </c>
      <c r="X2338" s="34">
        <v>3</v>
      </c>
      <c r="Y2338" s="34">
        <v>10</v>
      </c>
      <c r="Z2338" s="34">
        <f t="shared" si="521"/>
        <v>30</v>
      </c>
      <c r="AI2338" s="25">
        <v>2337</v>
      </c>
      <c r="AJ2338" s="27">
        <v>2337</v>
      </c>
    </row>
    <row r="2339" spans="1:36" ht="11.25" customHeight="1" x14ac:dyDescent="0.2">
      <c r="A2339" s="27">
        <v>2338</v>
      </c>
      <c r="C2339" s="33" t="str">
        <f t="shared" si="523"/>
        <v>Universe - Teamwork - 6F EI +1+2 - C - Serpent Society</v>
      </c>
      <c r="D2339" s="33" t="str">
        <f>CONCATENATE(IF(G2339="MN",CONCATENATE(I2339),CONCATENATE("TW"))," ",K2339," - ",G2339," - ",W2339,IF(L2339="","",CONCATENATE(" ",L2339,)))</f>
        <v>Teamwork 6F EI +1+2 - MN - C Serpent Society</v>
      </c>
      <c r="E2339" s="33">
        <f t="shared" si="520"/>
        <v>46</v>
      </c>
      <c r="F2339" s="33" t="str">
        <f t="shared" si="522"/>
        <v xml:space="preserve"> - MN</v>
      </c>
      <c r="G2339" s="34" t="s">
        <v>1677</v>
      </c>
      <c r="H2339" s="34" t="s">
        <v>2587</v>
      </c>
      <c r="I2339" s="33" t="s">
        <v>5597</v>
      </c>
      <c r="K2339" s="34" t="s">
        <v>2681</v>
      </c>
      <c r="L2339" s="50" t="s">
        <v>813</v>
      </c>
      <c r="S2339" s="50"/>
      <c r="T2339" s="33" t="s">
        <v>503</v>
      </c>
      <c r="U2339" s="33" t="s">
        <v>559</v>
      </c>
      <c r="W2339" s="34" t="s">
        <v>2103</v>
      </c>
      <c r="X2339" s="34">
        <v>4</v>
      </c>
      <c r="Y2339" s="34">
        <v>5</v>
      </c>
      <c r="Z2339" s="34">
        <f t="shared" si="521"/>
        <v>20</v>
      </c>
      <c r="AI2339" s="25">
        <v>2338</v>
      </c>
      <c r="AJ2339" s="27">
        <v>2338</v>
      </c>
    </row>
    <row r="2340" spans="1:36" ht="11.25" customHeight="1" x14ac:dyDescent="0.2">
      <c r="A2340" s="27">
        <v>2339</v>
      </c>
      <c r="C2340" s="33" t="str">
        <f t="shared" si="523"/>
        <v>Universe - Teamwork - 6F ES +1+2 - C - CyberForce</v>
      </c>
      <c r="D2340" s="33" t="str">
        <f>CONCATENATE(IF(G2340="MN",CONCATENATE(I2340),CONCATENATE("TW"))," ",K2340," - ",G2340," - ",W2340,IF(L2340="","",CONCATENATE(" ",L2340,)))</f>
        <v>TW 6F ES +1+2 - IM - C CyberForce</v>
      </c>
      <c r="E2340" s="33">
        <f t="shared" si="520"/>
        <v>19</v>
      </c>
      <c r="F2340" s="33" t="str">
        <f t="shared" si="522"/>
        <v xml:space="preserve"> - IM</v>
      </c>
      <c r="G2340" s="34" t="s">
        <v>511</v>
      </c>
      <c r="H2340" s="34" t="s">
        <v>2587</v>
      </c>
      <c r="I2340" s="33" t="s">
        <v>5597</v>
      </c>
      <c r="K2340" s="34" t="s">
        <v>2683</v>
      </c>
      <c r="L2340" s="50" t="s">
        <v>2684</v>
      </c>
      <c r="S2340" s="50"/>
      <c r="T2340" s="33" t="s">
        <v>503</v>
      </c>
      <c r="U2340" s="33" t="s">
        <v>557</v>
      </c>
      <c r="W2340" s="34" t="s">
        <v>2103</v>
      </c>
      <c r="X2340" s="34">
        <v>16</v>
      </c>
      <c r="Y2340" s="34">
        <v>5</v>
      </c>
      <c r="Z2340" s="34">
        <f t="shared" si="521"/>
        <v>80</v>
      </c>
      <c r="AI2340" s="25">
        <v>2339</v>
      </c>
      <c r="AJ2340" s="27">
        <v>2339</v>
      </c>
    </row>
    <row r="2341" spans="1:36" ht="11.25" customHeight="1" x14ac:dyDescent="0.2">
      <c r="A2341" s="27">
        <v>2340</v>
      </c>
      <c r="C2341" s="33" t="str">
        <f t="shared" si="523"/>
        <v>Universe - Teamwork - 6F ES +1+2 - R - Psylocke, Rogue and Storm</v>
      </c>
      <c r="D2341" s="33" t="str">
        <f>CONCATENATE(IF(G2341="MN",CONCATENATE(I2341),CONCATENATE("TW"))," ",K2341," - ",G2341," - ",W2341,IF(L2341="","",CONCATENATE(" ",L2341,)))</f>
        <v>TW 6F ES +1+2 - PS - R Psylocke, Rogue and Storm</v>
      </c>
      <c r="E2341" s="33">
        <f t="shared" si="520"/>
        <v>6</v>
      </c>
      <c r="F2341" s="33" t="str">
        <f t="shared" si="522"/>
        <v xml:space="preserve"> - PS</v>
      </c>
      <c r="G2341" s="34" t="s">
        <v>124</v>
      </c>
      <c r="H2341" s="34" t="s">
        <v>2587</v>
      </c>
      <c r="I2341" s="33" t="s">
        <v>5597</v>
      </c>
      <c r="K2341" s="34" t="s">
        <v>2683</v>
      </c>
      <c r="L2341" s="50" t="s">
        <v>2685</v>
      </c>
      <c r="S2341" s="50"/>
      <c r="T2341" s="33" t="s">
        <v>503</v>
      </c>
      <c r="U2341" s="33" t="s">
        <v>556</v>
      </c>
      <c r="W2341" s="34" t="s">
        <v>2313</v>
      </c>
      <c r="X2341" s="34">
        <v>7</v>
      </c>
      <c r="Y2341" s="34">
        <v>15</v>
      </c>
      <c r="Z2341" s="34">
        <f t="shared" si="521"/>
        <v>105</v>
      </c>
      <c r="AI2341" s="25">
        <v>2340</v>
      </c>
      <c r="AJ2341" s="27">
        <v>2340</v>
      </c>
    </row>
    <row r="2342" spans="1:36" ht="11.25" customHeight="1" x14ac:dyDescent="0.2">
      <c r="A2342" s="27">
        <v>2341</v>
      </c>
      <c r="C2342" s="33" t="str">
        <f t="shared" si="523"/>
        <v>Universe - Teamwork - 6F ES +1+2 - C - Wolverine, Cyclops and Beast</v>
      </c>
      <c r="D2342" s="33" t="s">
        <v>5744</v>
      </c>
      <c r="E2342" s="33">
        <f t="shared" si="520"/>
        <v>15</v>
      </c>
      <c r="F2342" s="33" t="str">
        <f t="shared" si="522"/>
        <v xml:space="preserve"> - OP</v>
      </c>
      <c r="G2342" s="34" t="s">
        <v>123</v>
      </c>
      <c r="H2342" s="34" t="s">
        <v>2587</v>
      </c>
      <c r="I2342" s="33" t="s">
        <v>5597</v>
      </c>
      <c r="K2342" s="34" t="s">
        <v>2683</v>
      </c>
      <c r="L2342" s="50" t="s">
        <v>2686</v>
      </c>
      <c r="S2342" s="50"/>
      <c r="T2342" s="33" t="s">
        <v>503</v>
      </c>
      <c r="U2342" s="33" t="s">
        <v>555</v>
      </c>
      <c r="W2342" s="34" t="s">
        <v>2103</v>
      </c>
      <c r="X2342" s="34">
        <v>2</v>
      </c>
      <c r="Y2342" s="34">
        <v>5</v>
      </c>
      <c r="Z2342" s="34">
        <f t="shared" si="521"/>
        <v>10</v>
      </c>
      <c r="AI2342" s="25">
        <v>2341</v>
      </c>
      <c r="AJ2342" s="27">
        <v>2341</v>
      </c>
    </row>
    <row r="2343" spans="1:36" ht="11.25" customHeight="1" x14ac:dyDescent="0.2">
      <c r="A2343" s="27">
        <v>2342</v>
      </c>
      <c r="C2343" s="33" t="str">
        <f t="shared" si="523"/>
        <v>Universe - Teamwork - 6F SI +1+2 - C - Mystique, Forge &amp; Strong Guy</v>
      </c>
      <c r="D2343" s="33" t="str">
        <f>CONCATENATE(IF(G2343="MN",CONCATENATE(I2343),CONCATENATE("TW"))," ",K2343," - ",G2343," - ",W2343,IF(L2343="","",CONCATENATE(" ",L2343,)))</f>
        <v>TW 6F SI +1+2 - IQ - C Mystique, Forge &amp; Strong Guy</v>
      </c>
      <c r="E2343" s="33">
        <f t="shared" si="520"/>
        <v>17</v>
      </c>
      <c r="F2343" s="33" t="str">
        <f t="shared" si="522"/>
        <v xml:space="preserve"> - IQ</v>
      </c>
      <c r="G2343" s="34" t="s">
        <v>1044</v>
      </c>
      <c r="H2343" s="34" t="s">
        <v>2587</v>
      </c>
      <c r="I2343" s="33" t="s">
        <v>5597</v>
      </c>
      <c r="K2343" s="34" t="s">
        <v>2687</v>
      </c>
      <c r="L2343" s="50" t="s">
        <v>2688</v>
      </c>
      <c r="S2343" s="50"/>
      <c r="T2343" s="33" t="s">
        <v>503</v>
      </c>
      <c r="U2343" s="33" t="s">
        <v>560</v>
      </c>
      <c r="W2343" s="34" t="s">
        <v>2103</v>
      </c>
      <c r="X2343" s="34">
        <v>12</v>
      </c>
      <c r="Y2343" s="34">
        <v>5</v>
      </c>
      <c r="Z2343" s="34">
        <f t="shared" si="521"/>
        <v>60</v>
      </c>
      <c r="AI2343" s="25">
        <v>2342</v>
      </c>
      <c r="AJ2343" s="27">
        <v>2342</v>
      </c>
    </row>
    <row r="2344" spans="1:36" ht="11.25" customHeight="1" x14ac:dyDescent="0.2">
      <c r="A2344" s="27">
        <v>2343</v>
      </c>
      <c r="C2344" s="33" t="str">
        <f t="shared" si="523"/>
        <v>Universe - Teamwork - 7F EI +2+2 - C - The Hand</v>
      </c>
      <c r="D2344" s="33" t="str">
        <f>CONCATENATE(IF(G2344="MN",CONCATENATE(I2344),CONCATENATE("TW"))," ",K2344," - ",G2344," - ",W2344,IF(L2344="","",CONCATENATE(" ",L2344,)))</f>
        <v>Teamwork 7F EI +2+2 - MN - C The Hand</v>
      </c>
      <c r="E2344" s="33">
        <f t="shared" si="520"/>
        <v>46</v>
      </c>
      <c r="F2344" s="33" t="str">
        <f t="shared" si="522"/>
        <v xml:space="preserve"> - MN</v>
      </c>
      <c r="G2344" s="34" t="s">
        <v>1677</v>
      </c>
      <c r="H2344" s="34" t="s">
        <v>2587</v>
      </c>
      <c r="I2344" s="33" t="s">
        <v>5597</v>
      </c>
      <c r="K2344" s="34" t="s">
        <v>2689</v>
      </c>
      <c r="L2344" s="50" t="s">
        <v>2690</v>
      </c>
      <c r="S2344" s="50"/>
      <c r="T2344" s="33" t="s">
        <v>503</v>
      </c>
      <c r="U2344" s="33" t="s">
        <v>563</v>
      </c>
      <c r="W2344" s="34" t="s">
        <v>2103</v>
      </c>
      <c r="X2344" s="34">
        <v>4</v>
      </c>
      <c r="Y2344" s="34">
        <v>5</v>
      </c>
      <c r="Z2344" s="34">
        <f t="shared" si="521"/>
        <v>20</v>
      </c>
      <c r="AI2344" s="25">
        <v>2343</v>
      </c>
      <c r="AJ2344" s="27">
        <v>2343</v>
      </c>
    </row>
    <row r="2345" spans="1:36" ht="11.25" customHeight="1" x14ac:dyDescent="0.2">
      <c r="A2345" s="27">
        <v>2344</v>
      </c>
      <c r="C2345" s="33" t="str">
        <f t="shared" si="523"/>
        <v>Universe - Teamwork - 7F ES +2+2 - R - Black Cat, Spider-Man and Scarlet Spider</v>
      </c>
      <c r="D2345" s="33" t="str">
        <f>CONCATENATE(IF(G2345="MN",CONCATENATE(I2345),CONCATENATE("TW"))," ",K2345," - ",G2345," - ",W2345,IF(L2345="","",CONCATENATE(" ",L2345,)))</f>
        <v>TW 7F ES +2+2 - PS - R Black Cat, Spider-Man and Scarlet Spider</v>
      </c>
      <c r="E2345" s="33">
        <f t="shared" si="520"/>
        <v>6</v>
      </c>
      <c r="F2345" s="33" t="str">
        <f t="shared" si="522"/>
        <v xml:space="preserve"> - PS</v>
      </c>
      <c r="G2345" s="34" t="s">
        <v>124</v>
      </c>
      <c r="H2345" s="34" t="s">
        <v>2587</v>
      </c>
      <c r="I2345" s="33" t="s">
        <v>5597</v>
      </c>
      <c r="K2345" s="34" t="s">
        <v>2691</v>
      </c>
      <c r="L2345" s="50" t="s">
        <v>2692</v>
      </c>
      <c r="S2345" s="50"/>
      <c r="T2345" s="33" t="s">
        <v>503</v>
      </c>
      <c r="U2345" s="33" t="s">
        <v>562</v>
      </c>
      <c r="W2345" s="34" t="s">
        <v>2313</v>
      </c>
      <c r="X2345" s="34">
        <v>7</v>
      </c>
      <c r="Y2345" s="34">
        <v>15</v>
      </c>
      <c r="Z2345" s="34">
        <f t="shared" si="521"/>
        <v>105</v>
      </c>
      <c r="AI2345" s="25">
        <v>2344</v>
      </c>
      <c r="AJ2345" s="27">
        <v>2344</v>
      </c>
    </row>
    <row r="2346" spans="1:36" ht="11.25" customHeight="1" x14ac:dyDescent="0.2">
      <c r="A2346" s="27">
        <v>2345</v>
      </c>
      <c r="C2346" s="33" t="str">
        <f t="shared" si="523"/>
        <v>Universe - Teamwork - 7F ES +2+2 - R - Wolverine, Cyclops and Beast</v>
      </c>
      <c r="D2346" s="33" t="s">
        <v>5741</v>
      </c>
      <c r="E2346" s="33">
        <f t="shared" si="520"/>
        <v>15</v>
      </c>
      <c r="F2346" s="33" t="str">
        <f t="shared" si="522"/>
        <v xml:space="preserve"> - OP</v>
      </c>
      <c r="G2346" s="34" t="s">
        <v>123</v>
      </c>
      <c r="H2346" s="34" t="s">
        <v>2587</v>
      </c>
      <c r="I2346" s="33" t="s">
        <v>5597</v>
      </c>
      <c r="K2346" s="34" t="s">
        <v>2691</v>
      </c>
      <c r="L2346" s="50" t="s">
        <v>2686</v>
      </c>
      <c r="S2346" s="50"/>
      <c r="T2346" s="33" t="s">
        <v>503</v>
      </c>
      <c r="U2346" s="33" t="s">
        <v>561</v>
      </c>
      <c r="W2346" s="34" t="s">
        <v>2313</v>
      </c>
      <c r="X2346" s="34">
        <v>2</v>
      </c>
      <c r="Y2346" s="34">
        <v>15</v>
      </c>
      <c r="Z2346" s="34">
        <f t="shared" si="521"/>
        <v>30</v>
      </c>
      <c r="AI2346" s="25">
        <v>2345</v>
      </c>
      <c r="AJ2346" s="27">
        <v>2345</v>
      </c>
    </row>
    <row r="2347" spans="1:36" ht="11.25" customHeight="1" x14ac:dyDescent="0.2">
      <c r="A2347" s="27">
        <v>2346</v>
      </c>
      <c r="C2347" s="33" t="str">
        <f t="shared" si="523"/>
        <v>Universe - Teamwork - 7F SI +2+2 - R - Batman, Robin &amp; Comm. Gordon</v>
      </c>
      <c r="D2347" s="33" t="s">
        <v>5751</v>
      </c>
      <c r="E2347" s="33">
        <f t="shared" si="520"/>
        <v>34</v>
      </c>
      <c r="F2347" s="33" t="str">
        <f t="shared" si="522"/>
        <v xml:space="preserve"> - DC</v>
      </c>
      <c r="G2347" s="34" t="s">
        <v>3385</v>
      </c>
      <c r="H2347" s="34" t="s">
        <v>2587</v>
      </c>
      <c r="I2347" s="33" t="s">
        <v>5597</v>
      </c>
      <c r="K2347" s="34" t="s">
        <v>2693</v>
      </c>
      <c r="L2347" s="50" t="s">
        <v>2694</v>
      </c>
      <c r="S2347" s="50"/>
      <c r="T2347" s="33" t="s">
        <v>503</v>
      </c>
      <c r="U2347" s="33" t="s">
        <v>564</v>
      </c>
      <c r="W2347" s="34" t="s">
        <v>2313</v>
      </c>
      <c r="X2347" s="34">
        <v>3</v>
      </c>
      <c r="Y2347" s="34">
        <v>15</v>
      </c>
      <c r="Z2347" s="34">
        <f t="shared" si="521"/>
        <v>45</v>
      </c>
      <c r="AI2347" s="25">
        <v>2346</v>
      </c>
      <c r="AJ2347" s="27">
        <v>2346</v>
      </c>
    </row>
    <row r="2348" spans="1:36" ht="11.25" customHeight="1" x14ac:dyDescent="0.2">
      <c r="A2348" s="27">
        <v>2347</v>
      </c>
      <c r="C2348" s="33" t="str">
        <f t="shared" si="523"/>
        <v>Universe - Teamwork - 7F SI +2+2 - C - Starjammers</v>
      </c>
      <c r="D2348" s="33" t="str">
        <f>CONCATENATE(IF(G2348="MN",CONCATENATE(I2348),CONCATENATE("TW"))," ",K2348," - ",G2348," - ",W2348,IF(L2348="","",CONCATENATE(" ",L2348,)))</f>
        <v>Teamwork 7F SI +2+2 - MN - C Starjammers</v>
      </c>
      <c r="E2348" s="33">
        <f t="shared" si="520"/>
        <v>46</v>
      </c>
      <c r="F2348" s="33" t="str">
        <f t="shared" si="522"/>
        <v xml:space="preserve"> - MN</v>
      </c>
      <c r="G2348" s="34" t="s">
        <v>1677</v>
      </c>
      <c r="H2348" s="34" t="s">
        <v>2587</v>
      </c>
      <c r="I2348" s="33" t="s">
        <v>5597</v>
      </c>
      <c r="K2348" s="34" t="s">
        <v>2693</v>
      </c>
      <c r="L2348" s="50" t="s">
        <v>1458</v>
      </c>
      <c r="S2348" s="50"/>
      <c r="T2348" s="33" t="s">
        <v>503</v>
      </c>
      <c r="U2348" s="33" t="s">
        <v>565</v>
      </c>
      <c r="W2348" s="34" t="s">
        <v>2103</v>
      </c>
      <c r="X2348" s="34">
        <v>4</v>
      </c>
      <c r="Y2348" s="34">
        <v>5</v>
      </c>
      <c r="Z2348" s="34">
        <f t="shared" si="521"/>
        <v>20</v>
      </c>
      <c r="AI2348" s="25">
        <v>2347</v>
      </c>
      <c r="AJ2348" s="27">
        <v>2347</v>
      </c>
    </row>
    <row r="2349" spans="1:36" ht="11.25" customHeight="1" x14ac:dyDescent="0.2">
      <c r="A2349" s="27">
        <v>2348</v>
      </c>
      <c r="C2349" s="33" t="str">
        <f t="shared" si="523"/>
        <v>Universe - Teamwork - 8F EI +2+3 - C - Captain America, Iron Man &amp; Thor</v>
      </c>
      <c r="D2349" s="33" t="str">
        <f>CONCATENATE(IF(G2349="MN",CONCATENATE(I2349),CONCATENATE("TW"))," ",K2349," - ",G2349," - ",W2349,IF(L2349="","",CONCATENATE(" ",L2349,)))</f>
        <v>TW 8F EI +2+3 - IQ - C Captain America, Iron Man &amp; Thor</v>
      </c>
      <c r="E2349" s="33">
        <f t="shared" si="520"/>
        <v>17</v>
      </c>
      <c r="F2349" s="33" t="str">
        <f t="shared" si="522"/>
        <v xml:space="preserve"> - IQ</v>
      </c>
      <c r="G2349" s="34" t="s">
        <v>1044</v>
      </c>
      <c r="H2349" s="34" t="s">
        <v>2587</v>
      </c>
      <c r="I2349" s="33" t="s">
        <v>5597</v>
      </c>
      <c r="K2349" s="34" t="s">
        <v>2695</v>
      </c>
      <c r="L2349" s="50" t="s">
        <v>2696</v>
      </c>
      <c r="S2349" s="50"/>
      <c r="T2349" s="33" t="s">
        <v>503</v>
      </c>
      <c r="U2349" s="33" t="s">
        <v>568</v>
      </c>
      <c r="W2349" s="34" t="s">
        <v>2103</v>
      </c>
      <c r="X2349" s="34">
        <v>12</v>
      </c>
      <c r="Y2349" s="34">
        <v>5</v>
      </c>
      <c r="Z2349" s="34">
        <f t="shared" si="521"/>
        <v>60</v>
      </c>
      <c r="AI2349" s="25">
        <v>2348</v>
      </c>
      <c r="AJ2349" s="27">
        <v>2348</v>
      </c>
    </row>
    <row r="2350" spans="1:36" ht="11.25" customHeight="1" x14ac:dyDescent="0.2">
      <c r="A2350" s="27">
        <v>2349</v>
      </c>
      <c r="C2350" s="33" t="str">
        <f t="shared" si="523"/>
        <v>Universe - Teamwork - 8F ES +1+3 - R - Wolverine, Cyclops and Beast</v>
      </c>
      <c r="D2350" s="33" t="s">
        <v>5738</v>
      </c>
      <c r="E2350" s="33">
        <f t="shared" si="520"/>
        <v>15</v>
      </c>
      <c r="F2350" s="33" t="str">
        <f t="shared" si="522"/>
        <v xml:space="preserve"> - OP</v>
      </c>
      <c r="G2350" s="34" t="s">
        <v>123</v>
      </c>
      <c r="H2350" s="34" t="s">
        <v>2587</v>
      </c>
      <c r="I2350" s="33" t="s">
        <v>5597</v>
      </c>
      <c r="K2350" s="34" t="s">
        <v>2697</v>
      </c>
      <c r="L2350" s="50" t="s">
        <v>2686</v>
      </c>
      <c r="S2350" s="50"/>
      <c r="T2350" s="33" t="s">
        <v>503</v>
      </c>
      <c r="U2350" s="33" t="s">
        <v>566</v>
      </c>
      <c r="W2350" s="34" t="s">
        <v>2313</v>
      </c>
      <c r="X2350" s="34">
        <v>2</v>
      </c>
      <c r="Y2350" s="34">
        <v>15</v>
      </c>
      <c r="Z2350" s="34">
        <f t="shared" si="521"/>
        <v>30</v>
      </c>
      <c r="AI2350" s="25">
        <v>2349</v>
      </c>
      <c r="AJ2350" s="27">
        <v>2349</v>
      </c>
    </row>
    <row r="2351" spans="1:36" ht="11.25" customHeight="1" x14ac:dyDescent="0.2">
      <c r="A2351" s="27">
        <v>2350</v>
      </c>
      <c r="C2351" s="33" t="str">
        <f t="shared" si="523"/>
        <v>Universe - Teamwork - 8F ES +2+3 - U - Nightwing, Azrael &amp; Thorn</v>
      </c>
      <c r="D2351" s="33" t="s">
        <v>5747</v>
      </c>
      <c r="E2351" s="33">
        <f t="shared" si="520"/>
        <v>34</v>
      </c>
      <c r="F2351" s="33" t="str">
        <f t="shared" si="522"/>
        <v xml:space="preserve"> - DC</v>
      </c>
      <c r="G2351" s="34" t="s">
        <v>3385</v>
      </c>
      <c r="H2351" s="34" t="s">
        <v>2587</v>
      </c>
      <c r="I2351" s="33" t="s">
        <v>5597</v>
      </c>
      <c r="K2351" s="34" t="s">
        <v>2698</v>
      </c>
      <c r="L2351" s="50" t="s">
        <v>2699</v>
      </c>
      <c r="S2351" s="50"/>
      <c r="T2351" s="33" t="s">
        <v>503</v>
      </c>
      <c r="U2351" s="33" t="s">
        <v>567</v>
      </c>
      <c r="W2351" s="34" t="s">
        <v>2314</v>
      </c>
      <c r="X2351" s="34">
        <v>3</v>
      </c>
      <c r="Y2351" s="34">
        <v>10</v>
      </c>
      <c r="Z2351" s="34">
        <f t="shared" si="521"/>
        <v>30</v>
      </c>
      <c r="AI2351" s="25">
        <v>2350</v>
      </c>
      <c r="AJ2351" s="27">
        <v>2350</v>
      </c>
    </row>
    <row r="2352" spans="1:36" ht="11.25" customHeight="1" x14ac:dyDescent="0.2">
      <c r="A2352" s="27">
        <v>2351</v>
      </c>
      <c r="C2352" s="33" t="str">
        <f t="shared" si="523"/>
        <v>Universe - Teamwork - 8F SI +2+3 - C - Maverick, Wolverine &amp; Sabretooth</v>
      </c>
      <c r="D2352" s="33" t="str">
        <f>CONCATENATE(IF(G2352="MN",CONCATENATE(I2352),CONCATENATE("TW"))," ",K2352," - ",G2352," - ",W2352,IF(L2352="","",CONCATENATE(" ",L2352,)))</f>
        <v>TW 8F SI +2+3 - IQ - C Maverick, Wolverine &amp; Sabretooth</v>
      </c>
      <c r="E2352" s="33">
        <f t="shared" si="520"/>
        <v>17</v>
      </c>
      <c r="F2352" s="33" t="str">
        <f t="shared" si="522"/>
        <v xml:space="preserve"> - IQ</v>
      </c>
      <c r="G2352" s="34" t="s">
        <v>1044</v>
      </c>
      <c r="H2352" s="34" t="s">
        <v>2587</v>
      </c>
      <c r="I2352" s="33" t="s">
        <v>5597</v>
      </c>
      <c r="K2352" s="34" t="s">
        <v>2700</v>
      </c>
      <c r="L2352" s="50" t="s">
        <v>2701</v>
      </c>
      <c r="S2352" s="50"/>
      <c r="T2352" s="33" t="s">
        <v>503</v>
      </c>
      <c r="U2352" s="33" t="s">
        <v>569</v>
      </c>
      <c r="W2352" s="34" t="s">
        <v>2103</v>
      </c>
      <c r="X2352" s="34">
        <v>12</v>
      </c>
      <c r="Y2352" s="34">
        <v>5</v>
      </c>
      <c r="Z2352" s="34">
        <f t="shared" si="521"/>
        <v>60</v>
      </c>
      <c r="AI2352" s="25">
        <v>2351</v>
      </c>
      <c r="AJ2352" s="27">
        <v>2351</v>
      </c>
    </row>
    <row r="2353" spans="1:36" ht="11.25" customHeight="1" x14ac:dyDescent="0.2">
      <c r="A2353" s="27">
        <v>2352</v>
      </c>
      <c r="C2353" s="33" t="str">
        <f t="shared" si="523"/>
        <v>Universe - Teamwork - 6I EF +1+2 - C - Adam Warlock, Gamorra &amp; Pip</v>
      </c>
      <c r="D2353" s="33" t="str">
        <f>CONCATENATE(IF(G2353="MN",CONCATENATE(I2353),CONCATENATE("TW"))," ",K2353," - ",G2353," - ",W2353,IF(L2353="","",CONCATENATE(" ",L2353,)))</f>
        <v>Teamwork 6I EF +1+2 - MN - C Adam Warlock, Gamorra &amp; Pip</v>
      </c>
      <c r="E2353" s="33">
        <f t="shared" si="520"/>
        <v>46</v>
      </c>
      <c r="F2353" s="33" t="str">
        <f t="shared" si="522"/>
        <v xml:space="preserve"> - MN</v>
      </c>
      <c r="G2353" s="34" t="s">
        <v>1677</v>
      </c>
      <c r="H2353" s="34" t="s">
        <v>2587</v>
      </c>
      <c r="I2353" s="33" t="s">
        <v>5597</v>
      </c>
      <c r="K2353" s="34" t="s">
        <v>2702</v>
      </c>
      <c r="L2353" s="50" t="s">
        <v>2703</v>
      </c>
      <c r="S2353" s="50"/>
      <c r="T2353" s="33" t="s">
        <v>505</v>
      </c>
      <c r="U2353" s="33" t="s">
        <v>585</v>
      </c>
      <c r="W2353" s="34" t="s">
        <v>2103</v>
      </c>
      <c r="X2353" s="34">
        <v>4</v>
      </c>
      <c r="Y2353" s="34">
        <v>5</v>
      </c>
      <c r="Z2353" s="34">
        <f t="shared" si="521"/>
        <v>20</v>
      </c>
      <c r="AI2353" s="25">
        <v>2352</v>
      </c>
      <c r="AJ2353" s="27">
        <v>2352</v>
      </c>
    </row>
    <row r="2354" spans="1:36" ht="11.25" customHeight="1" x14ac:dyDescent="0.2">
      <c r="A2354" s="27">
        <v>2353</v>
      </c>
      <c r="C2354" s="33" t="str">
        <f t="shared" si="523"/>
        <v>Universe - Teamwork - 6I EF +1+2 - C - Freak Force</v>
      </c>
      <c r="D2354" s="33" t="str">
        <f>CONCATENATE(IF(G2354="MN",CONCATENATE(I2354),CONCATENATE("TW"))," ",K2354," - ",G2354," - ",W2354,IF(L2354="","",CONCATENATE(" ",L2354,)))</f>
        <v>TW 6I EF +1+2 - IM - C Freak Force</v>
      </c>
      <c r="E2354" s="33">
        <f t="shared" si="520"/>
        <v>19</v>
      </c>
      <c r="F2354" s="33" t="str">
        <f t="shared" si="522"/>
        <v xml:space="preserve"> - IM</v>
      </c>
      <c r="G2354" s="34" t="s">
        <v>511</v>
      </c>
      <c r="H2354" s="34" t="s">
        <v>2587</v>
      </c>
      <c r="I2354" s="33" t="s">
        <v>5597</v>
      </c>
      <c r="K2354" s="34" t="s">
        <v>2702</v>
      </c>
      <c r="L2354" s="50" t="s">
        <v>2228</v>
      </c>
      <c r="S2354" s="50"/>
      <c r="T2354" s="33" t="s">
        <v>505</v>
      </c>
      <c r="U2354" s="33" t="s">
        <v>586</v>
      </c>
      <c r="W2354" s="34" t="s">
        <v>2103</v>
      </c>
      <c r="X2354" s="34">
        <v>16</v>
      </c>
      <c r="Y2354" s="34">
        <v>5</v>
      </c>
      <c r="Z2354" s="34">
        <f t="shared" si="521"/>
        <v>80</v>
      </c>
      <c r="AI2354" s="25">
        <v>2353</v>
      </c>
      <c r="AJ2354" s="27">
        <v>2353</v>
      </c>
    </row>
    <row r="2355" spans="1:36" ht="11.25" customHeight="1" x14ac:dyDescent="0.2">
      <c r="A2355" s="27">
        <v>2354</v>
      </c>
      <c r="C2355" s="33" t="str">
        <f t="shared" si="523"/>
        <v>Universe - Teamwork - 6I ES +1+2 - C - Shadowcat, Nightcrawler &amp; Colossus</v>
      </c>
      <c r="D2355" s="33" t="str">
        <f>CONCATENATE(IF(G2355="MN",CONCATENATE(I2355),CONCATENATE("TW"))," ",K2355," - ",G2355," - ",W2355,IF(L2355="","",CONCATENATE(" ",L2355,)))</f>
        <v>TW 6I ES +1+2 - IQ - C Shadowcat, Nightcrawler &amp; Colossus</v>
      </c>
      <c r="E2355" s="33">
        <f t="shared" si="520"/>
        <v>17</v>
      </c>
      <c r="F2355" s="33" t="str">
        <f t="shared" si="522"/>
        <v xml:space="preserve"> - IQ</v>
      </c>
      <c r="G2355" s="34" t="s">
        <v>1044</v>
      </c>
      <c r="H2355" s="34" t="s">
        <v>2587</v>
      </c>
      <c r="I2355" s="33" t="s">
        <v>5597</v>
      </c>
      <c r="K2355" s="34" t="s">
        <v>2704</v>
      </c>
      <c r="L2355" s="50" t="s">
        <v>2705</v>
      </c>
      <c r="S2355" s="50"/>
      <c r="T2355" s="33" t="s">
        <v>505</v>
      </c>
      <c r="U2355" s="33" t="s">
        <v>587</v>
      </c>
      <c r="W2355" s="34" t="s">
        <v>2103</v>
      </c>
      <c r="X2355" s="34">
        <v>12</v>
      </c>
      <c r="Y2355" s="34">
        <v>5</v>
      </c>
      <c r="Z2355" s="34">
        <f t="shared" si="521"/>
        <v>60</v>
      </c>
      <c r="AI2355" s="25">
        <v>2354</v>
      </c>
      <c r="AJ2355" s="27">
        <v>2354</v>
      </c>
    </row>
    <row r="2356" spans="1:36" ht="11.25" customHeight="1" x14ac:dyDescent="0.2">
      <c r="A2356" s="27">
        <v>2355</v>
      </c>
      <c r="C2356" s="33" t="str">
        <f t="shared" si="523"/>
        <v>Universe - Teamwork - 6I FS +1+2 - C - Guardian, Puck &amp; Sasquatch</v>
      </c>
      <c r="D2356" s="33" t="str">
        <f>CONCATENATE(IF(G2356="MN",CONCATENATE(I2356),CONCATENATE("TW"))," ",K2356," - ",G2356," - ",W2356,IF(L2356="","",CONCATENATE(" ",L2356,)))</f>
        <v>Teamwork 6I FS +1+2 - MN - C Guardian, Puck &amp; Sasquatch</v>
      </c>
      <c r="E2356" s="33">
        <f t="shared" si="520"/>
        <v>46</v>
      </c>
      <c r="F2356" s="33" t="str">
        <f t="shared" si="522"/>
        <v xml:space="preserve"> - MN</v>
      </c>
      <c r="G2356" s="34" t="s">
        <v>1677</v>
      </c>
      <c r="H2356" s="34" t="s">
        <v>2587</v>
      </c>
      <c r="I2356" s="33" t="s">
        <v>5597</v>
      </c>
      <c r="K2356" s="34" t="s">
        <v>2706</v>
      </c>
      <c r="L2356" s="50" t="s">
        <v>2707</v>
      </c>
      <c r="S2356" s="50"/>
      <c r="T2356" s="33" t="s">
        <v>505</v>
      </c>
      <c r="U2356" s="33" t="s">
        <v>589</v>
      </c>
      <c r="W2356" s="34" t="s">
        <v>2103</v>
      </c>
      <c r="X2356" s="34">
        <v>4</v>
      </c>
      <c r="Y2356" s="34">
        <v>5</v>
      </c>
      <c r="Z2356" s="34">
        <f t="shared" si="521"/>
        <v>20</v>
      </c>
      <c r="AI2356" s="25">
        <v>2355</v>
      </c>
      <c r="AJ2356" s="27">
        <v>2355</v>
      </c>
    </row>
    <row r="2357" spans="1:36" ht="11.25" customHeight="1" x14ac:dyDescent="0.2">
      <c r="A2357" s="27">
        <v>2356</v>
      </c>
      <c r="C2357" s="33" t="str">
        <f t="shared" si="523"/>
        <v>Universe - Teamwork - 6I FS +1+2 - U - Penguin, Riddler &amp; Two-Face</v>
      </c>
      <c r="D2357" s="33" t="s">
        <v>5755</v>
      </c>
      <c r="E2357" s="33">
        <f t="shared" si="520"/>
        <v>34</v>
      </c>
      <c r="F2357" s="33" t="str">
        <f t="shared" si="522"/>
        <v xml:space="preserve"> - DC</v>
      </c>
      <c r="G2357" s="34" t="s">
        <v>3385</v>
      </c>
      <c r="H2357" s="34" t="s">
        <v>2587</v>
      </c>
      <c r="I2357" s="33" t="s">
        <v>5597</v>
      </c>
      <c r="K2357" s="34" t="s">
        <v>2706</v>
      </c>
      <c r="L2357" s="50" t="s">
        <v>2708</v>
      </c>
      <c r="S2357" s="50"/>
      <c r="T2357" s="33" t="s">
        <v>505</v>
      </c>
      <c r="U2357" s="33" t="s">
        <v>588</v>
      </c>
      <c r="W2357" s="34" t="s">
        <v>2314</v>
      </c>
      <c r="X2357" s="34">
        <v>3</v>
      </c>
      <c r="Y2357" s="34">
        <v>10</v>
      </c>
      <c r="Z2357" s="34">
        <f t="shared" si="521"/>
        <v>30</v>
      </c>
      <c r="AI2357" s="25">
        <v>2356</v>
      </c>
      <c r="AJ2357" s="27">
        <v>2356</v>
      </c>
    </row>
    <row r="2358" spans="1:36" ht="11.25" customHeight="1" x14ac:dyDescent="0.2">
      <c r="A2358" s="27">
        <v>2357</v>
      </c>
      <c r="C2358" s="33" t="str">
        <f t="shared" si="523"/>
        <v>Universe - Teamwork - 7I EF +2+2 - R - Robin, Huntress, Batman</v>
      </c>
      <c r="D2358" s="33" t="s">
        <v>5753</v>
      </c>
      <c r="E2358" s="33">
        <f t="shared" si="520"/>
        <v>34</v>
      </c>
      <c r="F2358" s="33" t="str">
        <f t="shared" si="522"/>
        <v xml:space="preserve"> - DC</v>
      </c>
      <c r="G2358" s="34" t="s">
        <v>3385</v>
      </c>
      <c r="H2358" s="34" t="s">
        <v>2587</v>
      </c>
      <c r="I2358" s="33" t="s">
        <v>5597</v>
      </c>
      <c r="K2358" s="34" t="s">
        <v>2709</v>
      </c>
      <c r="L2358" s="50" t="s">
        <v>2710</v>
      </c>
      <c r="S2358" s="50"/>
      <c r="T2358" s="33" t="s">
        <v>505</v>
      </c>
      <c r="U2358" s="33" t="s">
        <v>590</v>
      </c>
      <c r="W2358" s="34" t="s">
        <v>2313</v>
      </c>
      <c r="X2358" s="34">
        <v>3</v>
      </c>
      <c r="Y2358" s="34">
        <v>15</v>
      </c>
      <c r="Z2358" s="34">
        <f t="shared" si="521"/>
        <v>45</v>
      </c>
      <c r="AI2358" s="25">
        <v>2357</v>
      </c>
      <c r="AJ2358" s="27">
        <v>2357</v>
      </c>
    </row>
    <row r="2359" spans="1:36" ht="11.25" customHeight="1" x14ac:dyDescent="0.2">
      <c r="A2359" s="27">
        <v>2358</v>
      </c>
      <c r="C2359" s="33" t="str">
        <f t="shared" si="523"/>
        <v>Universe - Teamwork - 7I EF +2+2 - C - Sebastian Shaw, Trevor Fitzroy &amp; Selene</v>
      </c>
      <c r="D2359" s="33" t="str">
        <f>CONCATENATE(IF(G2359="MN",CONCATENATE(I2359),CONCATENATE("TW"))," ",K2359," - ",G2359," - ",W2359,IF(L2359="","",CONCATENATE(" ",L2359,)))</f>
        <v>Teamwork 7I EF +2+2 - MN - C Sebastian Shaw, Trevor Fitzroy &amp; Selene</v>
      </c>
      <c r="E2359" s="33">
        <f t="shared" si="520"/>
        <v>46</v>
      </c>
      <c r="F2359" s="33" t="str">
        <f t="shared" ref="F2359:F2390" si="524">CONCATENATE(P2359," - ",G2359)</f>
        <v xml:space="preserve"> - MN</v>
      </c>
      <c r="G2359" s="34" t="s">
        <v>1677</v>
      </c>
      <c r="H2359" s="34" t="s">
        <v>2587</v>
      </c>
      <c r="I2359" s="33" t="s">
        <v>5597</v>
      </c>
      <c r="K2359" s="34" t="s">
        <v>2709</v>
      </c>
      <c r="L2359" s="50" t="s">
        <v>2711</v>
      </c>
      <c r="S2359" s="50"/>
      <c r="T2359" s="33" t="s">
        <v>505</v>
      </c>
      <c r="U2359" s="33" t="s">
        <v>591</v>
      </c>
      <c r="W2359" s="34" t="s">
        <v>2103</v>
      </c>
      <c r="X2359" s="34">
        <v>4</v>
      </c>
      <c r="Y2359" s="34">
        <v>5</v>
      </c>
      <c r="Z2359" s="34">
        <f t="shared" si="521"/>
        <v>20</v>
      </c>
      <c r="AI2359" s="25">
        <v>2358</v>
      </c>
      <c r="AJ2359" s="27">
        <v>2358</v>
      </c>
    </row>
    <row r="2360" spans="1:36" ht="11.25" customHeight="1" x14ac:dyDescent="0.2">
      <c r="A2360" s="27">
        <v>2359</v>
      </c>
      <c r="C2360" s="33" t="str">
        <f t="shared" si="523"/>
        <v>Universe - Teamwork - 7I ES +2+2 - C - Supreme Intelligence, Ronan &amp; Kree</v>
      </c>
      <c r="D2360" s="33" t="str">
        <f>CONCATENATE(IF(G2360="MN",CONCATENATE(I2360),CONCATENATE("TW"))," ",K2360," - ",G2360," - ",W2360,IF(L2360="","",CONCATENATE(" ",L2360,)))</f>
        <v>Teamwork 7I ES +2+2 - MN - C Supreme Intelligence, Ronan &amp; Kree</v>
      </c>
      <c r="E2360" s="33">
        <f t="shared" si="520"/>
        <v>46</v>
      </c>
      <c r="F2360" s="33" t="str">
        <f t="shared" si="524"/>
        <v xml:space="preserve"> - MN</v>
      </c>
      <c r="G2360" s="34" t="s">
        <v>1677</v>
      </c>
      <c r="H2360" s="34" t="s">
        <v>2587</v>
      </c>
      <c r="I2360" s="33" t="s">
        <v>5597</v>
      </c>
      <c r="K2360" s="34" t="s">
        <v>2712</v>
      </c>
      <c r="L2360" s="50" t="s">
        <v>2713</v>
      </c>
      <c r="S2360" s="50"/>
      <c r="T2360" s="33" t="s">
        <v>505</v>
      </c>
      <c r="U2360" s="33" t="s">
        <v>592</v>
      </c>
      <c r="W2360" s="34" t="s">
        <v>2103</v>
      </c>
      <c r="X2360" s="34">
        <v>4</v>
      </c>
      <c r="Y2360" s="34">
        <v>5</v>
      </c>
      <c r="Z2360" s="34">
        <f t="shared" si="521"/>
        <v>20</v>
      </c>
      <c r="AI2360" s="25">
        <v>2359</v>
      </c>
      <c r="AJ2360" s="27">
        <v>2359</v>
      </c>
    </row>
    <row r="2361" spans="1:36" ht="11.25" customHeight="1" x14ac:dyDescent="0.2">
      <c r="A2361" s="27">
        <v>2360</v>
      </c>
      <c r="C2361" s="33" t="str">
        <f t="shared" si="523"/>
        <v>Universe - Teamwork - 7I FS +2+2 - C - Henry Pym, Vision &amp; Black Widow</v>
      </c>
      <c r="D2361" s="33" t="str">
        <f>CONCATENATE(IF(G2361="MN",CONCATENATE(I2361),CONCATENATE("TW"))," ",K2361," - ",G2361," - ",W2361,IF(L2361="","",CONCATENATE(" ",L2361,)))</f>
        <v>TW 7I FS +2+2 - IQ - C Henry Pym, Vision &amp; Black Widow</v>
      </c>
      <c r="E2361" s="33">
        <f t="shared" si="520"/>
        <v>17</v>
      </c>
      <c r="F2361" s="33" t="str">
        <f t="shared" si="524"/>
        <v xml:space="preserve"> - IQ</v>
      </c>
      <c r="G2361" s="34" t="s">
        <v>1044</v>
      </c>
      <c r="H2361" s="34" t="s">
        <v>2587</v>
      </c>
      <c r="I2361" s="33" t="s">
        <v>5597</v>
      </c>
      <c r="K2361" s="34" t="s">
        <v>2714</v>
      </c>
      <c r="L2361" s="50" t="s">
        <v>2715</v>
      </c>
      <c r="S2361" s="50"/>
      <c r="T2361" s="33" t="s">
        <v>505</v>
      </c>
      <c r="U2361" s="33" t="s">
        <v>593</v>
      </c>
      <c r="W2361" s="34" t="s">
        <v>2103</v>
      </c>
      <c r="X2361" s="34">
        <v>12</v>
      </c>
      <c r="Y2361" s="34">
        <v>5</v>
      </c>
      <c r="Z2361" s="34">
        <f t="shared" si="521"/>
        <v>60</v>
      </c>
      <c r="AI2361" s="25">
        <v>2360</v>
      </c>
      <c r="AJ2361" s="27">
        <v>2360</v>
      </c>
    </row>
    <row r="2362" spans="1:36" ht="11.25" customHeight="1" x14ac:dyDescent="0.2">
      <c r="A2362" s="27">
        <v>2361</v>
      </c>
      <c r="C2362" s="33" t="str">
        <f t="shared" si="523"/>
        <v>Universe - Teamwork - 8I EF +2+3 - C - Lilandra, Gladiator &amp; Deathbird</v>
      </c>
      <c r="D2362" s="33" t="str">
        <f>CONCATENATE(IF(G2362="MN",CONCATENATE(I2362),CONCATENATE("TW"))," ",K2362," - ",G2362," - ",W2362,IF(L2362="","",CONCATENATE(" ",L2362,)))</f>
        <v>Teamwork 8I EF +2+3 - MN - C Lilandra, Gladiator &amp; Deathbird</v>
      </c>
      <c r="E2362" s="33">
        <f t="shared" si="520"/>
        <v>46</v>
      </c>
      <c r="F2362" s="33" t="str">
        <f t="shared" si="524"/>
        <v xml:space="preserve"> - MN</v>
      </c>
      <c r="G2362" s="34" t="s">
        <v>1677</v>
      </c>
      <c r="H2362" s="34" t="s">
        <v>2587</v>
      </c>
      <c r="I2362" s="33" t="s">
        <v>5597</v>
      </c>
      <c r="K2362" s="34" t="s">
        <v>2716</v>
      </c>
      <c r="L2362" s="50" t="s">
        <v>2717</v>
      </c>
      <c r="S2362" s="50"/>
      <c r="T2362" s="33" t="s">
        <v>505</v>
      </c>
      <c r="U2362" s="33" t="s">
        <v>594</v>
      </c>
      <c r="W2362" s="34" t="s">
        <v>2103</v>
      </c>
      <c r="X2362" s="34">
        <v>4</v>
      </c>
      <c r="Y2362" s="34">
        <v>5</v>
      </c>
      <c r="Z2362" s="34">
        <f t="shared" si="521"/>
        <v>20</v>
      </c>
      <c r="AI2362" s="25">
        <v>2361</v>
      </c>
      <c r="AJ2362" s="27">
        <v>2361</v>
      </c>
    </row>
    <row r="2363" spans="1:36" ht="11.25" customHeight="1" x14ac:dyDescent="0.2">
      <c r="A2363" s="27">
        <v>2362</v>
      </c>
      <c r="C2363" s="33" t="str">
        <f t="shared" si="523"/>
        <v>Universe - Teamwork - 8I ES +2+3 - C - Docotor Doom, Namor &amp; Magneto</v>
      </c>
      <c r="D2363" s="33" t="str">
        <f>CONCATENATE(IF(G2363="MN",CONCATENATE(I2363),CONCATENATE("TW"))," ",K2363," - ",G2363," - ",W2363,IF(L2363="","",CONCATENATE(" ",L2363,)))</f>
        <v>Teamwork 8I ES +2+3 - MN - C Docotor Doom, Namor &amp; Magneto</v>
      </c>
      <c r="E2363" s="33">
        <f t="shared" si="520"/>
        <v>46</v>
      </c>
      <c r="F2363" s="33" t="str">
        <f t="shared" si="524"/>
        <v xml:space="preserve"> - MN</v>
      </c>
      <c r="G2363" s="34" t="s">
        <v>1677</v>
      </c>
      <c r="H2363" s="34" t="s">
        <v>2587</v>
      </c>
      <c r="I2363" s="33" t="s">
        <v>5597</v>
      </c>
      <c r="K2363" s="34" t="s">
        <v>2718</v>
      </c>
      <c r="L2363" s="50" t="s">
        <v>2719</v>
      </c>
      <c r="S2363" s="50"/>
      <c r="T2363" s="33" t="s">
        <v>505</v>
      </c>
      <c r="U2363" s="33" t="s">
        <v>596</v>
      </c>
      <c r="W2363" s="34" t="s">
        <v>2103</v>
      </c>
      <c r="X2363" s="34">
        <v>4</v>
      </c>
      <c r="Y2363" s="34">
        <v>5</v>
      </c>
      <c r="Z2363" s="34">
        <f t="shared" si="521"/>
        <v>20</v>
      </c>
      <c r="AI2363" s="25">
        <v>2362</v>
      </c>
      <c r="AJ2363" s="27">
        <v>2362</v>
      </c>
    </row>
    <row r="2364" spans="1:36" ht="11.25" customHeight="1" x14ac:dyDescent="0.2">
      <c r="A2364" s="27">
        <v>2363</v>
      </c>
      <c r="C2364" s="33" t="str">
        <f t="shared" ref="C2364:C2398" si="525">CONCATENATE(H2364," - ",I2364,IF(K2364="","",CONCATENATE(" - ",K2364))," - ",W2364,IF(V2364="","",CONCATENATE(" - ",V2364)),IF(L2364="","",CONCATENATE(" - ",L2364)))</f>
        <v>Universe - Teamwork - 8I ES +2+3 - U - Lex Luthor, Ra's Al Ghul &amp; Bane</v>
      </c>
      <c r="D2364" s="33" t="s">
        <v>5749</v>
      </c>
      <c r="E2364" s="33">
        <f t="shared" si="520"/>
        <v>34</v>
      </c>
      <c r="F2364" s="33" t="str">
        <f t="shared" si="524"/>
        <v xml:space="preserve"> - DC</v>
      </c>
      <c r="G2364" s="34" t="s">
        <v>3385</v>
      </c>
      <c r="H2364" s="34" t="s">
        <v>2587</v>
      </c>
      <c r="I2364" s="33" t="s">
        <v>5597</v>
      </c>
      <c r="K2364" s="34" t="s">
        <v>2718</v>
      </c>
      <c r="L2364" s="50" t="s">
        <v>2720</v>
      </c>
      <c r="S2364" s="50"/>
      <c r="T2364" s="33" t="s">
        <v>505</v>
      </c>
      <c r="U2364" s="33" t="s">
        <v>595</v>
      </c>
      <c r="W2364" s="34" t="s">
        <v>2314</v>
      </c>
      <c r="X2364" s="34">
        <v>3</v>
      </c>
      <c r="Y2364" s="34">
        <v>10</v>
      </c>
      <c r="Z2364" s="34">
        <f t="shared" si="521"/>
        <v>30</v>
      </c>
      <c r="AI2364" s="25">
        <v>2363</v>
      </c>
      <c r="AJ2364" s="27">
        <v>2363</v>
      </c>
    </row>
    <row r="2365" spans="1:36" ht="11.25" customHeight="1" x14ac:dyDescent="0.2">
      <c r="A2365" s="27">
        <v>2364</v>
      </c>
      <c r="C2365" s="33" t="str">
        <f t="shared" si="525"/>
        <v>Universe - Teamwork - 8I FS +2+3 - C - Mr. Sinister, Apocalypse &amp; Dark Beast</v>
      </c>
      <c r="D2365" s="33" t="str">
        <f>CONCATENATE(IF(G2365="MN",CONCATENATE(I2365),CONCATENATE("TW"))," ",K2365," - ",G2365," - ",W2365,IF(L2365="","",CONCATENATE(" ",L2365,)))</f>
        <v>TW 8I FS +2+3 - IQ - C Mr. Sinister, Apocalypse &amp; Dark Beast</v>
      </c>
      <c r="E2365" s="33">
        <f t="shared" si="520"/>
        <v>17</v>
      </c>
      <c r="F2365" s="33" t="str">
        <f t="shared" si="524"/>
        <v xml:space="preserve"> - IQ</v>
      </c>
      <c r="G2365" s="34" t="s">
        <v>1044</v>
      </c>
      <c r="H2365" s="34" t="s">
        <v>2587</v>
      </c>
      <c r="I2365" s="33" t="s">
        <v>5597</v>
      </c>
      <c r="K2365" s="34" t="s">
        <v>2721</v>
      </c>
      <c r="L2365" s="50" t="s">
        <v>2722</v>
      </c>
      <c r="S2365" s="50"/>
      <c r="T2365" s="33" t="s">
        <v>505</v>
      </c>
      <c r="U2365" s="33" t="s">
        <v>597</v>
      </c>
      <c r="W2365" s="34" t="s">
        <v>2103</v>
      </c>
      <c r="X2365" s="34">
        <v>12</v>
      </c>
      <c r="Y2365" s="34">
        <v>5</v>
      </c>
      <c r="Z2365" s="34">
        <f t="shared" si="521"/>
        <v>60</v>
      </c>
      <c r="AI2365" s="25">
        <v>2364</v>
      </c>
      <c r="AJ2365" s="27">
        <v>2364</v>
      </c>
    </row>
    <row r="2366" spans="1:36" ht="11.25" customHeight="1" x14ac:dyDescent="0.2">
      <c r="A2366" s="27">
        <v>2365</v>
      </c>
      <c r="C2366" s="33" t="str">
        <f t="shared" si="525"/>
        <v>Universe - Teamwork - 6S EF +1+2 - U - Rhino, Doctor Octopus and Mysterio</v>
      </c>
      <c r="D2366" s="33" t="str">
        <f>CONCATENATE(IF(G2366="MN",CONCATENATE(I2366),CONCATENATE("TW"))," ",K2366," - ",G2366," - ",W2366,IF(L2366="","",CONCATENATE(" ",L2366,)))</f>
        <v>TW 6S EF +1+2 - PS - U Rhino, Doctor Octopus and Mysterio</v>
      </c>
      <c r="E2366" s="33">
        <f t="shared" si="520"/>
        <v>6</v>
      </c>
      <c r="F2366" s="33" t="str">
        <f t="shared" si="524"/>
        <v xml:space="preserve"> - PS</v>
      </c>
      <c r="G2366" s="34" t="s">
        <v>124</v>
      </c>
      <c r="H2366" s="34" t="s">
        <v>2587</v>
      </c>
      <c r="I2366" s="33" t="s">
        <v>5597</v>
      </c>
      <c r="K2366" s="34" t="s">
        <v>2723</v>
      </c>
      <c r="L2366" s="50" t="s">
        <v>2724</v>
      </c>
      <c r="S2366" s="50"/>
      <c r="T2366" s="33" t="s">
        <v>504</v>
      </c>
      <c r="U2366" s="33" t="s">
        <v>571</v>
      </c>
      <c r="W2366" s="34" t="s">
        <v>2314</v>
      </c>
      <c r="X2366" s="34">
        <v>7</v>
      </c>
      <c r="Y2366" s="34">
        <v>10</v>
      </c>
      <c r="Z2366" s="34">
        <f t="shared" si="521"/>
        <v>70</v>
      </c>
      <c r="AI2366" s="25">
        <v>2365</v>
      </c>
      <c r="AJ2366" s="27">
        <v>2365</v>
      </c>
    </row>
    <row r="2367" spans="1:36" ht="11.25" customHeight="1" x14ac:dyDescent="0.2">
      <c r="A2367" s="27">
        <v>2366</v>
      </c>
      <c r="C2367" s="33" t="str">
        <f t="shared" si="525"/>
        <v>Universe - Teamwork - 6S EF +1+2 - C - Thing, Mr. Fantastic and Human Torch</v>
      </c>
      <c r="D2367" s="33" t="s">
        <v>5745</v>
      </c>
      <c r="E2367" s="33">
        <f t="shared" si="520"/>
        <v>15</v>
      </c>
      <c r="F2367" s="33" t="str">
        <f t="shared" si="524"/>
        <v xml:space="preserve"> - OP</v>
      </c>
      <c r="G2367" s="34" t="s">
        <v>123</v>
      </c>
      <c r="H2367" s="34" t="s">
        <v>2587</v>
      </c>
      <c r="I2367" s="33" t="s">
        <v>5597</v>
      </c>
      <c r="K2367" s="34" t="s">
        <v>2723</v>
      </c>
      <c r="L2367" s="50" t="s">
        <v>2725</v>
      </c>
      <c r="S2367" s="50"/>
      <c r="T2367" s="33" t="s">
        <v>504</v>
      </c>
      <c r="U2367" s="33" t="s">
        <v>570</v>
      </c>
      <c r="W2367" s="34" t="s">
        <v>2103</v>
      </c>
      <c r="X2367" s="34">
        <v>2</v>
      </c>
      <c r="Y2367" s="34">
        <v>5</v>
      </c>
      <c r="Z2367" s="34">
        <f t="shared" si="521"/>
        <v>10</v>
      </c>
      <c r="AI2367" s="25">
        <v>2366</v>
      </c>
      <c r="AJ2367" s="27">
        <v>2366</v>
      </c>
    </row>
    <row r="2368" spans="1:36" ht="11.25" customHeight="1" x14ac:dyDescent="0.2">
      <c r="A2368" s="27">
        <v>2367</v>
      </c>
      <c r="C2368" s="33" t="str">
        <f t="shared" si="525"/>
        <v>Universe - Teamwork - 6S EI +1+2 - C - Doppelganger, Shriek, Demogoblin</v>
      </c>
      <c r="D2368" s="33" t="str">
        <f>CONCATENATE(IF(G2368="MN",CONCATENATE(I2368),CONCATENATE("TW"))," ",K2368," - ",G2368," - ",W2368,IF(L2368="","",CONCATENATE(" ",L2368,)))</f>
        <v>Teamwork 6S EI +1+2 - MN - C Doppelganger, Shriek, Demogoblin</v>
      </c>
      <c r="E2368" s="33">
        <f t="shared" si="520"/>
        <v>46</v>
      </c>
      <c r="F2368" s="33" t="str">
        <f t="shared" si="524"/>
        <v xml:space="preserve"> - MN</v>
      </c>
      <c r="G2368" s="34" t="s">
        <v>1677</v>
      </c>
      <c r="H2368" s="34" t="s">
        <v>2587</v>
      </c>
      <c r="I2368" s="33" t="s">
        <v>5597</v>
      </c>
      <c r="K2368" s="34" t="s">
        <v>2726</v>
      </c>
      <c r="L2368" s="50" t="s">
        <v>2727</v>
      </c>
      <c r="S2368" s="50"/>
      <c r="T2368" s="33" t="s">
        <v>504</v>
      </c>
      <c r="U2368" s="33" t="s">
        <v>572</v>
      </c>
      <c r="W2368" s="34" t="s">
        <v>2103</v>
      </c>
      <c r="X2368" s="34">
        <v>4</v>
      </c>
      <c r="Y2368" s="34">
        <v>5</v>
      </c>
      <c r="Z2368" s="34">
        <f t="shared" si="521"/>
        <v>20</v>
      </c>
      <c r="AI2368" s="25">
        <v>2367</v>
      </c>
      <c r="AJ2368" s="27">
        <v>2367</v>
      </c>
    </row>
    <row r="2369" spans="1:36" ht="11.25" customHeight="1" x14ac:dyDescent="0.2">
      <c r="A2369" s="27">
        <v>2368</v>
      </c>
      <c r="C2369" s="33" t="str">
        <f t="shared" si="525"/>
        <v>Universe - Teamwork - 6S FI +1+2 - C - Blockbuster, Harpoon &amp; Mr. Sinister</v>
      </c>
      <c r="D2369" s="33" t="s">
        <v>5756</v>
      </c>
      <c r="E2369" s="33">
        <f t="shared" si="520"/>
        <v>46</v>
      </c>
      <c r="F2369" s="33" t="str">
        <f t="shared" si="524"/>
        <v xml:space="preserve"> - MN</v>
      </c>
      <c r="G2369" s="34" t="s">
        <v>1677</v>
      </c>
      <c r="H2369" s="34" t="s">
        <v>2587</v>
      </c>
      <c r="I2369" s="33" t="s">
        <v>5597</v>
      </c>
      <c r="K2369" s="34" t="s">
        <v>2728</v>
      </c>
      <c r="L2369" s="50" t="s">
        <v>2729</v>
      </c>
      <c r="S2369" s="50"/>
      <c r="T2369" s="33" t="s">
        <v>504</v>
      </c>
      <c r="U2369" s="33" t="s">
        <v>574</v>
      </c>
      <c r="W2369" s="34" t="s">
        <v>2103</v>
      </c>
      <c r="X2369" s="34">
        <v>4</v>
      </c>
      <c r="Y2369" s="34">
        <v>5</v>
      </c>
      <c r="Z2369" s="34">
        <f t="shared" si="521"/>
        <v>20</v>
      </c>
      <c r="AI2369" s="25">
        <v>2368</v>
      </c>
      <c r="AJ2369" s="27">
        <v>2368</v>
      </c>
    </row>
    <row r="2370" spans="1:36" ht="11.25" customHeight="1" x14ac:dyDescent="0.2">
      <c r="A2370" s="27">
        <v>2369</v>
      </c>
      <c r="C2370" s="33" t="str">
        <f t="shared" si="525"/>
        <v>Universe - Teamwork - 6S FI +1+2 - C - Gen 13</v>
      </c>
      <c r="D2370" s="33" t="str">
        <f>CONCATENATE(IF(G2370="MN",CONCATENATE(I2370),CONCATENATE("TW"))," ",K2370," - ",G2370," - ",W2370,IF(L2370="","",CONCATENATE(" ",L2370,)))</f>
        <v>TW 6S FI +1+2 - IM - C Gen 13</v>
      </c>
      <c r="E2370" s="33">
        <f t="shared" ref="E2370:E2433" si="526">COUNTIF(F:F,F2370)</f>
        <v>19</v>
      </c>
      <c r="F2370" s="33" t="str">
        <f t="shared" si="524"/>
        <v xml:space="preserve"> - IM</v>
      </c>
      <c r="G2370" s="34" t="s">
        <v>511</v>
      </c>
      <c r="H2370" s="34" t="s">
        <v>2587</v>
      </c>
      <c r="I2370" s="33" t="s">
        <v>5597</v>
      </c>
      <c r="K2370" s="34" t="s">
        <v>2728</v>
      </c>
      <c r="L2370" s="50" t="s">
        <v>2730</v>
      </c>
      <c r="S2370" s="50"/>
      <c r="T2370" s="33" t="s">
        <v>504</v>
      </c>
      <c r="U2370" s="33" t="s">
        <v>575</v>
      </c>
      <c r="W2370" s="34" t="s">
        <v>2103</v>
      </c>
      <c r="X2370" s="34">
        <v>16</v>
      </c>
      <c r="Y2370" s="34">
        <v>5</v>
      </c>
      <c r="Z2370" s="34">
        <f t="shared" ref="Z2370:Z2433" si="527">SUMPRODUCT(X2370,Y2370)</f>
        <v>80</v>
      </c>
      <c r="AI2370" s="25">
        <v>2369</v>
      </c>
      <c r="AJ2370" s="27">
        <v>2369</v>
      </c>
    </row>
    <row r="2371" spans="1:36" ht="11.25" customHeight="1" x14ac:dyDescent="0.2">
      <c r="A2371" s="27">
        <v>2370</v>
      </c>
      <c r="C2371" s="33" t="str">
        <f t="shared" si="525"/>
        <v>Universe - Teamwork - 6S FI +1+2 - U - Nightwing, Robin, Supergirl</v>
      </c>
      <c r="D2371" s="33" t="s">
        <v>5754</v>
      </c>
      <c r="E2371" s="33">
        <f t="shared" si="526"/>
        <v>34</v>
      </c>
      <c r="F2371" s="33" t="str">
        <f t="shared" si="524"/>
        <v xml:space="preserve"> - DC</v>
      </c>
      <c r="G2371" s="34" t="s">
        <v>3385</v>
      </c>
      <c r="H2371" s="34" t="s">
        <v>2587</v>
      </c>
      <c r="I2371" s="33" t="s">
        <v>5597</v>
      </c>
      <c r="K2371" s="34" t="s">
        <v>2728</v>
      </c>
      <c r="L2371" s="50" t="s">
        <v>2731</v>
      </c>
      <c r="S2371" s="50"/>
      <c r="T2371" s="33" t="s">
        <v>504</v>
      </c>
      <c r="U2371" s="33" t="s">
        <v>573</v>
      </c>
      <c r="W2371" s="34" t="s">
        <v>2314</v>
      </c>
      <c r="X2371" s="34">
        <v>3</v>
      </c>
      <c r="Y2371" s="34">
        <v>10</v>
      </c>
      <c r="Z2371" s="34">
        <f t="shared" si="527"/>
        <v>30</v>
      </c>
      <c r="AI2371" s="25">
        <v>2370</v>
      </c>
      <c r="AJ2371" s="27">
        <v>2370</v>
      </c>
    </row>
    <row r="2372" spans="1:36" ht="11.25" customHeight="1" x14ac:dyDescent="0.2">
      <c r="A2372" s="27">
        <v>2371</v>
      </c>
      <c r="C2372" s="33" t="str">
        <f t="shared" si="525"/>
        <v>Universe - Teamwork - 7S EF +2+2 - R - Namor, Capt. America and Human Torch</v>
      </c>
      <c r="D2372" s="33" t="str">
        <f>CONCATENATE(IF(G2372="MN",CONCATENATE(I2372),CONCATENATE("TW"))," ",K2372," - ",G2372," - ",W2372,IF(L2372="","",CONCATENATE(" ",L2372,)))</f>
        <v>TW 7S EF +2+2 - PS - R Namor, Capt. America and Human Torch</v>
      </c>
      <c r="E2372" s="33">
        <f t="shared" si="526"/>
        <v>6</v>
      </c>
      <c r="F2372" s="33" t="str">
        <f t="shared" si="524"/>
        <v xml:space="preserve"> - PS</v>
      </c>
      <c r="G2372" s="34" t="s">
        <v>124</v>
      </c>
      <c r="H2372" s="34" t="s">
        <v>2587</v>
      </c>
      <c r="I2372" s="33" t="s">
        <v>5597</v>
      </c>
      <c r="K2372" s="34" t="s">
        <v>2732</v>
      </c>
      <c r="L2372" s="50" t="s">
        <v>2733</v>
      </c>
      <c r="S2372" s="50"/>
      <c r="T2372" s="33" t="s">
        <v>504</v>
      </c>
      <c r="U2372" s="33" t="s">
        <v>577</v>
      </c>
      <c r="W2372" s="34" t="s">
        <v>2313</v>
      </c>
      <c r="X2372" s="34">
        <v>7</v>
      </c>
      <c r="Y2372" s="34">
        <v>15</v>
      </c>
      <c r="Z2372" s="34">
        <f t="shared" si="527"/>
        <v>105</v>
      </c>
      <c r="AI2372" s="25">
        <v>2371</v>
      </c>
      <c r="AJ2372" s="27">
        <v>2371</v>
      </c>
    </row>
    <row r="2373" spans="1:36" ht="11.25" customHeight="1" x14ac:dyDescent="0.2">
      <c r="A2373" s="27">
        <v>2372</v>
      </c>
      <c r="C2373" s="33" t="str">
        <f t="shared" si="525"/>
        <v>Universe - Teamwork - 7S EF +2+2 - R - Thing, Mr. Fantastic and Human Torch</v>
      </c>
      <c r="D2373" s="33" t="s">
        <v>5742</v>
      </c>
      <c r="E2373" s="33">
        <f t="shared" si="526"/>
        <v>15</v>
      </c>
      <c r="F2373" s="33" t="str">
        <f t="shared" si="524"/>
        <v xml:space="preserve"> - OP</v>
      </c>
      <c r="G2373" s="34" t="s">
        <v>123</v>
      </c>
      <c r="H2373" s="34" t="s">
        <v>2587</v>
      </c>
      <c r="I2373" s="33" t="s">
        <v>5597</v>
      </c>
      <c r="K2373" s="34" t="s">
        <v>2732</v>
      </c>
      <c r="L2373" s="50" t="s">
        <v>2725</v>
      </c>
      <c r="S2373" s="50"/>
      <c r="T2373" s="33" t="s">
        <v>504</v>
      </c>
      <c r="U2373" s="33" t="s">
        <v>576</v>
      </c>
      <c r="W2373" s="34" t="s">
        <v>2313</v>
      </c>
      <c r="X2373" s="34">
        <v>2</v>
      </c>
      <c r="Y2373" s="34">
        <v>15</v>
      </c>
      <c r="Z2373" s="34">
        <f t="shared" si="527"/>
        <v>30</v>
      </c>
      <c r="AI2373" s="25">
        <v>2372</v>
      </c>
      <c r="AJ2373" s="27">
        <v>2372</v>
      </c>
    </row>
    <row r="2374" spans="1:36" ht="11.25" customHeight="1" x14ac:dyDescent="0.2">
      <c r="A2374" s="27">
        <v>2373</v>
      </c>
      <c r="C2374" s="33" t="str">
        <f t="shared" si="525"/>
        <v>Universe - Teamwork - 7S EI +2+2 - R - Batman &amp; Superman</v>
      </c>
      <c r="D2374" s="33" t="s">
        <v>5752</v>
      </c>
      <c r="E2374" s="33">
        <f t="shared" si="526"/>
        <v>34</v>
      </c>
      <c r="F2374" s="33" t="str">
        <f t="shared" si="524"/>
        <v xml:space="preserve"> - DC</v>
      </c>
      <c r="G2374" s="34" t="s">
        <v>3385</v>
      </c>
      <c r="H2374" s="34" t="s">
        <v>2587</v>
      </c>
      <c r="I2374" s="33" t="s">
        <v>5597</v>
      </c>
      <c r="K2374" s="34" t="s">
        <v>2734</v>
      </c>
      <c r="L2374" s="50" t="s">
        <v>2735</v>
      </c>
      <c r="S2374" s="50"/>
      <c r="T2374" s="33" t="s">
        <v>504</v>
      </c>
      <c r="U2374" s="33" t="s">
        <v>578</v>
      </c>
      <c r="W2374" s="34" t="s">
        <v>2313</v>
      </c>
      <c r="X2374" s="34">
        <v>3</v>
      </c>
      <c r="Y2374" s="34">
        <v>15</v>
      </c>
      <c r="Z2374" s="34">
        <f t="shared" si="527"/>
        <v>45</v>
      </c>
      <c r="AI2374" s="25">
        <v>2373</v>
      </c>
      <c r="AJ2374" s="27">
        <v>2373</v>
      </c>
    </row>
    <row r="2375" spans="1:36" ht="11.25" customHeight="1" x14ac:dyDescent="0.2">
      <c r="A2375" s="27">
        <v>2374</v>
      </c>
      <c r="C2375" s="33" t="str">
        <f t="shared" si="525"/>
        <v>Universe - Teamwork - 7S EI +2+2 - C - Sunder, Erg &amp; Masque</v>
      </c>
      <c r="D2375" s="33" t="str">
        <f>CONCATENATE(IF(G2375="MN",CONCATENATE(I2375),CONCATENATE("TW"))," ",K2375," - ",G2375," - ",W2375,IF(L2375="","",CONCATENATE(" ",L2375,)))</f>
        <v>Teamwork 7S EI +2+2 - MN - C Sunder, Erg &amp; Masque</v>
      </c>
      <c r="E2375" s="33">
        <f t="shared" si="526"/>
        <v>46</v>
      </c>
      <c r="F2375" s="33" t="str">
        <f t="shared" si="524"/>
        <v xml:space="preserve"> - MN</v>
      </c>
      <c r="G2375" s="34" t="s">
        <v>1677</v>
      </c>
      <c r="H2375" s="34" t="s">
        <v>2587</v>
      </c>
      <c r="I2375" s="33" t="s">
        <v>5597</v>
      </c>
      <c r="K2375" s="34" t="s">
        <v>2734</v>
      </c>
      <c r="L2375" s="50" t="s">
        <v>2736</v>
      </c>
      <c r="S2375" s="50"/>
      <c r="T2375" s="33" t="s">
        <v>504</v>
      </c>
      <c r="U2375" s="33" t="s">
        <v>579</v>
      </c>
      <c r="W2375" s="34" t="s">
        <v>2103</v>
      </c>
      <c r="X2375" s="34">
        <v>4</v>
      </c>
      <c r="Y2375" s="34">
        <v>5</v>
      </c>
      <c r="Z2375" s="34">
        <f t="shared" si="527"/>
        <v>20</v>
      </c>
      <c r="AI2375" s="25">
        <v>2374</v>
      </c>
      <c r="AJ2375" s="27">
        <v>2374</v>
      </c>
    </row>
    <row r="2376" spans="1:36" ht="11.25" customHeight="1" x14ac:dyDescent="0.2">
      <c r="A2376" s="27">
        <v>2375</v>
      </c>
      <c r="C2376" s="33" t="str">
        <f t="shared" si="525"/>
        <v>Universe - Teamwork - 7S FI +2+2 - C - War Machine, Hawkeye &amp; Spider-Woman</v>
      </c>
      <c r="D2376" s="33" t="str">
        <f>CONCATENATE(IF(G2376="MN",CONCATENATE(I2376),CONCATENATE("TW"))," ",K2376," - ",G2376," - ",W2376,IF(L2376="","",CONCATENATE(" ",L2376,)))</f>
        <v>TW 7S FI +2+2 - IQ - C War Machine, Hawkeye &amp; Spider-Woman</v>
      </c>
      <c r="E2376" s="33">
        <f t="shared" si="526"/>
        <v>17</v>
      </c>
      <c r="F2376" s="33" t="str">
        <f t="shared" si="524"/>
        <v xml:space="preserve"> - IQ</v>
      </c>
      <c r="G2376" s="34" t="s">
        <v>1044</v>
      </c>
      <c r="H2376" s="34" t="s">
        <v>2587</v>
      </c>
      <c r="I2376" s="33" t="s">
        <v>5597</v>
      </c>
      <c r="K2376" s="34" t="s">
        <v>2737</v>
      </c>
      <c r="L2376" s="50" t="s">
        <v>2738</v>
      </c>
      <c r="S2376" s="50"/>
      <c r="T2376" s="33" t="s">
        <v>504</v>
      </c>
      <c r="U2376" s="33" t="s">
        <v>580</v>
      </c>
      <c r="W2376" s="34" t="s">
        <v>2103</v>
      </c>
      <c r="X2376" s="34">
        <v>12</v>
      </c>
      <c r="Y2376" s="34">
        <v>5</v>
      </c>
      <c r="Z2376" s="34">
        <f t="shared" si="527"/>
        <v>60</v>
      </c>
      <c r="AI2376" s="25">
        <v>2375</v>
      </c>
      <c r="AJ2376" s="27">
        <v>2375</v>
      </c>
    </row>
    <row r="2377" spans="1:36" ht="11.25" customHeight="1" x14ac:dyDescent="0.2">
      <c r="A2377" s="27">
        <v>2376</v>
      </c>
      <c r="C2377" s="33" t="str">
        <f t="shared" si="525"/>
        <v>Universe - Teamwork - 8S EF +1+3 - R - Thing, Mr. Fantastic and Human Torch</v>
      </c>
      <c r="D2377" s="33" t="s">
        <v>5739</v>
      </c>
      <c r="E2377" s="33">
        <f t="shared" si="526"/>
        <v>15</v>
      </c>
      <c r="F2377" s="33" t="str">
        <f t="shared" si="524"/>
        <v xml:space="preserve"> - OP</v>
      </c>
      <c r="G2377" s="34" t="s">
        <v>123</v>
      </c>
      <c r="H2377" s="34" t="s">
        <v>2587</v>
      </c>
      <c r="I2377" s="33" t="s">
        <v>5597</v>
      </c>
      <c r="K2377" s="34" t="s">
        <v>2739</v>
      </c>
      <c r="L2377" s="50" t="s">
        <v>2725</v>
      </c>
      <c r="S2377" s="50"/>
      <c r="T2377" s="33" t="s">
        <v>504</v>
      </c>
      <c r="U2377" s="33" t="s">
        <v>581</v>
      </c>
      <c r="W2377" s="34" t="s">
        <v>2313</v>
      </c>
      <c r="X2377" s="34">
        <v>2</v>
      </c>
      <c r="Y2377" s="34">
        <v>15</v>
      </c>
      <c r="Z2377" s="34">
        <f t="shared" si="527"/>
        <v>30</v>
      </c>
      <c r="AI2377" s="25">
        <v>2376</v>
      </c>
      <c r="AJ2377" s="27">
        <v>2376</v>
      </c>
    </row>
    <row r="2378" spans="1:36" ht="11.25" customHeight="1" x14ac:dyDescent="0.2">
      <c r="A2378" s="27">
        <v>2377</v>
      </c>
      <c r="C2378" s="33" t="str">
        <f t="shared" si="525"/>
        <v>Universe - Teamwork - 8S EF +2+3 - U - Parasite, Metallo, Cyborg</v>
      </c>
      <c r="D2378" s="33" t="s">
        <v>5748</v>
      </c>
      <c r="E2378" s="33">
        <f t="shared" si="526"/>
        <v>34</v>
      </c>
      <c r="F2378" s="33" t="str">
        <f t="shared" si="524"/>
        <v xml:space="preserve"> - DC</v>
      </c>
      <c r="G2378" s="34" t="s">
        <v>3385</v>
      </c>
      <c r="H2378" s="34" t="s">
        <v>2587</v>
      </c>
      <c r="I2378" s="33" t="s">
        <v>5597</v>
      </c>
      <c r="K2378" s="34" t="s">
        <v>2740</v>
      </c>
      <c r="L2378" s="50" t="s">
        <v>2741</v>
      </c>
      <c r="S2378" s="50"/>
      <c r="T2378" s="33" t="s">
        <v>504</v>
      </c>
      <c r="U2378" s="33" t="s">
        <v>582</v>
      </c>
      <c r="W2378" s="34" t="s">
        <v>2314</v>
      </c>
      <c r="X2378" s="34">
        <v>3</v>
      </c>
      <c r="Y2378" s="34">
        <v>10</v>
      </c>
      <c r="Z2378" s="34">
        <f t="shared" si="527"/>
        <v>30</v>
      </c>
      <c r="AI2378" s="25">
        <v>2377</v>
      </c>
      <c r="AJ2378" s="27">
        <v>2377</v>
      </c>
    </row>
    <row r="2379" spans="1:36" ht="11.25" customHeight="1" x14ac:dyDescent="0.2">
      <c r="A2379" s="27">
        <v>2378</v>
      </c>
      <c r="C2379" s="33" t="str">
        <f t="shared" si="525"/>
        <v>Universe - Teamwork - 8S EI +2+3 - C - Galactus, Silver Surfer &amp; Adam Warlock</v>
      </c>
      <c r="D2379" s="33" t="str">
        <f>CONCATENATE(IF(G2379="MN",CONCATENATE(I2379),CONCATENATE("TW"))," ",K2379," - ",G2379," - ",W2379,IF(L2379="","",CONCATENATE(" ",L2379,)))</f>
        <v>TW 8S EI +2+3 - IQ - C Galactus, Silver Surfer &amp; Adam Warlock</v>
      </c>
      <c r="E2379" s="33">
        <f t="shared" si="526"/>
        <v>17</v>
      </c>
      <c r="F2379" s="33" t="str">
        <f t="shared" si="524"/>
        <v xml:space="preserve"> - IQ</v>
      </c>
      <c r="G2379" s="34" t="s">
        <v>1044</v>
      </c>
      <c r="H2379" s="34" t="s">
        <v>2587</v>
      </c>
      <c r="I2379" s="33" t="s">
        <v>5597</v>
      </c>
      <c r="K2379" s="34" t="s">
        <v>2742</v>
      </c>
      <c r="L2379" s="50" t="s">
        <v>2743</v>
      </c>
      <c r="S2379" s="50"/>
      <c r="T2379" s="33" t="s">
        <v>504</v>
      </c>
      <c r="U2379" s="33" t="s">
        <v>583</v>
      </c>
      <c r="W2379" s="34" t="s">
        <v>2103</v>
      </c>
      <c r="X2379" s="34">
        <v>12</v>
      </c>
      <c r="Y2379" s="34">
        <v>5</v>
      </c>
      <c r="Z2379" s="34">
        <f t="shared" si="527"/>
        <v>60</v>
      </c>
      <c r="AI2379" s="25">
        <v>2378</v>
      </c>
      <c r="AJ2379" s="27">
        <v>2378</v>
      </c>
    </row>
    <row r="2380" spans="1:36" ht="11.25" customHeight="1" x14ac:dyDescent="0.2">
      <c r="A2380" s="27">
        <v>2379</v>
      </c>
      <c r="C2380" s="33" t="str">
        <f t="shared" si="525"/>
        <v>Universe - Teamwork - 8S FI +2+3 - C - Juggernaut, Deadpool &amp; Black Tom</v>
      </c>
      <c r="D2380" s="33" t="str">
        <f>CONCATENATE(IF(G2380="MN",CONCATENATE(I2380),CONCATENATE("TW"))," ",K2380," - ",G2380," - ",W2380,IF(L2380="","",CONCATENATE(" ",L2380,)))</f>
        <v>Teamwork 8S FI +2+3 - MN - C Juggernaut, Deadpool &amp; Black Tom</v>
      </c>
      <c r="E2380" s="33">
        <f t="shared" si="526"/>
        <v>46</v>
      </c>
      <c r="F2380" s="33" t="str">
        <f t="shared" si="524"/>
        <v xml:space="preserve"> - MN</v>
      </c>
      <c r="G2380" s="34" t="s">
        <v>1677</v>
      </c>
      <c r="H2380" s="34" t="s">
        <v>2587</v>
      </c>
      <c r="I2380" s="33" t="s">
        <v>5597</v>
      </c>
      <c r="K2380" s="34" t="s">
        <v>2744</v>
      </c>
      <c r="L2380" s="50" t="s">
        <v>2745</v>
      </c>
      <c r="S2380" s="50"/>
      <c r="T2380" s="33" t="s">
        <v>504</v>
      </c>
      <c r="U2380" s="33" t="s">
        <v>584</v>
      </c>
      <c r="W2380" s="34" t="s">
        <v>2103</v>
      </c>
      <c r="X2380" s="34">
        <v>4</v>
      </c>
      <c r="Y2380" s="34">
        <v>5</v>
      </c>
      <c r="Z2380" s="34">
        <f t="shared" si="527"/>
        <v>20</v>
      </c>
      <c r="AI2380" s="25">
        <v>2379</v>
      </c>
      <c r="AJ2380" s="27">
        <v>2379</v>
      </c>
    </row>
    <row r="2381" spans="1:36" ht="11.25" customHeight="1" x14ac:dyDescent="0.2">
      <c r="A2381" s="27">
        <v>2380</v>
      </c>
      <c r="C2381" s="33" t="str">
        <f t="shared" si="525"/>
        <v>Universe - Training - 5EF +3 - C - Black Cat</v>
      </c>
      <c r="D2381" s="33" t="str">
        <f>CONCATENATE(I2381," ",K2381," ",G2381," - ",W2381,IF(L2381="","",CONCATENATE(" ",L2381,)))</f>
        <v>Training 5EF +3 OP - C Black Cat</v>
      </c>
      <c r="E2381" s="33">
        <f t="shared" si="526"/>
        <v>15</v>
      </c>
      <c r="F2381" s="33" t="str">
        <f t="shared" si="524"/>
        <v xml:space="preserve"> - OP</v>
      </c>
      <c r="G2381" s="34" t="s">
        <v>123</v>
      </c>
      <c r="H2381" s="34" t="s">
        <v>2587</v>
      </c>
      <c r="I2381" s="33" t="s">
        <v>5598</v>
      </c>
      <c r="K2381" s="34" t="s">
        <v>2746</v>
      </c>
      <c r="L2381" s="50" t="s">
        <v>136</v>
      </c>
      <c r="S2381" s="50"/>
      <c r="T2381" s="33" t="s">
        <v>546</v>
      </c>
      <c r="U2381" s="33" t="s">
        <v>527</v>
      </c>
      <c r="W2381" s="34" t="s">
        <v>2103</v>
      </c>
      <c r="X2381" s="34">
        <v>2</v>
      </c>
      <c r="Y2381" s="34">
        <v>5</v>
      </c>
      <c r="Z2381" s="34">
        <f t="shared" si="527"/>
        <v>10</v>
      </c>
      <c r="AI2381" s="25">
        <v>2380</v>
      </c>
      <c r="AJ2381" s="27">
        <v>2380</v>
      </c>
    </row>
    <row r="2382" spans="1:36" ht="11.25" customHeight="1" x14ac:dyDescent="0.2">
      <c r="A2382" s="27">
        <v>2381</v>
      </c>
      <c r="C2382" s="33" t="str">
        <f t="shared" si="525"/>
        <v>Universe - Training - 5EF +3 - C - Steel</v>
      </c>
      <c r="D2382" s="33" t="s">
        <v>5930</v>
      </c>
      <c r="E2382" s="33">
        <f t="shared" si="526"/>
        <v>34</v>
      </c>
      <c r="F2382" s="33" t="str">
        <f t="shared" si="524"/>
        <v xml:space="preserve"> - DC</v>
      </c>
      <c r="G2382" s="34" t="s">
        <v>3385</v>
      </c>
      <c r="H2382" s="34" t="s">
        <v>2587</v>
      </c>
      <c r="I2382" s="33" t="s">
        <v>5598</v>
      </c>
      <c r="K2382" s="34" t="s">
        <v>2746</v>
      </c>
      <c r="L2382" s="50" t="s">
        <v>1586</v>
      </c>
      <c r="S2382" s="50"/>
      <c r="T2382" s="33" t="s">
        <v>546</v>
      </c>
      <c r="U2382" s="33" t="s">
        <v>528</v>
      </c>
      <c r="W2382" s="34" t="s">
        <v>2103</v>
      </c>
      <c r="X2382" s="34">
        <v>3</v>
      </c>
      <c r="Y2382" s="34">
        <v>5</v>
      </c>
      <c r="Z2382" s="34">
        <f t="shared" si="527"/>
        <v>15</v>
      </c>
      <c r="AI2382" s="25">
        <v>2381</v>
      </c>
      <c r="AJ2382" s="27">
        <v>2381</v>
      </c>
    </row>
    <row r="2383" spans="1:36" ht="11.25" customHeight="1" x14ac:dyDescent="0.2">
      <c r="A2383" s="27">
        <v>2382</v>
      </c>
      <c r="C2383" s="33" t="str">
        <f t="shared" si="525"/>
        <v>Universe - Training - 5EI +3 - C - Doomsday</v>
      </c>
      <c r="D2383" s="33" t="str">
        <f>CONCATENATE(I2383," ",K2383," ",G2383," - ",W2383,IF(L2383="","",CONCATENATE(" ",L2383,)))</f>
        <v>Training 5EI +3 DC - C Doomsday</v>
      </c>
      <c r="E2383" s="33">
        <f t="shared" si="526"/>
        <v>34</v>
      </c>
      <c r="F2383" s="33" t="str">
        <f t="shared" si="524"/>
        <v xml:space="preserve"> - DC</v>
      </c>
      <c r="G2383" s="34" t="s">
        <v>3385</v>
      </c>
      <c r="H2383" s="34" t="s">
        <v>2587</v>
      </c>
      <c r="I2383" s="33" t="s">
        <v>5598</v>
      </c>
      <c r="K2383" s="34" t="s">
        <v>2747</v>
      </c>
      <c r="L2383" s="50" t="s">
        <v>2122</v>
      </c>
      <c r="S2383" s="50"/>
      <c r="T2383" s="33" t="s">
        <v>546</v>
      </c>
      <c r="U2383" s="33" t="s">
        <v>531</v>
      </c>
      <c r="W2383" s="34" t="s">
        <v>2103</v>
      </c>
      <c r="X2383" s="34">
        <v>3</v>
      </c>
      <c r="Y2383" s="34">
        <v>5</v>
      </c>
      <c r="Z2383" s="34">
        <f t="shared" si="527"/>
        <v>15</v>
      </c>
      <c r="AI2383" s="25">
        <v>2382</v>
      </c>
      <c r="AJ2383" s="27">
        <v>2382</v>
      </c>
    </row>
    <row r="2384" spans="1:36" ht="11.25" customHeight="1" x14ac:dyDescent="0.2">
      <c r="A2384" s="27">
        <v>2383</v>
      </c>
      <c r="C2384" s="33" t="str">
        <f t="shared" si="525"/>
        <v>Universe - Training - 5ES +3 - C - Batman</v>
      </c>
      <c r="D2384" s="33" t="s">
        <v>5931</v>
      </c>
      <c r="E2384" s="33">
        <f t="shared" si="526"/>
        <v>34</v>
      </c>
      <c r="F2384" s="33" t="str">
        <f t="shared" si="524"/>
        <v xml:space="preserve"> - DC</v>
      </c>
      <c r="G2384" s="34" t="s">
        <v>3385</v>
      </c>
      <c r="H2384" s="34" t="s">
        <v>2587</v>
      </c>
      <c r="I2384" s="33" t="s">
        <v>5598</v>
      </c>
      <c r="K2384" s="34" t="s">
        <v>2748</v>
      </c>
      <c r="L2384" s="50" t="s">
        <v>130</v>
      </c>
      <c r="S2384" s="50"/>
      <c r="T2384" s="33" t="s">
        <v>546</v>
      </c>
      <c r="U2384" s="33" t="s">
        <v>530</v>
      </c>
      <c r="W2384" s="34" t="s">
        <v>2103</v>
      </c>
      <c r="X2384" s="34">
        <v>3</v>
      </c>
      <c r="Y2384" s="34">
        <v>5</v>
      </c>
      <c r="Z2384" s="34">
        <f t="shared" si="527"/>
        <v>15</v>
      </c>
      <c r="AI2384" s="25">
        <v>2383</v>
      </c>
      <c r="AJ2384" s="27">
        <v>2383</v>
      </c>
    </row>
    <row r="2385" spans="1:36" ht="11.25" customHeight="1" x14ac:dyDescent="0.2">
      <c r="A2385" s="27">
        <v>2384</v>
      </c>
      <c r="C2385" s="33" t="str">
        <f t="shared" si="525"/>
        <v>Universe - Training - 5ES +3 - C - Century</v>
      </c>
      <c r="D2385" s="33" t="str">
        <f>CONCATENATE(I2385," ",K2385," ",G2385," - ",W2385,IF(L2385="","",CONCATENATE(" ",L2385,)))</f>
        <v>Training 5ES +3 OP - C Century</v>
      </c>
      <c r="E2385" s="33">
        <f t="shared" si="526"/>
        <v>15</v>
      </c>
      <c r="F2385" s="33" t="str">
        <f t="shared" si="524"/>
        <v xml:space="preserve"> - OP</v>
      </c>
      <c r="G2385" s="34" t="s">
        <v>123</v>
      </c>
      <c r="H2385" s="34" t="s">
        <v>2587</v>
      </c>
      <c r="I2385" s="33" t="s">
        <v>5598</v>
      </c>
      <c r="K2385" s="34" t="s">
        <v>2748</v>
      </c>
      <c r="L2385" s="50" t="s">
        <v>899</v>
      </c>
      <c r="S2385" s="50"/>
      <c r="T2385" s="33" t="s">
        <v>546</v>
      </c>
      <c r="U2385" s="33" t="s">
        <v>529</v>
      </c>
      <c r="W2385" s="34" t="s">
        <v>2103</v>
      </c>
      <c r="X2385" s="34">
        <v>2</v>
      </c>
      <c r="Y2385" s="34">
        <v>5</v>
      </c>
      <c r="Z2385" s="34">
        <f t="shared" si="527"/>
        <v>10</v>
      </c>
      <c r="AI2385" s="25">
        <v>2384</v>
      </c>
      <c r="AJ2385" s="27">
        <v>2384</v>
      </c>
    </row>
    <row r="2386" spans="1:36" ht="11.25" customHeight="1" x14ac:dyDescent="0.2">
      <c r="A2386" s="27">
        <v>2385</v>
      </c>
      <c r="C2386" s="33" t="str">
        <f t="shared" si="525"/>
        <v>Universe - Training - 5FI +3 - C - Superman</v>
      </c>
      <c r="D2386" s="33" t="str">
        <f>CONCATENATE(I2386," ",K2386," ",G2386," - ",W2386,IF(L2386="","",CONCATENATE(" ",L2386,)))</f>
        <v>Training 5FI +3 DC - C Superman</v>
      </c>
      <c r="E2386" s="33">
        <f t="shared" si="526"/>
        <v>34</v>
      </c>
      <c r="F2386" s="33" t="str">
        <f t="shared" si="524"/>
        <v xml:space="preserve"> - DC</v>
      </c>
      <c r="G2386" s="34" t="s">
        <v>3385</v>
      </c>
      <c r="H2386" s="34" t="s">
        <v>2587</v>
      </c>
      <c r="I2386" s="33" t="s">
        <v>5598</v>
      </c>
      <c r="K2386" s="34" t="s">
        <v>2749</v>
      </c>
      <c r="L2386" s="50" t="s">
        <v>1152</v>
      </c>
      <c r="S2386" s="50"/>
      <c r="T2386" s="33" t="s">
        <v>546</v>
      </c>
      <c r="U2386" s="33" t="s">
        <v>534</v>
      </c>
      <c r="W2386" s="34" t="s">
        <v>2103</v>
      </c>
      <c r="X2386" s="34">
        <v>3</v>
      </c>
      <c r="Y2386" s="34">
        <v>5</v>
      </c>
      <c r="Z2386" s="34">
        <f t="shared" si="527"/>
        <v>15</v>
      </c>
      <c r="AI2386" s="25">
        <v>2385</v>
      </c>
      <c r="AJ2386" s="27">
        <v>2385</v>
      </c>
    </row>
    <row r="2387" spans="1:36" ht="11.25" customHeight="1" x14ac:dyDescent="0.2">
      <c r="A2387" s="27">
        <v>2386</v>
      </c>
      <c r="C2387" s="33" t="str">
        <f t="shared" si="525"/>
        <v>Universe - Training - 5FS +3 - C - Human Torch</v>
      </c>
      <c r="D2387" s="33" t="str">
        <f>CONCATENATE(I2387," ",K2387," ",G2387," - ",W2387,IF(L2387="","",CONCATENATE(" ",L2387,)))</f>
        <v>Training 5FS +3 OP - C Human Torch</v>
      </c>
      <c r="E2387" s="33">
        <f t="shared" si="526"/>
        <v>15</v>
      </c>
      <c r="F2387" s="33" t="str">
        <f t="shared" si="524"/>
        <v xml:space="preserve"> - OP</v>
      </c>
      <c r="G2387" s="34" t="s">
        <v>123</v>
      </c>
      <c r="H2387" s="34" t="s">
        <v>2587</v>
      </c>
      <c r="I2387" s="33" t="s">
        <v>5598</v>
      </c>
      <c r="K2387" s="34" t="s">
        <v>2750</v>
      </c>
      <c r="L2387" s="50" t="s">
        <v>1058</v>
      </c>
      <c r="S2387" s="50"/>
      <c r="T2387" s="33" t="s">
        <v>546</v>
      </c>
      <c r="U2387" s="33" t="s">
        <v>532</v>
      </c>
      <c r="W2387" s="34" t="s">
        <v>2103</v>
      </c>
      <c r="X2387" s="34">
        <v>2</v>
      </c>
      <c r="Y2387" s="34">
        <v>5</v>
      </c>
      <c r="Z2387" s="34">
        <f t="shared" si="527"/>
        <v>10</v>
      </c>
      <c r="AI2387" s="25">
        <v>2386</v>
      </c>
      <c r="AJ2387" s="27">
        <v>2386</v>
      </c>
    </row>
    <row r="2388" spans="1:36" ht="11.25" customHeight="1" x14ac:dyDescent="0.2">
      <c r="A2388" s="27">
        <v>2387</v>
      </c>
      <c r="C2388" s="33" t="str">
        <f t="shared" si="525"/>
        <v>Universe - Training - 5FS +3 - C - Riddler</v>
      </c>
      <c r="D2388" s="33" t="s">
        <v>5932</v>
      </c>
      <c r="E2388" s="33">
        <f t="shared" si="526"/>
        <v>34</v>
      </c>
      <c r="F2388" s="33" t="str">
        <f t="shared" si="524"/>
        <v xml:space="preserve"> - DC</v>
      </c>
      <c r="G2388" s="34" t="s">
        <v>3385</v>
      </c>
      <c r="H2388" s="34" t="s">
        <v>2587</v>
      </c>
      <c r="I2388" s="33" t="s">
        <v>5598</v>
      </c>
      <c r="K2388" s="34" t="s">
        <v>2750</v>
      </c>
      <c r="L2388" s="50" t="s">
        <v>445</v>
      </c>
      <c r="S2388" s="50"/>
      <c r="T2388" s="33" t="s">
        <v>546</v>
      </c>
      <c r="U2388" s="33" t="s">
        <v>533</v>
      </c>
      <c r="W2388" s="34" t="s">
        <v>2103</v>
      </c>
      <c r="X2388" s="34">
        <v>3</v>
      </c>
      <c r="Y2388" s="34">
        <v>5</v>
      </c>
      <c r="Z2388" s="34">
        <f t="shared" si="527"/>
        <v>15</v>
      </c>
      <c r="AI2388" s="25">
        <v>2387</v>
      </c>
      <c r="AJ2388" s="27">
        <v>2387</v>
      </c>
    </row>
    <row r="2389" spans="1:36" ht="11.25" customHeight="1" x14ac:dyDescent="0.2">
      <c r="A2389" s="27">
        <v>2388</v>
      </c>
      <c r="C2389" s="33" t="str">
        <f t="shared" si="525"/>
        <v>Universe - Training - 5SI +3 - C - Azrael</v>
      </c>
      <c r="D2389" s="33" t="str">
        <f>CONCATENATE(I2389," ",K2389," ",G2389," - ",W2389,IF(L2389="","",CONCATENATE(" ",L2389,)))</f>
        <v>Training 5SI +3 DC - C Azrael</v>
      </c>
      <c r="E2389" s="33">
        <f t="shared" si="526"/>
        <v>34</v>
      </c>
      <c r="F2389" s="33" t="str">
        <f t="shared" si="524"/>
        <v xml:space="preserve"> - DC</v>
      </c>
      <c r="G2389" s="34" t="s">
        <v>3385</v>
      </c>
      <c r="H2389" s="34" t="s">
        <v>2587</v>
      </c>
      <c r="I2389" s="33" t="s">
        <v>5598</v>
      </c>
      <c r="K2389" s="34" t="s">
        <v>2751</v>
      </c>
      <c r="L2389" s="50" t="s">
        <v>126</v>
      </c>
      <c r="S2389" s="50"/>
      <c r="T2389" s="33" t="s">
        <v>546</v>
      </c>
      <c r="U2389" s="33" t="s">
        <v>535</v>
      </c>
      <c r="W2389" s="34" t="s">
        <v>2103</v>
      </c>
      <c r="X2389" s="34">
        <v>3</v>
      </c>
      <c r="Y2389" s="34">
        <v>5</v>
      </c>
      <c r="Z2389" s="34">
        <f t="shared" si="527"/>
        <v>15</v>
      </c>
      <c r="AI2389" s="25">
        <v>2388</v>
      </c>
      <c r="AJ2389" s="27">
        <v>2388</v>
      </c>
    </row>
    <row r="2390" spans="1:36" ht="11.25" customHeight="1" x14ac:dyDescent="0.2">
      <c r="A2390" s="27">
        <v>2389</v>
      </c>
      <c r="C2390" s="33" t="str">
        <f t="shared" si="525"/>
        <v>Universe - Training - 5EF +4 - U - Joker</v>
      </c>
      <c r="D2390" s="33" t="s">
        <v>5933</v>
      </c>
      <c r="E2390" s="33">
        <f t="shared" si="526"/>
        <v>34</v>
      </c>
      <c r="F2390" s="33" t="str">
        <f t="shared" si="524"/>
        <v xml:space="preserve"> - DC</v>
      </c>
      <c r="G2390" s="34" t="s">
        <v>3385</v>
      </c>
      <c r="H2390" s="34" t="s">
        <v>2587</v>
      </c>
      <c r="I2390" s="33" t="s">
        <v>5598</v>
      </c>
      <c r="K2390" s="34" t="s">
        <v>2752</v>
      </c>
      <c r="L2390" s="50" t="s">
        <v>2557</v>
      </c>
      <c r="S2390" s="50"/>
      <c r="T2390" s="33" t="s">
        <v>545</v>
      </c>
      <c r="U2390" s="33" t="s">
        <v>537</v>
      </c>
      <c r="W2390" s="34" t="s">
        <v>2314</v>
      </c>
      <c r="X2390" s="34">
        <v>3</v>
      </c>
      <c r="Y2390" s="34">
        <v>10</v>
      </c>
      <c r="Z2390" s="34">
        <f t="shared" si="527"/>
        <v>30</v>
      </c>
      <c r="AI2390" s="25">
        <v>2389</v>
      </c>
      <c r="AJ2390" s="27">
        <v>2389</v>
      </c>
    </row>
    <row r="2391" spans="1:36" ht="11.25" customHeight="1" x14ac:dyDescent="0.2">
      <c r="A2391" s="27">
        <v>2390</v>
      </c>
      <c r="C2391" s="33" t="str">
        <f t="shared" si="525"/>
        <v>Universe - Training - 5EF +4 - C - Sauron</v>
      </c>
      <c r="D2391" s="33" t="str">
        <f>CONCATENATE(I2391," ",K2391," ",G2391," - ",W2391,IF(L2391="","",CONCATENATE(" ",L2391,)))</f>
        <v>Training 5EF +4 OP - C Sauron</v>
      </c>
      <c r="E2391" s="33">
        <f t="shared" si="526"/>
        <v>15</v>
      </c>
      <c r="F2391" s="33" t="str">
        <f t="shared" ref="F2391:F2398" si="528">CONCATENATE(P2391," - ",G2391)</f>
        <v xml:space="preserve"> - OP</v>
      </c>
      <c r="G2391" s="34" t="s">
        <v>123</v>
      </c>
      <c r="H2391" s="34" t="s">
        <v>2587</v>
      </c>
      <c r="I2391" s="33" t="s">
        <v>5598</v>
      </c>
      <c r="K2391" s="34" t="s">
        <v>2752</v>
      </c>
      <c r="L2391" s="50" t="s">
        <v>2054</v>
      </c>
      <c r="S2391" s="50"/>
      <c r="T2391" s="33" t="s">
        <v>545</v>
      </c>
      <c r="U2391" s="33" t="s">
        <v>536</v>
      </c>
      <c r="W2391" s="34" t="s">
        <v>2103</v>
      </c>
      <c r="X2391" s="34">
        <v>2</v>
      </c>
      <c r="Y2391" s="34">
        <v>5</v>
      </c>
      <c r="Z2391" s="34">
        <f t="shared" si="527"/>
        <v>10</v>
      </c>
      <c r="AI2391" s="25">
        <v>2390</v>
      </c>
      <c r="AJ2391" s="27">
        <v>2390</v>
      </c>
    </row>
    <row r="2392" spans="1:36" ht="11.25" customHeight="1" x14ac:dyDescent="0.2">
      <c r="A2392" s="27">
        <v>2391</v>
      </c>
      <c r="C2392" s="33" t="str">
        <f t="shared" si="525"/>
        <v>Universe - Training - 5EI +4 - U - Killer Croc</v>
      </c>
      <c r="D2392" s="33" t="s">
        <v>5935</v>
      </c>
      <c r="E2392" s="33">
        <f t="shared" si="526"/>
        <v>34</v>
      </c>
      <c r="F2392" s="33" t="str">
        <f t="shared" si="528"/>
        <v xml:space="preserve"> - DC</v>
      </c>
      <c r="G2392" s="34" t="s">
        <v>3385</v>
      </c>
      <c r="H2392" s="34" t="s">
        <v>2587</v>
      </c>
      <c r="I2392" s="33" t="s">
        <v>5598</v>
      </c>
      <c r="K2392" s="34" t="s">
        <v>2753</v>
      </c>
      <c r="L2392" s="50" t="s">
        <v>141</v>
      </c>
      <c r="S2392" s="50"/>
      <c r="T2392" s="33" t="s">
        <v>545</v>
      </c>
      <c r="U2392" s="33" t="s">
        <v>541</v>
      </c>
      <c r="W2392" s="34" t="s">
        <v>2314</v>
      </c>
      <c r="X2392" s="34">
        <v>3</v>
      </c>
      <c r="Y2392" s="34">
        <v>10</v>
      </c>
      <c r="Z2392" s="34">
        <f t="shared" si="527"/>
        <v>30</v>
      </c>
      <c r="AI2392" s="25">
        <v>2391</v>
      </c>
      <c r="AJ2392" s="27">
        <v>2391</v>
      </c>
    </row>
    <row r="2393" spans="1:36" ht="11.25" customHeight="1" x14ac:dyDescent="0.2">
      <c r="A2393" s="27">
        <v>2392</v>
      </c>
      <c r="C2393" s="33" t="str">
        <f t="shared" si="525"/>
        <v>Universe - Training - 5ES +4 - C - Archangel</v>
      </c>
      <c r="D2393" s="33" t="str">
        <f>CONCATENATE(I2393," ",K2393," ",G2393," - ",W2393,IF(L2393="","",CONCATENATE(" ",L2393,)))</f>
        <v>Training 5ES +4 OP - C Archangel</v>
      </c>
      <c r="E2393" s="33">
        <f t="shared" si="526"/>
        <v>15</v>
      </c>
      <c r="F2393" s="33" t="str">
        <f t="shared" si="528"/>
        <v xml:space="preserve"> - OP</v>
      </c>
      <c r="G2393" s="34" t="s">
        <v>123</v>
      </c>
      <c r="H2393" s="34" t="s">
        <v>2587</v>
      </c>
      <c r="I2393" s="33" t="s">
        <v>5598</v>
      </c>
      <c r="K2393" s="34" t="s">
        <v>2754</v>
      </c>
      <c r="L2393" s="50" t="s">
        <v>2442</v>
      </c>
      <c r="S2393" s="50"/>
      <c r="T2393" s="33" t="s">
        <v>545</v>
      </c>
      <c r="U2393" s="33" t="s">
        <v>538</v>
      </c>
      <c r="W2393" s="34" t="s">
        <v>2103</v>
      </c>
      <c r="X2393" s="34">
        <v>2</v>
      </c>
      <c r="Y2393" s="34">
        <v>5</v>
      </c>
      <c r="Z2393" s="34">
        <f t="shared" si="527"/>
        <v>10</v>
      </c>
      <c r="AI2393" s="25">
        <v>2392</v>
      </c>
      <c r="AJ2393" s="27">
        <v>2392</v>
      </c>
    </row>
    <row r="2394" spans="1:36" ht="11.25" customHeight="1" x14ac:dyDescent="0.2">
      <c r="A2394" s="27">
        <v>2393</v>
      </c>
      <c r="C2394" s="33" t="str">
        <f t="shared" si="525"/>
        <v>Universe - Training - 5ES +4 - U - Batman</v>
      </c>
      <c r="D2394" s="33" t="s">
        <v>5934</v>
      </c>
      <c r="E2394" s="33">
        <f t="shared" si="526"/>
        <v>34</v>
      </c>
      <c r="F2394" s="33" t="str">
        <f t="shared" si="528"/>
        <v xml:space="preserve"> - DC</v>
      </c>
      <c r="G2394" s="34" t="s">
        <v>3385</v>
      </c>
      <c r="H2394" s="34" t="s">
        <v>2587</v>
      </c>
      <c r="I2394" s="33" t="s">
        <v>5598</v>
      </c>
      <c r="K2394" s="34" t="s">
        <v>2754</v>
      </c>
      <c r="L2394" s="50" t="s">
        <v>130</v>
      </c>
      <c r="S2394" s="50"/>
      <c r="T2394" s="33" t="s">
        <v>545</v>
      </c>
      <c r="U2394" s="33" t="s">
        <v>540</v>
      </c>
      <c r="W2394" s="34" t="s">
        <v>2314</v>
      </c>
      <c r="X2394" s="34">
        <v>3</v>
      </c>
      <c r="Y2394" s="34">
        <v>10</v>
      </c>
      <c r="Z2394" s="34">
        <f t="shared" si="527"/>
        <v>30</v>
      </c>
      <c r="AI2394" s="25">
        <v>2393</v>
      </c>
      <c r="AJ2394" s="27">
        <v>2393</v>
      </c>
    </row>
    <row r="2395" spans="1:36" ht="11.25" customHeight="1" x14ac:dyDescent="0.2">
      <c r="A2395" s="27">
        <v>2394</v>
      </c>
      <c r="C2395" s="33" t="str">
        <f t="shared" si="525"/>
        <v>Universe - Training - 5FI +4 - U - Superman</v>
      </c>
      <c r="D2395" s="33" t="str">
        <f>CONCATENATE(I2395," ",K2395," ",G2395," - ",W2395,IF(L2395="","",CONCATENATE(" ",L2395,)))</f>
        <v>Training 5FI +4 DC - U Superman</v>
      </c>
      <c r="E2395" s="33">
        <f t="shared" si="526"/>
        <v>34</v>
      </c>
      <c r="F2395" s="33" t="str">
        <f t="shared" si="528"/>
        <v xml:space="preserve"> - DC</v>
      </c>
      <c r="G2395" s="34" t="s">
        <v>3385</v>
      </c>
      <c r="H2395" s="34" t="s">
        <v>2587</v>
      </c>
      <c r="I2395" s="33" t="s">
        <v>5598</v>
      </c>
      <c r="K2395" s="34" t="s">
        <v>2755</v>
      </c>
      <c r="L2395" s="50" t="s">
        <v>1152</v>
      </c>
      <c r="S2395" s="50"/>
      <c r="T2395" s="33" t="s">
        <v>545</v>
      </c>
      <c r="U2395" s="33" t="s">
        <v>543</v>
      </c>
      <c r="W2395" s="34" t="s">
        <v>2314</v>
      </c>
      <c r="X2395" s="34">
        <v>3</v>
      </c>
      <c r="Y2395" s="34">
        <v>10</v>
      </c>
      <c r="Z2395" s="34">
        <f t="shared" si="527"/>
        <v>30</v>
      </c>
      <c r="AI2395" s="25">
        <v>2394</v>
      </c>
      <c r="AJ2395" s="27">
        <v>2394</v>
      </c>
    </row>
    <row r="2396" spans="1:36" ht="11.25" customHeight="1" x14ac:dyDescent="0.2">
      <c r="A2396" s="27">
        <v>2395</v>
      </c>
      <c r="C2396" s="33" t="str">
        <f t="shared" si="525"/>
        <v>Universe - Training - 5FS +4 - U - Brainiac</v>
      </c>
      <c r="D2396" s="33" t="s">
        <v>5936</v>
      </c>
      <c r="E2396" s="33">
        <f t="shared" si="526"/>
        <v>34</v>
      </c>
      <c r="F2396" s="33" t="str">
        <f t="shared" si="528"/>
        <v xml:space="preserve"> - DC</v>
      </c>
      <c r="G2396" s="34" t="s">
        <v>3385</v>
      </c>
      <c r="H2396" s="34" t="s">
        <v>2587</v>
      </c>
      <c r="I2396" s="33" t="s">
        <v>5598</v>
      </c>
      <c r="K2396" s="34" t="s">
        <v>2756</v>
      </c>
      <c r="L2396" s="50" t="s">
        <v>902</v>
      </c>
      <c r="S2396" s="50"/>
      <c r="T2396" s="33" t="s">
        <v>545</v>
      </c>
      <c r="U2396" s="33" t="s">
        <v>542</v>
      </c>
      <c r="W2396" s="34" t="s">
        <v>2314</v>
      </c>
      <c r="X2396" s="34">
        <v>3</v>
      </c>
      <c r="Y2396" s="34">
        <v>10</v>
      </c>
      <c r="Z2396" s="34">
        <f t="shared" si="527"/>
        <v>30</v>
      </c>
      <c r="AI2396" s="25">
        <v>2395</v>
      </c>
      <c r="AJ2396" s="27">
        <v>2395</v>
      </c>
    </row>
    <row r="2397" spans="1:36" ht="11.25" customHeight="1" x14ac:dyDescent="0.2">
      <c r="A2397" s="27">
        <v>2396</v>
      </c>
      <c r="C2397" s="33" t="str">
        <f t="shared" si="525"/>
        <v>Universe - Training - 5FS +4 - C - Jubilee</v>
      </c>
      <c r="D2397" s="33" t="str">
        <f>CONCATENATE(I2397," ",K2397," ",G2397," - ",W2397,IF(L2397="","",CONCATENATE(" ",L2397,)))</f>
        <v>Training 5FS +4 OP - C Jubilee</v>
      </c>
      <c r="E2397" s="33">
        <f t="shared" si="526"/>
        <v>15</v>
      </c>
      <c r="F2397" s="33" t="str">
        <f t="shared" si="528"/>
        <v xml:space="preserve"> - OP</v>
      </c>
      <c r="G2397" s="34" t="s">
        <v>123</v>
      </c>
      <c r="H2397" s="34" t="s">
        <v>2587</v>
      </c>
      <c r="I2397" s="33" t="s">
        <v>5598</v>
      </c>
      <c r="K2397" s="34" t="s">
        <v>2756</v>
      </c>
      <c r="L2397" s="50" t="s">
        <v>2558</v>
      </c>
      <c r="S2397" s="50"/>
      <c r="T2397" s="33" t="s">
        <v>545</v>
      </c>
      <c r="U2397" s="33" t="s">
        <v>539</v>
      </c>
      <c r="W2397" s="34" t="s">
        <v>2103</v>
      </c>
      <c r="X2397" s="34">
        <v>2</v>
      </c>
      <c r="Y2397" s="34">
        <v>5</v>
      </c>
      <c r="Z2397" s="34">
        <f t="shared" si="527"/>
        <v>10</v>
      </c>
      <c r="AI2397" s="25">
        <v>2396</v>
      </c>
      <c r="AJ2397" s="27">
        <v>2396</v>
      </c>
    </row>
    <row r="2398" spans="1:36" ht="11.25" customHeight="1" x14ac:dyDescent="0.2">
      <c r="A2398" s="27">
        <v>2397</v>
      </c>
      <c r="C2398" s="33" t="str">
        <f t="shared" si="525"/>
        <v>Universe - Training - 5SI +4 - U - Thorn</v>
      </c>
      <c r="D2398" s="33" t="s">
        <v>5937</v>
      </c>
      <c r="E2398" s="33">
        <f t="shared" si="526"/>
        <v>34</v>
      </c>
      <c r="F2398" s="33" t="str">
        <f t="shared" si="528"/>
        <v xml:space="preserve"> - DC</v>
      </c>
      <c r="G2398" s="34" t="s">
        <v>3385</v>
      </c>
      <c r="H2398" s="34" t="s">
        <v>2587</v>
      </c>
      <c r="I2398" s="33" t="s">
        <v>5598</v>
      </c>
      <c r="K2398" s="34" t="s">
        <v>2757</v>
      </c>
      <c r="L2398" s="50" t="s">
        <v>1157</v>
      </c>
      <c r="S2398" s="50"/>
      <c r="T2398" s="33" t="s">
        <v>545</v>
      </c>
      <c r="U2398" s="33" t="s">
        <v>544</v>
      </c>
      <c r="W2398" s="34" t="s">
        <v>2314</v>
      </c>
      <c r="X2398" s="34">
        <v>3</v>
      </c>
      <c r="Y2398" s="34">
        <v>10</v>
      </c>
      <c r="Z2398" s="34">
        <f t="shared" si="527"/>
        <v>30</v>
      </c>
      <c r="AI2398" s="25">
        <v>2397</v>
      </c>
      <c r="AJ2398" s="27">
        <v>2397</v>
      </c>
    </row>
    <row r="2399" spans="1:36" ht="11.25" customHeight="1" x14ac:dyDescent="0.2">
      <c r="A2399" s="27">
        <v>2398</v>
      </c>
      <c r="B2399" s="28"/>
      <c r="C2399" s="26" t="str">
        <f t="shared" ref="C2399:C2431" si="529">CONCATENATE(M2399," - ",P2399," - ",G2399," - ",IF(R2399="","",CONCATENATE(R2399," - ")),W2399)</f>
        <v>Velocity - 4-Grid Character Card - IM - U</v>
      </c>
      <c r="D2399" s="26" t="str">
        <f>CONCATENATE(M2399," ",G2399," HERO - ",W2399)</f>
        <v>Velocity IM HERO - U</v>
      </c>
      <c r="E2399" s="26">
        <f t="shared" si="526"/>
        <v>1</v>
      </c>
      <c r="F2399" s="26" t="str">
        <f>CONCATENATE(M2399,IF(V2399&lt;&gt;"",CONCATENATE(" (",V2399,")",),"")," &lt;",G2399,"&gt;")</f>
        <v>Velocity &lt;IM&gt;</v>
      </c>
      <c r="G2399" s="28" t="s">
        <v>511</v>
      </c>
      <c r="H2399" s="28" t="s">
        <v>2582</v>
      </c>
      <c r="I2399" s="28"/>
      <c r="J2399" s="28"/>
      <c r="K2399" s="28"/>
      <c r="L2399" s="26" t="s">
        <v>960</v>
      </c>
      <c r="M2399" s="26" t="s">
        <v>960</v>
      </c>
      <c r="N2399" s="28"/>
      <c r="O2399" s="28"/>
      <c r="P2399" s="26" t="s">
        <v>769</v>
      </c>
      <c r="Q2399" s="28"/>
      <c r="R2399" s="28"/>
      <c r="S2399" s="54"/>
      <c r="T2399" s="26" t="s">
        <v>960</v>
      </c>
      <c r="U2399" s="26" t="s">
        <v>769</v>
      </c>
      <c r="V2399" s="28"/>
      <c r="W2399" s="28" t="s">
        <v>2314</v>
      </c>
      <c r="X2399" s="29">
        <v>16</v>
      </c>
      <c r="Y2399" s="29">
        <v>10</v>
      </c>
      <c r="Z2399" s="29">
        <f t="shared" si="527"/>
        <v>160</v>
      </c>
      <c r="AA2399" s="30">
        <v>6</v>
      </c>
      <c r="AB2399" s="30">
        <v>5</v>
      </c>
      <c r="AC2399" s="30">
        <v>2</v>
      </c>
      <c r="AD2399" s="30">
        <v>3</v>
      </c>
      <c r="AE2399" s="30">
        <f>SUM(AA2399:AD2399)</f>
        <v>16</v>
      </c>
      <c r="AF2399" s="30">
        <v>16</v>
      </c>
      <c r="AG2399" s="31">
        <f>AVERAGE(AA2399:AD2399)</f>
        <v>4</v>
      </c>
      <c r="AH2399" s="32" t="s">
        <v>4844</v>
      </c>
      <c r="AI2399" s="32">
        <v>2398</v>
      </c>
      <c r="AJ2399" s="27">
        <v>2398</v>
      </c>
    </row>
    <row r="2400" spans="1:36" ht="11.25" customHeight="1" x14ac:dyDescent="0.2">
      <c r="A2400" s="27">
        <v>2399</v>
      </c>
      <c r="C2400" s="33" t="str">
        <f t="shared" si="529"/>
        <v>Velocity - Cyberforce - IM - C</v>
      </c>
      <c r="D2400" s="33" t="str">
        <f t="shared" ref="D2400:D2405" si="530">CONCATENATE(M2400," - ",P2400," - ",G2400," - ",IF(R2400="","",CONCATENATE(R2400," - ")),W2400)</f>
        <v>Velocity - Cyberforce - IM - C</v>
      </c>
      <c r="E2400" s="33">
        <f t="shared" si="526"/>
        <v>1</v>
      </c>
      <c r="F2400" s="33" t="str">
        <f>CONCATENATE(M2400," - ",P2400," - ",G2400)</f>
        <v>Velocity - Cyberforce - IM</v>
      </c>
      <c r="G2400" s="34" t="s">
        <v>511</v>
      </c>
      <c r="H2400" s="34" t="s">
        <v>2590</v>
      </c>
      <c r="L2400" s="33" t="s">
        <v>960</v>
      </c>
      <c r="M2400" s="33" t="s">
        <v>960</v>
      </c>
      <c r="N2400" s="34" t="s">
        <v>1991</v>
      </c>
      <c r="O2400" s="34" t="s">
        <v>1991</v>
      </c>
      <c r="P2400" s="33" t="s">
        <v>93</v>
      </c>
      <c r="S2400" s="50" t="s">
        <v>4420</v>
      </c>
      <c r="T2400" s="33" t="s">
        <v>960</v>
      </c>
      <c r="U2400" s="33" t="s">
        <v>93</v>
      </c>
      <c r="W2400" s="34" t="s">
        <v>2103</v>
      </c>
      <c r="X2400" s="34">
        <v>16</v>
      </c>
      <c r="Y2400" s="34">
        <v>5</v>
      </c>
      <c r="Z2400" s="34">
        <f t="shared" si="527"/>
        <v>80</v>
      </c>
      <c r="AI2400" s="25">
        <v>2399</v>
      </c>
      <c r="AJ2400" s="27">
        <v>2399</v>
      </c>
    </row>
    <row r="2401" spans="1:36" ht="11.25" customHeight="1" x14ac:dyDescent="0.2">
      <c r="A2401" s="27">
        <v>2400</v>
      </c>
      <c r="C2401" s="33" t="str">
        <f t="shared" si="529"/>
        <v>Velocity - High-Speed Reflexes - IM - C</v>
      </c>
      <c r="D2401" s="33" t="str">
        <f t="shared" si="530"/>
        <v>Velocity - High-Speed Reflexes - IM - C</v>
      </c>
      <c r="E2401" s="33">
        <f t="shared" si="526"/>
        <v>1</v>
      </c>
      <c r="F2401" s="33" t="str">
        <f>CONCATENATE(P2401," - ",G2401)</f>
        <v>High-Speed Reflexes - IM</v>
      </c>
      <c r="G2401" s="34" t="s">
        <v>511</v>
      </c>
      <c r="H2401" s="34" t="s">
        <v>2590</v>
      </c>
      <c r="L2401" s="33" t="s">
        <v>960</v>
      </c>
      <c r="M2401" s="33" t="s">
        <v>960</v>
      </c>
      <c r="N2401" s="34" t="s">
        <v>4894</v>
      </c>
      <c r="O2401" s="34" t="s">
        <v>4894</v>
      </c>
      <c r="P2401" s="33" t="s">
        <v>374</v>
      </c>
      <c r="S2401" s="50" t="s">
        <v>778</v>
      </c>
      <c r="T2401" s="33" t="s">
        <v>960</v>
      </c>
      <c r="U2401" s="33" t="s">
        <v>374</v>
      </c>
      <c r="W2401" s="34" t="s">
        <v>2103</v>
      </c>
      <c r="X2401" s="34">
        <v>16</v>
      </c>
      <c r="Y2401" s="34">
        <v>5</v>
      </c>
      <c r="Z2401" s="34">
        <f t="shared" si="527"/>
        <v>80</v>
      </c>
      <c r="AI2401" s="25">
        <v>2400</v>
      </c>
      <c r="AJ2401" s="27">
        <v>2400</v>
      </c>
    </row>
    <row r="2402" spans="1:36" ht="11.25" customHeight="1" x14ac:dyDescent="0.2">
      <c r="A2402" s="27">
        <v>2401</v>
      </c>
      <c r="C2402" s="33" t="str">
        <f t="shared" si="529"/>
        <v>Velocity - Internal Hardware - IM - R</v>
      </c>
      <c r="D2402" s="33" t="str">
        <f t="shared" si="530"/>
        <v>Velocity - Internal Hardware - IM - R</v>
      </c>
      <c r="E2402" s="33">
        <f t="shared" si="526"/>
        <v>1</v>
      </c>
      <c r="F2402" s="33" t="str">
        <f>CONCATENATE(P2402," - ",G2402)</f>
        <v>Internal Hardware - IM</v>
      </c>
      <c r="G2402" s="34" t="s">
        <v>511</v>
      </c>
      <c r="H2402" s="34" t="s">
        <v>2590</v>
      </c>
      <c r="L2402" s="33" t="s">
        <v>960</v>
      </c>
      <c r="M2402" s="33" t="s">
        <v>960</v>
      </c>
      <c r="N2402" s="34" t="s">
        <v>2254</v>
      </c>
      <c r="O2402" s="34" t="s">
        <v>2254</v>
      </c>
      <c r="P2402" s="33" t="s">
        <v>961</v>
      </c>
      <c r="S2402" s="50" t="s">
        <v>4621</v>
      </c>
      <c r="T2402" s="33" t="s">
        <v>960</v>
      </c>
      <c r="U2402" s="33" t="s">
        <v>961</v>
      </c>
      <c r="W2402" s="34" t="s">
        <v>2313</v>
      </c>
      <c r="X2402" s="34">
        <v>16</v>
      </c>
      <c r="Y2402" s="34">
        <v>15</v>
      </c>
      <c r="Z2402" s="34">
        <f t="shared" si="527"/>
        <v>240</v>
      </c>
      <c r="AI2402" s="25">
        <v>2401</v>
      </c>
      <c r="AJ2402" s="27">
        <v>2401</v>
      </c>
    </row>
    <row r="2403" spans="1:36" ht="11.25" customHeight="1" x14ac:dyDescent="0.2">
      <c r="A2403" s="27">
        <v>2402</v>
      </c>
      <c r="C2403" s="33" t="str">
        <f t="shared" si="529"/>
        <v>Velocity - Protective Skin - IM - U</v>
      </c>
      <c r="D2403" s="33" t="str">
        <f t="shared" si="530"/>
        <v>Velocity - Protective Skin - IM - U</v>
      </c>
      <c r="E2403" s="33">
        <f t="shared" si="526"/>
        <v>1</v>
      </c>
      <c r="F2403" s="33" t="str">
        <f>CONCATENATE(P2403," - ",G2403)</f>
        <v>Protective Skin - IM</v>
      </c>
      <c r="G2403" s="34" t="s">
        <v>511</v>
      </c>
      <c r="H2403" s="34" t="s">
        <v>2590</v>
      </c>
      <c r="L2403" s="33" t="s">
        <v>960</v>
      </c>
      <c r="M2403" s="33" t="s">
        <v>960</v>
      </c>
      <c r="N2403" s="34" t="s">
        <v>5162</v>
      </c>
      <c r="O2403" s="34" t="s">
        <v>5162</v>
      </c>
      <c r="P2403" s="33" t="s">
        <v>963</v>
      </c>
      <c r="S2403" s="50" t="s">
        <v>4622</v>
      </c>
      <c r="T2403" s="33" t="s">
        <v>960</v>
      </c>
      <c r="U2403" s="33" t="s">
        <v>963</v>
      </c>
      <c r="W2403" s="34" t="s">
        <v>2314</v>
      </c>
      <c r="X2403" s="34">
        <v>16</v>
      </c>
      <c r="Y2403" s="34">
        <v>10</v>
      </c>
      <c r="Z2403" s="34">
        <f t="shared" si="527"/>
        <v>160</v>
      </c>
      <c r="AI2403" s="25">
        <v>2402</v>
      </c>
      <c r="AJ2403" s="27">
        <v>2402</v>
      </c>
    </row>
    <row r="2404" spans="1:36" ht="11.25" customHeight="1" x14ac:dyDescent="0.2">
      <c r="A2404" s="27">
        <v>2403</v>
      </c>
      <c r="C2404" s="33" t="str">
        <f t="shared" si="529"/>
        <v>Velocity - Quick Thinking - IM - OPD - R</v>
      </c>
      <c r="D2404" s="33" t="str">
        <f t="shared" si="530"/>
        <v>Velocity - Quick Thinking - IM - OPD - R</v>
      </c>
      <c r="E2404" s="33">
        <f t="shared" si="526"/>
        <v>1</v>
      </c>
      <c r="F2404" s="33" t="str">
        <f>CONCATENATE(P2404," - ",G2404)</f>
        <v>Quick Thinking - IM</v>
      </c>
      <c r="G2404" s="34" t="s">
        <v>511</v>
      </c>
      <c r="H2404" s="34" t="s">
        <v>2590</v>
      </c>
      <c r="L2404" s="33" t="s">
        <v>960</v>
      </c>
      <c r="M2404" s="33" t="s">
        <v>960</v>
      </c>
      <c r="N2404" s="34" t="s">
        <v>5103</v>
      </c>
      <c r="O2404" s="34" t="s">
        <v>5103</v>
      </c>
      <c r="P2404" s="33" t="s">
        <v>3260</v>
      </c>
      <c r="R2404" s="34" t="s">
        <v>2584</v>
      </c>
      <c r="S2404" s="50" t="s">
        <v>4623</v>
      </c>
      <c r="T2404" s="33" t="s">
        <v>960</v>
      </c>
      <c r="U2404" s="33" t="s">
        <v>2342</v>
      </c>
      <c r="W2404" s="34" t="s">
        <v>2313</v>
      </c>
      <c r="X2404" s="34">
        <v>16</v>
      </c>
      <c r="Y2404" s="34">
        <v>15</v>
      </c>
      <c r="Z2404" s="34">
        <f t="shared" si="527"/>
        <v>240</v>
      </c>
      <c r="AI2404" s="25">
        <v>2403</v>
      </c>
      <c r="AJ2404" s="27">
        <v>2403</v>
      </c>
    </row>
    <row r="2405" spans="1:36" ht="11.25" customHeight="1" x14ac:dyDescent="0.2">
      <c r="A2405" s="27">
        <v>2404</v>
      </c>
      <c r="C2405" s="33" t="str">
        <f t="shared" si="529"/>
        <v>Velocity - Speedthrough - IM - R</v>
      </c>
      <c r="D2405" s="33" t="str">
        <f t="shared" si="530"/>
        <v>Velocity - Speedthrough - IM - R</v>
      </c>
      <c r="E2405" s="33">
        <f t="shared" si="526"/>
        <v>1</v>
      </c>
      <c r="F2405" s="33" t="str">
        <f>CONCATENATE(P2405," - ",G2405)</f>
        <v>Speedthrough - IM</v>
      </c>
      <c r="G2405" s="34" t="s">
        <v>511</v>
      </c>
      <c r="H2405" s="34" t="s">
        <v>2590</v>
      </c>
      <c r="L2405" s="33" t="s">
        <v>960</v>
      </c>
      <c r="M2405" s="33" t="s">
        <v>960</v>
      </c>
      <c r="N2405" s="34" t="s">
        <v>5176</v>
      </c>
      <c r="O2405" s="34" t="s">
        <v>5176</v>
      </c>
      <c r="P2405" s="33" t="s">
        <v>962</v>
      </c>
      <c r="S2405" s="50" t="s">
        <v>4624</v>
      </c>
      <c r="T2405" s="33" t="s">
        <v>960</v>
      </c>
      <c r="U2405" s="33" t="s">
        <v>962</v>
      </c>
      <c r="W2405" s="34" t="s">
        <v>2313</v>
      </c>
      <c r="X2405" s="34">
        <v>16</v>
      </c>
      <c r="Y2405" s="34">
        <v>15</v>
      </c>
      <c r="Z2405" s="34">
        <f t="shared" si="527"/>
        <v>240</v>
      </c>
      <c r="AI2405" s="25">
        <v>2404</v>
      </c>
      <c r="AJ2405" s="27">
        <v>2404</v>
      </c>
    </row>
    <row r="2406" spans="1:36" ht="11.25" customHeight="1" x14ac:dyDescent="0.2">
      <c r="A2406" s="27">
        <v>2405</v>
      </c>
      <c r="B2406" s="39"/>
      <c r="C2406" s="38" t="str">
        <f t="shared" si="529"/>
        <v>Venom - 3-Grid Character Card - OP - R</v>
      </c>
      <c r="D2406" s="38" t="str">
        <f>CONCATENATE(M2406," ",G2406," HERO - ",W2406)</f>
        <v>Venom OP HERO - R</v>
      </c>
      <c r="E2406" s="38">
        <f t="shared" si="526"/>
        <v>1</v>
      </c>
      <c r="F2406" s="38" t="str">
        <f>CONCATENATE(M2406,IF(V2406&lt;&gt;"",CONCATENATE(" (",V2406,")",),"")," &lt;",G2406,"&gt;")</f>
        <v>Venom &lt;OP&gt;</v>
      </c>
      <c r="G2406" s="39" t="s">
        <v>123</v>
      </c>
      <c r="H2406" s="39" t="s">
        <v>2582</v>
      </c>
      <c r="I2406" s="39"/>
      <c r="J2406" s="39"/>
      <c r="K2406" s="39"/>
      <c r="L2406" s="38" t="s">
        <v>1161</v>
      </c>
      <c r="M2406" s="38" t="s">
        <v>1161</v>
      </c>
      <c r="N2406" s="39"/>
      <c r="O2406" s="39"/>
      <c r="P2406" s="38" t="s">
        <v>768</v>
      </c>
      <c r="Q2406" s="39"/>
      <c r="R2406" s="39"/>
      <c r="S2406" s="55"/>
      <c r="T2406" s="38" t="s">
        <v>1161</v>
      </c>
      <c r="U2406" s="38" t="s">
        <v>768</v>
      </c>
      <c r="V2406" s="39"/>
      <c r="W2406" s="39" t="s">
        <v>2313</v>
      </c>
      <c r="X2406" s="40">
        <v>2</v>
      </c>
      <c r="Y2406" s="40">
        <v>15</v>
      </c>
      <c r="Z2406" s="40">
        <f t="shared" si="527"/>
        <v>30</v>
      </c>
      <c r="AA2406" s="41">
        <v>6</v>
      </c>
      <c r="AB2406" s="41">
        <v>6</v>
      </c>
      <c r="AC2406" s="41">
        <v>7</v>
      </c>
      <c r="AD2406" s="41"/>
      <c r="AE2406" s="41">
        <f>SUM(AA2406:AD2406)</f>
        <v>19</v>
      </c>
      <c r="AF2406" s="41">
        <v>19</v>
      </c>
      <c r="AG2406" s="42">
        <f>AVERAGE(AA2406:AD2406)</f>
        <v>6.333333333333333</v>
      </c>
      <c r="AH2406" s="43"/>
      <c r="AI2406" s="43">
        <v>2405</v>
      </c>
      <c r="AJ2406" s="27">
        <v>2405</v>
      </c>
    </row>
    <row r="2407" spans="1:36" ht="11.25" customHeight="1" x14ac:dyDescent="0.2">
      <c r="A2407" s="27">
        <v>2406</v>
      </c>
      <c r="B2407" s="28"/>
      <c r="C2407" s="26" t="str">
        <f t="shared" si="529"/>
        <v>Venom - 4-Grid Character Card - IQ - R</v>
      </c>
      <c r="D2407" s="26" t="str">
        <f>CONCATENATE(M2407," ",G2407," HERO - ",W2407)</f>
        <v>Venom IQ HERO - R</v>
      </c>
      <c r="E2407" s="26">
        <f t="shared" si="526"/>
        <v>1</v>
      </c>
      <c r="F2407" s="26" t="str">
        <f>CONCATENATE(M2407,IF(V2407&lt;&gt;"",CONCATENATE(" (",V2407,")",),"")," &lt;",G2407,"&gt;")</f>
        <v>Venom &lt;IQ&gt;</v>
      </c>
      <c r="G2407" s="28" t="s">
        <v>1044</v>
      </c>
      <c r="H2407" s="28" t="s">
        <v>2582</v>
      </c>
      <c r="I2407" s="28"/>
      <c r="J2407" s="28"/>
      <c r="K2407" s="28"/>
      <c r="L2407" s="26" t="s">
        <v>1161</v>
      </c>
      <c r="M2407" s="26" t="s">
        <v>1161</v>
      </c>
      <c r="N2407" s="28"/>
      <c r="O2407" s="28"/>
      <c r="P2407" s="26" t="s">
        <v>769</v>
      </c>
      <c r="Q2407" s="28"/>
      <c r="R2407" s="28"/>
      <c r="S2407" s="54"/>
      <c r="T2407" s="26" t="s">
        <v>1161</v>
      </c>
      <c r="U2407" s="26" t="s">
        <v>769</v>
      </c>
      <c r="V2407" s="28"/>
      <c r="W2407" s="28" t="s">
        <v>2313</v>
      </c>
      <c r="X2407" s="29">
        <v>12</v>
      </c>
      <c r="Y2407" s="29">
        <v>15</v>
      </c>
      <c r="Z2407" s="29">
        <f t="shared" si="527"/>
        <v>180</v>
      </c>
      <c r="AA2407" s="30">
        <v>5</v>
      </c>
      <c r="AB2407" s="30">
        <v>6</v>
      </c>
      <c r="AC2407" s="30">
        <v>7</v>
      </c>
      <c r="AD2407" s="30">
        <v>2</v>
      </c>
      <c r="AE2407" s="30">
        <f>SUM(AA2407:AD2407)</f>
        <v>20</v>
      </c>
      <c r="AF2407" s="30">
        <v>20</v>
      </c>
      <c r="AG2407" s="31">
        <f>AVERAGE(AA2407:AD2407)</f>
        <v>5</v>
      </c>
      <c r="AH2407" s="32"/>
      <c r="AI2407" s="32">
        <v>2406</v>
      </c>
      <c r="AJ2407" s="27">
        <v>2406</v>
      </c>
    </row>
    <row r="2408" spans="1:36" ht="11.25" customHeight="1" x14ac:dyDescent="0.2">
      <c r="A2408" s="27">
        <v>2407</v>
      </c>
      <c r="C2408" s="33" t="str">
        <f t="shared" si="529"/>
        <v>Venom - Alien Symbiote - PS - R</v>
      </c>
      <c r="D2408" s="33" t="str">
        <f t="shared" ref="D2408:D2416" si="531">CONCATENATE(M2408," - ",P2408," - ",G2408," - ",IF(R2408="","",CONCATENATE(R2408," - ")),W2408)</f>
        <v>Venom - Alien Symbiote - PS - R</v>
      </c>
      <c r="E2408" s="33">
        <f t="shared" si="526"/>
        <v>1</v>
      </c>
      <c r="F2408" s="33" t="str">
        <f t="shared" ref="F2408:F2416" si="532">CONCATENATE(P2408," - ",G2408)</f>
        <v>Alien Symbiote - PS</v>
      </c>
      <c r="G2408" s="34" t="s">
        <v>124</v>
      </c>
      <c r="H2408" s="34" t="s">
        <v>2590</v>
      </c>
      <c r="L2408" s="33" t="s">
        <v>1161</v>
      </c>
      <c r="M2408" s="33" t="s">
        <v>1161</v>
      </c>
      <c r="N2408" s="34" t="s">
        <v>4872</v>
      </c>
      <c r="O2408" s="34" t="s">
        <v>4872</v>
      </c>
      <c r="P2408" s="33" t="s">
        <v>369</v>
      </c>
      <c r="S2408" s="50" t="s">
        <v>4625</v>
      </c>
      <c r="T2408" s="33" t="s">
        <v>1161</v>
      </c>
      <c r="U2408" s="33" t="s">
        <v>369</v>
      </c>
      <c r="W2408" s="34" t="s">
        <v>2313</v>
      </c>
      <c r="X2408" s="34">
        <v>7</v>
      </c>
      <c r="Y2408" s="34">
        <v>15</v>
      </c>
      <c r="Z2408" s="34">
        <f t="shared" si="527"/>
        <v>105</v>
      </c>
      <c r="AI2408" s="25">
        <v>2407</v>
      </c>
      <c r="AJ2408" s="27">
        <v>2407</v>
      </c>
    </row>
    <row r="2409" spans="1:36" ht="11.25" customHeight="1" x14ac:dyDescent="0.2">
      <c r="A2409" s="27">
        <v>2408</v>
      </c>
      <c r="C2409" s="33" t="str">
        <f t="shared" si="529"/>
        <v>Venom - Alien Webbing - OP - C</v>
      </c>
      <c r="D2409" s="33" t="str">
        <f t="shared" si="531"/>
        <v>Venom - Alien Webbing - OP - C</v>
      </c>
      <c r="E2409" s="33">
        <f t="shared" si="526"/>
        <v>1</v>
      </c>
      <c r="F2409" s="33" t="str">
        <f t="shared" si="532"/>
        <v>Alien Webbing - OP</v>
      </c>
      <c r="G2409" s="34" t="s">
        <v>123</v>
      </c>
      <c r="H2409" s="34" t="s">
        <v>2590</v>
      </c>
      <c r="L2409" s="33" t="s">
        <v>1161</v>
      </c>
      <c r="M2409" s="33" t="s">
        <v>1161</v>
      </c>
      <c r="N2409" s="34" t="s">
        <v>4937</v>
      </c>
      <c r="O2409" s="34" t="s">
        <v>4937</v>
      </c>
      <c r="P2409" s="33" t="s">
        <v>368</v>
      </c>
      <c r="S2409" s="50" t="s">
        <v>4626</v>
      </c>
      <c r="T2409" s="33" t="s">
        <v>1161</v>
      </c>
      <c r="U2409" s="33" t="s">
        <v>368</v>
      </c>
      <c r="W2409" s="34" t="s">
        <v>2103</v>
      </c>
      <c r="X2409" s="34">
        <v>2</v>
      </c>
      <c r="Y2409" s="34">
        <v>5</v>
      </c>
      <c r="Z2409" s="34">
        <f t="shared" si="527"/>
        <v>10</v>
      </c>
      <c r="AI2409" s="25">
        <v>2408</v>
      </c>
      <c r="AJ2409" s="27">
        <v>2408</v>
      </c>
    </row>
    <row r="2410" spans="1:36" ht="11.25" customHeight="1" x14ac:dyDescent="0.2">
      <c r="A2410" s="27">
        <v>2409</v>
      </c>
      <c r="C2410" s="33" t="str">
        <f t="shared" si="529"/>
        <v>Venom - Creepy Crawler - OP - U</v>
      </c>
      <c r="D2410" s="33" t="str">
        <f t="shared" si="531"/>
        <v>Venom - Creepy Crawler - OP - U</v>
      </c>
      <c r="E2410" s="33">
        <f t="shared" si="526"/>
        <v>1</v>
      </c>
      <c r="F2410" s="33" t="str">
        <f t="shared" si="532"/>
        <v>Creepy Crawler - OP</v>
      </c>
      <c r="G2410" s="34" t="s">
        <v>123</v>
      </c>
      <c r="H2410" s="34" t="s">
        <v>2590</v>
      </c>
      <c r="L2410" s="33" t="s">
        <v>1161</v>
      </c>
      <c r="M2410" s="33" t="s">
        <v>1161</v>
      </c>
      <c r="N2410" s="34" t="s">
        <v>4881</v>
      </c>
      <c r="O2410" s="34" t="s">
        <v>4881</v>
      </c>
      <c r="P2410" s="33" t="s">
        <v>367</v>
      </c>
      <c r="S2410" s="50" t="s">
        <v>3722</v>
      </c>
      <c r="T2410" s="33" t="s">
        <v>1161</v>
      </c>
      <c r="U2410" s="33" t="s">
        <v>367</v>
      </c>
      <c r="W2410" s="34" t="s">
        <v>2314</v>
      </c>
      <c r="X2410" s="34">
        <v>2</v>
      </c>
      <c r="Y2410" s="34">
        <v>10</v>
      </c>
      <c r="Z2410" s="34">
        <f t="shared" si="527"/>
        <v>20</v>
      </c>
      <c r="AI2410" s="25">
        <v>2409</v>
      </c>
      <c r="AJ2410" s="27">
        <v>2409</v>
      </c>
    </row>
    <row r="2411" spans="1:36" ht="11.25" customHeight="1" x14ac:dyDescent="0.2">
      <c r="A2411" s="27">
        <v>2410</v>
      </c>
      <c r="C2411" s="33" t="str">
        <f t="shared" si="529"/>
        <v>Venom - Eddie Brock: Reporter - IQ - C</v>
      </c>
      <c r="D2411" s="33" t="str">
        <f t="shared" si="531"/>
        <v>Venom - Eddie Brock: Reporter - IQ - C</v>
      </c>
      <c r="E2411" s="33">
        <f t="shared" si="526"/>
        <v>1</v>
      </c>
      <c r="F2411" s="33" t="str">
        <f t="shared" si="532"/>
        <v>Eddie Brock: Reporter - IQ</v>
      </c>
      <c r="G2411" s="34" t="s">
        <v>1044</v>
      </c>
      <c r="H2411" s="34" t="s">
        <v>2590</v>
      </c>
      <c r="L2411" s="33" t="s">
        <v>1161</v>
      </c>
      <c r="M2411" s="33" t="s">
        <v>1161</v>
      </c>
      <c r="N2411" s="34" t="s">
        <v>4862</v>
      </c>
      <c r="O2411" s="34" t="s">
        <v>4862</v>
      </c>
      <c r="P2411" s="33" t="s">
        <v>417</v>
      </c>
      <c r="S2411" s="50" t="s">
        <v>4627</v>
      </c>
      <c r="T2411" s="33" t="s">
        <v>1161</v>
      </c>
      <c r="U2411" s="33" t="s">
        <v>417</v>
      </c>
      <c r="W2411" s="34" t="s">
        <v>2103</v>
      </c>
      <c r="X2411" s="34">
        <v>12</v>
      </c>
      <c r="Y2411" s="34">
        <v>5</v>
      </c>
      <c r="Z2411" s="34">
        <f t="shared" si="527"/>
        <v>60</v>
      </c>
      <c r="AI2411" s="25">
        <v>2410</v>
      </c>
      <c r="AJ2411" s="27">
        <v>2410</v>
      </c>
    </row>
    <row r="2412" spans="1:36" ht="11.25" customHeight="1" x14ac:dyDescent="0.2">
      <c r="A2412" s="27">
        <v>2411</v>
      </c>
      <c r="C2412" s="33" t="str">
        <f t="shared" si="529"/>
        <v>Venom - Healing Bond - IQ - U</v>
      </c>
      <c r="D2412" s="33" t="str">
        <f t="shared" si="531"/>
        <v>Venom - Healing Bond - IQ - U</v>
      </c>
      <c r="E2412" s="33">
        <f t="shared" si="526"/>
        <v>1</v>
      </c>
      <c r="F2412" s="33" t="str">
        <f t="shared" si="532"/>
        <v>Healing Bond - IQ</v>
      </c>
      <c r="G2412" s="34" t="s">
        <v>1044</v>
      </c>
      <c r="H2412" s="34" t="s">
        <v>2590</v>
      </c>
      <c r="L2412" s="33" t="s">
        <v>1161</v>
      </c>
      <c r="M2412" s="33" t="s">
        <v>1161</v>
      </c>
      <c r="N2412" s="34" t="s">
        <v>4985</v>
      </c>
      <c r="O2412" s="34" t="s">
        <v>4985</v>
      </c>
      <c r="P2412" s="33" t="s">
        <v>416</v>
      </c>
      <c r="S2412" s="50" t="s">
        <v>4628</v>
      </c>
      <c r="T2412" s="33" t="s">
        <v>1161</v>
      </c>
      <c r="U2412" s="33" t="s">
        <v>416</v>
      </c>
      <c r="W2412" s="34" t="s">
        <v>2314</v>
      </c>
      <c r="X2412" s="34">
        <v>12</v>
      </c>
      <c r="Y2412" s="34">
        <v>10</v>
      </c>
      <c r="Z2412" s="34">
        <f t="shared" si="527"/>
        <v>120</v>
      </c>
      <c r="AI2412" s="25">
        <v>2411</v>
      </c>
      <c r="AJ2412" s="27">
        <v>2411</v>
      </c>
    </row>
    <row r="2413" spans="1:36" ht="11.25" customHeight="1" x14ac:dyDescent="0.2">
      <c r="A2413" s="27">
        <v>2412</v>
      </c>
      <c r="C2413" s="33" t="str">
        <f t="shared" si="529"/>
        <v>Venom - Lethal Protector - HF - X</v>
      </c>
      <c r="D2413" s="33" t="s">
        <v>6273</v>
      </c>
      <c r="E2413" s="33">
        <f t="shared" si="526"/>
        <v>1</v>
      </c>
      <c r="F2413" s="33" t="str">
        <f t="shared" si="532"/>
        <v>Lethal Protector - HF</v>
      </c>
      <c r="G2413" s="34" t="s">
        <v>2543</v>
      </c>
      <c r="H2413" s="34" t="s">
        <v>2590</v>
      </c>
      <c r="L2413" s="33" t="s">
        <v>1161</v>
      </c>
      <c r="M2413" s="33" t="s">
        <v>1161</v>
      </c>
      <c r="N2413" s="34" t="s">
        <v>4897</v>
      </c>
      <c r="O2413" s="34" t="s">
        <v>4897</v>
      </c>
      <c r="P2413" s="33" t="s">
        <v>3570</v>
      </c>
      <c r="S2413" s="50" t="s">
        <v>4629</v>
      </c>
      <c r="T2413" s="33" t="s">
        <v>1161</v>
      </c>
      <c r="U2413" s="33" t="s">
        <v>366</v>
      </c>
      <c r="W2413" s="34" t="s">
        <v>1146</v>
      </c>
      <c r="X2413" s="34">
        <v>15</v>
      </c>
      <c r="Y2413" s="34">
        <v>25</v>
      </c>
      <c r="Z2413" s="34">
        <f t="shared" si="527"/>
        <v>375</v>
      </c>
      <c r="AI2413" s="25">
        <v>2412</v>
      </c>
      <c r="AJ2413" s="27">
        <v>2412</v>
      </c>
    </row>
    <row r="2414" spans="1:36" ht="11.25" customHeight="1" x14ac:dyDescent="0.2">
      <c r="A2414" s="27">
        <v>2413</v>
      </c>
      <c r="C2414" s="33" t="str">
        <f t="shared" si="529"/>
        <v>Venom - Panic Attack - OP - OPD - R</v>
      </c>
      <c r="D2414" s="33" t="str">
        <f t="shared" si="531"/>
        <v>Venom - Panic Attack - OP - OPD - R</v>
      </c>
      <c r="E2414" s="33">
        <f t="shared" si="526"/>
        <v>1</v>
      </c>
      <c r="F2414" s="33" t="str">
        <f t="shared" si="532"/>
        <v>Panic Attack - OP</v>
      </c>
      <c r="G2414" s="34" t="s">
        <v>123</v>
      </c>
      <c r="H2414" s="34" t="s">
        <v>2590</v>
      </c>
      <c r="L2414" s="33" t="s">
        <v>1161</v>
      </c>
      <c r="M2414" s="33" t="s">
        <v>1161</v>
      </c>
      <c r="N2414" s="34" t="s">
        <v>4889</v>
      </c>
      <c r="O2414" s="34" t="s">
        <v>4889</v>
      </c>
      <c r="P2414" s="33" t="s">
        <v>3338</v>
      </c>
      <c r="R2414" s="34" t="s">
        <v>2584</v>
      </c>
      <c r="S2414" s="50" t="s">
        <v>4630</v>
      </c>
      <c r="T2414" s="33" t="s">
        <v>1161</v>
      </c>
      <c r="U2414" s="33" t="s">
        <v>1210</v>
      </c>
      <c r="W2414" s="34" t="s">
        <v>2313</v>
      </c>
      <c r="X2414" s="34">
        <v>2</v>
      </c>
      <c r="Y2414" s="34">
        <v>15</v>
      </c>
      <c r="Z2414" s="34">
        <f t="shared" si="527"/>
        <v>30</v>
      </c>
      <c r="AI2414" s="25">
        <v>2413</v>
      </c>
      <c r="AJ2414" s="27">
        <v>2413</v>
      </c>
    </row>
    <row r="2415" spans="1:36" ht="11.25" customHeight="1" x14ac:dyDescent="0.2">
      <c r="A2415" s="27">
        <v>2414</v>
      </c>
      <c r="C2415" s="33" t="str">
        <f t="shared" si="529"/>
        <v>Venom - Rampage - OP - U</v>
      </c>
      <c r="D2415" s="33" t="str">
        <f t="shared" si="531"/>
        <v>Venom - Rampage - OP - U</v>
      </c>
      <c r="E2415" s="33">
        <f t="shared" si="526"/>
        <v>1</v>
      </c>
      <c r="F2415" s="33" t="str">
        <f t="shared" si="532"/>
        <v>Rampage - OP</v>
      </c>
      <c r="G2415" s="34" t="s">
        <v>123</v>
      </c>
      <c r="H2415" s="34" t="s">
        <v>2590</v>
      </c>
      <c r="L2415" s="33" t="s">
        <v>1161</v>
      </c>
      <c r="M2415" s="33" t="s">
        <v>1161</v>
      </c>
      <c r="N2415" s="34" t="s">
        <v>4894</v>
      </c>
      <c r="O2415" s="34" t="s">
        <v>4894</v>
      </c>
      <c r="P2415" s="33" t="s">
        <v>2205</v>
      </c>
      <c r="S2415" s="50" t="s">
        <v>4631</v>
      </c>
      <c r="T2415" s="33" t="s">
        <v>1161</v>
      </c>
      <c r="U2415" s="33" t="s">
        <v>2205</v>
      </c>
      <c r="W2415" s="34" t="s">
        <v>2314</v>
      </c>
      <c r="X2415" s="34">
        <v>2</v>
      </c>
      <c r="Y2415" s="34">
        <v>10</v>
      </c>
      <c r="Z2415" s="34">
        <f t="shared" si="527"/>
        <v>20</v>
      </c>
      <c r="AI2415" s="25">
        <v>2414</v>
      </c>
      <c r="AJ2415" s="27">
        <v>2414</v>
      </c>
    </row>
    <row r="2416" spans="1:36" ht="11.25" customHeight="1" x14ac:dyDescent="0.2">
      <c r="A2416" s="27">
        <v>2415</v>
      </c>
      <c r="C2416" s="33" t="str">
        <f t="shared" si="529"/>
        <v>Venom - Symbiotic Snare - OP - OPD - R</v>
      </c>
      <c r="D2416" s="33" t="str">
        <f t="shared" si="531"/>
        <v>Venom - Symbiotic Snare - OP - OPD - R</v>
      </c>
      <c r="E2416" s="33">
        <f t="shared" si="526"/>
        <v>1</v>
      </c>
      <c r="F2416" s="33" t="str">
        <f t="shared" si="532"/>
        <v>Symbiotic Snare - OP</v>
      </c>
      <c r="G2416" s="34" t="s">
        <v>123</v>
      </c>
      <c r="H2416" s="34" t="s">
        <v>2590</v>
      </c>
      <c r="L2416" s="33" t="s">
        <v>1161</v>
      </c>
      <c r="M2416" s="33" t="s">
        <v>1161</v>
      </c>
      <c r="N2416" s="34" t="s">
        <v>4956</v>
      </c>
      <c r="O2416" s="34" t="s">
        <v>4956</v>
      </c>
      <c r="P2416" s="33" t="s">
        <v>3339</v>
      </c>
      <c r="R2416" s="34" t="s">
        <v>2584</v>
      </c>
      <c r="S2416" s="50" t="s">
        <v>3760</v>
      </c>
      <c r="T2416" s="33" t="s">
        <v>1161</v>
      </c>
      <c r="U2416" s="33" t="s">
        <v>1211</v>
      </c>
      <c r="W2416" s="34" t="s">
        <v>2313</v>
      </c>
      <c r="X2416" s="34">
        <v>2</v>
      </c>
      <c r="Y2416" s="34">
        <v>15</v>
      </c>
      <c r="Z2416" s="34">
        <f t="shared" si="527"/>
        <v>30</v>
      </c>
      <c r="AI2416" s="25">
        <v>2415</v>
      </c>
      <c r="AJ2416" s="27">
        <v>2415</v>
      </c>
    </row>
    <row r="2417" spans="1:36" ht="11.25" customHeight="1" x14ac:dyDescent="0.2">
      <c r="A2417" s="27">
        <v>2416</v>
      </c>
      <c r="B2417" s="28"/>
      <c r="C2417" s="26" t="str">
        <f t="shared" si="529"/>
        <v>Violator - 4-Grid Character Card - IM - R</v>
      </c>
      <c r="D2417" s="26" t="str">
        <f>CONCATENATE(M2417," ",G2417," HERO - ",W2417)</f>
        <v>Violator IM HERO - R</v>
      </c>
      <c r="E2417" s="26">
        <f t="shared" si="526"/>
        <v>1</v>
      </c>
      <c r="F2417" s="26" t="str">
        <f>CONCATENATE(M2417,IF(V2417&lt;&gt;"",CONCATENATE(" (",V2417,")",),"")," &lt;",G2417,"&gt;")</f>
        <v>Violator &lt;IM&gt;</v>
      </c>
      <c r="G2417" s="28" t="s">
        <v>511</v>
      </c>
      <c r="H2417" s="28" t="s">
        <v>2582</v>
      </c>
      <c r="I2417" s="28"/>
      <c r="J2417" s="28"/>
      <c r="K2417" s="28"/>
      <c r="L2417" s="26" t="s">
        <v>375</v>
      </c>
      <c r="M2417" s="26" t="s">
        <v>375</v>
      </c>
      <c r="N2417" s="28"/>
      <c r="O2417" s="28"/>
      <c r="P2417" s="26" t="s">
        <v>769</v>
      </c>
      <c r="Q2417" s="28"/>
      <c r="R2417" s="28"/>
      <c r="S2417" s="54"/>
      <c r="T2417" s="26" t="s">
        <v>375</v>
      </c>
      <c r="U2417" s="26" t="s">
        <v>769</v>
      </c>
      <c r="V2417" s="28"/>
      <c r="W2417" s="28" t="s">
        <v>2313</v>
      </c>
      <c r="X2417" s="29">
        <v>16</v>
      </c>
      <c r="Y2417" s="29">
        <v>15</v>
      </c>
      <c r="Z2417" s="29">
        <f t="shared" si="527"/>
        <v>240</v>
      </c>
      <c r="AA2417" s="30">
        <v>4</v>
      </c>
      <c r="AB2417" s="30">
        <v>6</v>
      </c>
      <c r="AC2417" s="30">
        <v>7</v>
      </c>
      <c r="AD2417" s="30">
        <v>2</v>
      </c>
      <c r="AE2417" s="30">
        <f>SUM(AA2417:AD2417)</f>
        <v>19</v>
      </c>
      <c r="AF2417" s="30">
        <v>19</v>
      </c>
      <c r="AG2417" s="31">
        <f>AVERAGE(AA2417:AD2417)</f>
        <v>4.75</v>
      </c>
      <c r="AH2417" s="32"/>
      <c r="AI2417" s="32">
        <v>2416</v>
      </c>
      <c r="AJ2417" s="27">
        <v>2416</v>
      </c>
    </row>
    <row r="2418" spans="1:36" ht="11.25" customHeight="1" x14ac:dyDescent="0.2">
      <c r="A2418" s="27">
        <v>2417</v>
      </c>
      <c r="C2418" s="33" t="str">
        <f t="shared" si="529"/>
        <v>Violator - Clown Morph - IM - U</v>
      </c>
      <c r="D2418" s="33" t="str">
        <f t="shared" ref="D2418:D2423" si="533">CONCATENATE(M2418," - ",P2418," - ",G2418," - ",IF(R2418="","",CONCATENATE(R2418," - ")),W2418)</f>
        <v>Violator - Clown Morph - IM - U</v>
      </c>
      <c r="E2418" s="33">
        <f t="shared" si="526"/>
        <v>1</v>
      </c>
      <c r="F2418" s="33" t="str">
        <f t="shared" ref="F2418:F2423" si="534">CONCATENATE(P2418," - ",G2418)</f>
        <v>Clown Morph - IM</v>
      </c>
      <c r="G2418" s="34" t="s">
        <v>511</v>
      </c>
      <c r="H2418" s="34" t="s">
        <v>2590</v>
      </c>
      <c r="L2418" s="33" t="s">
        <v>375</v>
      </c>
      <c r="M2418" s="33" t="s">
        <v>375</v>
      </c>
      <c r="N2418" s="34" t="s">
        <v>5108</v>
      </c>
      <c r="O2418" s="34" t="s">
        <v>5108</v>
      </c>
      <c r="P2418" s="33" t="s">
        <v>377</v>
      </c>
      <c r="S2418" s="50" t="s">
        <v>4632</v>
      </c>
      <c r="T2418" s="33" t="s">
        <v>375</v>
      </c>
      <c r="U2418" s="33" t="s">
        <v>377</v>
      </c>
      <c r="W2418" s="34" t="s">
        <v>2314</v>
      </c>
      <c r="X2418" s="34">
        <v>16</v>
      </c>
      <c r="Y2418" s="34">
        <v>10</v>
      </c>
      <c r="Z2418" s="34">
        <f t="shared" si="527"/>
        <v>160</v>
      </c>
      <c r="AI2418" s="25">
        <v>2417</v>
      </c>
      <c r="AJ2418" s="27">
        <v>2417</v>
      </c>
    </row>
    <row r="2419" spans="1:36" ht="11.25" customHeight="1" x14ac:dyDescent="0.2">
      <c r="A2419" s="27">
        <v>2418</v>
      </c>
      <c r="C2419" s="33" t="str">
        <f t="shared" si="529"/>
        <v>Violator - Connive - IM - C</v>
      </c>
      <c r="D2419" s="33" t="str">
        <f t="shared" si="533"/>
        <v>Violator - Connive - IM - C</v>
      </c>
      <c r="E2419" s="33">
        <f t="shared" si="526"/>
        <v>1</v>
      </c>
      <c r="F2419" s="33" t="str">
        <f t="shared" si="534"/>
        <v>Connive - IM</v>
      </c>
      <c r="G2419" s="34" t="s">
        <v>511</v>
      </c>
      <c r="H2419" s="34" t="s">
        <v>2590</v>
      </c>
      <c r="L2419" s="33" t="s">
        <v>375</v>
      </c>
      <c r="M2419" s="33" t="s">
        <v>375</v>
      </c>
      <c r="N2419" s="34" t="s">
        <v>5177</v>
      </c>
      <c r="O2419" s="34" t="s">
        <v>5177</v>
      </c>
      <c r="P2419" s="33" t="s">
        <v>378</v>
      </c>
      <c r="S2419" s="50" t="s">
        <v>4633</v>
      </c>
      <c r="T2419" s="33" t="s">
        <v>375</v>
      </c>
      <c r="U2419" s="33" t="s">
        <v>378</v>
      </c>
      <c r="W2419" s="34" t="s">
        <v>2103</v>
      </c>
      <c r="X2419" s="34">
        <v>16</v>
      </c>
      <c r="Y2419" s="34">
        <v>5</v>
      </c>
      <c r="Z2419" s="34">
        <f t="shared" si="527"/>
        <v>80</v>
      </c>
      <c r="AI2419" s="25">
        <v>2418</v>
      </c>
      <c r="AJ2419" s="27">
        <v>2418</v>
      </c>
    </row>
    <row r="2420" spans="1:36" ht="11.25" customHeight="1" x14ac:dyDescent="0.2">
      <c r="A2420" s="27">
        <v>2419</v>
      </c>
      <c r="C2420" s="33" t="str">
        <f t="shared" si="529"/>
        <v>Violator - Darklands Army - IM - OPD - VR</v>
      </c>
      <c r="D2420" s="33" t="str">
        <f t="shared" si="533"/>
        <v>Violator - Darklands Army - IM - OPD - VR</v>
      </c>
      <c r="E2420" s="33">
        <f t="shared" si="526"/>
        <v>1</v>
      </c>
      <c r="F2420" s="33" t="str">
        <f t="shared" si="534"/>
        <v>Darklands Army - IM</v>
      </c>
      <c r="G2420" s="34" t="s">
        <v>511</v>
      </c>
      <c r="H2420" s="34" t="s">
        <v>2590</v>
      </c>
      <c r="L2420" s="33" t="s">
        <v>375</v>
      </c>
      <c r="M2420" s="33" t="s">
        <v>375</v>
      </c>
      <c r="N2420" s="34" t="s">
        <v>1045</v>
      </c>
      <c r="O2420" s="34" t="s">
        <v>1045</v>
      </c>
      <c r="P2420" s="33" t="s">
        <v>3571</v>
      </c>
      <c r="R2420" s="34" t="s">
        <v>2584</v>
      </c>
      <c r="S2420" s="50" t="s">
        <v>4634</v>
      </c>
      <c r="T2420" s="33" t="s">
        <v>375</v>
      </c>
      <c r="U2420" s="33" t="s">
        <v>1212</v>
      </c>
      <c r="W2420" s="34" t="s">
        <v>2361</v>
      </c>
      <c r="X2420" s="34">
        <v>16</v>
      </c>
      <c r="Y2420" s="34">
        <v>20</v>
      </c>
      <c r="Z2420" s="34">
        <f t="shared" si="527"/>
        <v>320</v>
      </c>
      <c r="AI2420" s="25">
        <v>2419</v>
      </c>
      <c r="AJ2420" s="27">
        <v>2419</v>
      </c>
    </row>
    <row r="2421" spans="1:36" ht="11.25" customHeight="1" x14ac:dyDescent="0.2">
      <c r="A2421" s="27">
        <v>2420</v>
      </c>
      <c r="C2421" s="33" t="str">
        <f t="shared" si="529"/>
        <v>Violator - Demonic Powers - IM - C</v>
      </c>
      <c r="D2421" s="33" t="str">
        <f t="shared" si="533"/>
        <v>Violator - Demonic Powers - IM - C</v>
      </c>
      <c r="E2421" s="33">
        <f t="shared" si="526"/>
        <v>1</v>
      </c>
      <c r="F2421" s="33" t="str">
        <f t="shared" si="534"/>
        <v>Demonic Powers - IM</v>
      </c>
      <c r="G2421" s="34" t="s">
        <v>511</v>
      </c>
      <c r="H2421" s="34" t="s">
        <v>2590</v>
      </c>
      <c r="L2421" s="33" t="s">
        <v>375</v>
      </c>
      <c r="M2421" s="33" t="s">
        <v>375</v>
      </c>
      <c r="N2421" s="34" t="s">
        <v>4879</v>
      </c>
      <c r="O2421" s="34" t="s">
        <v>4879</v>
      </c>
      <c r="P2421" s="33" t="s">
        <v>376</v>
      </c>
      <c r="S2421" s="50" t="s">
        <v>4170</v>
      </c>
      <c r="T2421" s="33" t="s">
        <v>375</v>
      </c>
      <c r="U2421" s="33" t="s">
        <v>376</v>
      </c>
      <c r="W2421" s="34" t="s">
        <v>2103</v>
      </c>
      <c r="X2421" s="34">
        <v>16</v>
      </c>
      <c r="Y2421" s="34">
        <v>5</v>
      </c>
      <c r="Z2421" s="34">
        <f t="shared" si="527"/>
        <v>80</v>
      </c>
      <c r="AI2421" s="25">
        <v>2420</v>
      </c>
      <c r="AJ2421" s="27">
        <v>2420</v>
      </c>
    </row>
    <row r="2422" spans="1:36" ht="11.25" customHeight="1" x14ac:dyDescent="0.2">
      <c r="A2422" s="27">
        <v>2421</v>
      </c>
      <c r="C2422" s="33" t="str">
        <f t="shared" si="529"/>
        <v>Violator - Devil's Advocate - IM - C</v>
      </c>
      <c r="D2422" s="33" t="str">
        <f t="shared" si="533"/>
        <v>Violator - Devil's Advocate - IM - C</v>
      </c>
      <c r="E2422" s="33">
        <f t="shared" si="526"/>
        <v>1</v>
      </c>
      <c r="F2422" s="33" t="str">
        <f t="shared" si="534"/>
        <v>Devil's Advocate - IM</v>
      </c>
      <c r="G2422" s="34" t="s">
        <v>511</v>
      </c>
      <c r="H2422" s="34" t="s">
        <v>2590</v>
      </c>
      <c r="L2422" s="33" t="s">
        <v>375</v>
      </c>
      <c r="M2422" s="33" t="s">
        <v>375</v>
      </c>
      <c r="N2422" s="34" t="s">
        <v>5059</v>
      </c>
      <c r="O2422" s="34" t="s">
        <v>5059</v>
      </c>
      <c r="P2422" s="33" t="s">
        <v>379</v>
      </c>
      <c r="S2422" s="50" t="s">
        <v>4041</v>
      </c>
      <c r="T2422" s="33" t="s">
        <v>375</v>
      </c>
      <c r="U2422" s="33" t="s">
        <v>379</v>
      </c>
      <c r="W2422" s="34" t="s">
        <v>2103</v>
      </c>
      <c r="X2422" s="34">
        <v>16</v>
      </c>
      <c r="Y2422" s="34">
        <v>5</v>
      </c>
      <c r="Z2422" s="34">
        <f t="shared" si="527"/>
        <v>80</v>
      </c>
      <c r="AI2422" s="25">
        <v>2421</v>
      </c>
      <c r="AJ2422" s="27">
        <v>2421</v>
      </c>
    </row>
    <row r="2423" spans="1:36" ht="11.25" customHeight="1" x14ac:dyDescent="0.2">
      <c r="A2423" s="27">
        <v>2422</v>
      </c>
      <c r="C2423" s="33" t="str">
        <f t="shared" si="529"/>
        <v>Violator - Heart Attack - IM - OPD - R</v>
      </c>
      <c r="D2423" s="33" t="str">
        <f t="shared" si="533"/>
        <v>Violator - Heart Attack - IM - OPD - R</v>
      </c>
      <c r="E2423" s="33">
        <f t="shared" si="526"/>
        <v>1</v>
      </c>
      <c r="F2423" s="33" t="str">
        <f t="shared" si="534"/>
        <v>Heart Attack - IM</v>
      </c>
      <c r="G2423" s="34" t="s">
        <v>511</v>
      </c>
      <c r="H2423" s="34" t="s">
        <v>2590</v>
      </c>
      <c r="L2423" s="33" t="s">
        <v>375</v>
      </c>
      <c r="M2423" s="33" t="s">
        <v>375</v>
      </c>
      <c r="N2423" s="34" t="s">
        <v>4907</v>
      </c>
      <c r="O2423" s="34" t="s">
        <v>4907</v>
      </c>
      <c r="P2423" s="33" t="s">
        <v>3340</v>
      </c>
      <c r="R2423" s="34" t="s">
        <v>2584</v>
      </c>
      <c r="S2423" s="50" t="s">
        <v>4294</v>
      </c>
      <c r="T2423" s="33" t="s">
        <v>375</v>
      </c>
      <c r="U2423" s="33" t="s">
        <v>1190</v>
      </c>
      <c r="W2423" s="34" t="s">
        <v>2313</v>
      </c>
      <c r="X2423" s="34">
        <v>16</v>
      </c>
      <c r="Y2423" s="34">
        <v>15</v>
      </c>
      <c r="Z2423" s="34">
        <f t="shared" si="527"/>
        <v>240</v>
      </c>
      <c r="AI2423" s="25">
        <v>2422</v>
      </c>
      <c r="AJ2423" s="27">
        <v>2422</v>
      </c>
    </row>
    <row r="2424" spans="1:36" ht="11.25" customHeight="1" x14ac:dyDescent="0.2">
      <c r="A2424" s="27">
        <v>2423</v>
      </c>
      <c r="B2424" s="39"/>
      <c r="C2424" s="38" t="str">
        <f t="shared" si="529"/>
        <v>Vision - 3-Grid Character Card - MC - U</v>
      </c>
      <c r="D2424" s="38" t="str">
        <f>CONCATENATE(M2424," ",G2424," HERO - ",W2424)</f>
        <v>Vision MC HERO - U</v>
      </c>
      <c r="E2424" s="38">
        <f t="shared" si="526"/>
        <v>1</v>
      </c>
      <c r="F2424" s="38" t="str">
        <f>CONCATENATE(M2424,IF(V2424&lt;&gt;"",CONCATENATE(" (",V2424,")",),"")," &lt;",G2424,"&gt;")</f>
        <v>Vision &lt;MC&gt;</v>
      </c>
      <c r="G2424" s="39" t="s">
        <v>1045</v>
      </c>
      <c r="H2424" s="39" t="s">
        <v>2582</v>
      </c>
      <c r="I2424" s="39"/>
      <c r="J2424" s="39"/>
      <c r="K2424" s="39"/>
      <c r="L2424" s="38" t="s">
        <v>1162</v>
      </c>
      <c r="M2424" s="38" t="s">
        <v>1162</v>
      </c>
      <c r="N2424" s="39"/>
      <c r="O2424" s="39"/>
      <c r="P2424" s="38" t="s">
        <v>768</v>
      </c>
      <c r="Q2424" s="39"/>
      <c r="R2424" s="39"/>
      <c r="S2424" s="55"/>
      <c r="T2424" s="38" t="s">
        <v>1162</v>
      </c>
      <c r="U2424" s="38" t="s">
        <v>768</v>
      </c>
      <c r="V2424" s="39"/>
      <c r="W2424" s="39" t="s">
        <v>2314</v>
      </c>
      <c r="X2424" s="40">
        <v>1</v>
      </c>
      <c r="Y2424" s="40">
        <v>10</v>
      </c>
      <c r="Z2424" s="40">
        <f t="shared" si="527"/>
        <v>10</v>
      </c>
      <c r="AA2424" s="41">
        <v>5</v>
      </c>
      <c r="AB2424" s="41">
        <v>5</v>
      </c>
      <c r="AC2424" s="41">
        <v>6</v>
      </c>
      <c r="AD2424" s="41"/>
      <c r="AE2424" s="41">
        <f>SUM(AA2424:AD2424)</f>
        <v>16</v>
      </c>
      <c r="AF2424" s="41">
        <v>16</v>
      </c>
      <c r="AG2424" s="42">
        <f>AVERAGE(AA2424:AD2424)</f>
        <v>5.333333333333333</v>
      </c>
      <c r="AH2424" s="43"/>
      <c r="AI2424" s="43">
        <v>2423</v>
      </c>
      <c r="AJ2424" s="27">
        <v>2423</v>
      </c>
    </row>
    <row r="2425" spans="1:36" ht="11.25" customHeight="1" x14ac:dyDescent="0.2">
      <c r="A2425" s="27">
        <v>2424</v>
      </c>
      <c r="B2425" s="28"/>
      <c r="C2425" s="26" t="str">
        <f t="shared" si="529"/>
        <v>Vision - 4-Grid Character Card - IQ - R</v>
      </c>
      <c r="D2425" s="26" t="str">
        <f>CONCATENATE(M2425," ",G2425," HERO - ",W2425)</f>
        <v>Vision IQ HERO - R</v>
      </c>
      <c r="E2425" s="26">
        <f t="shared" si="526"/>
        <v>1</v>
      </c>
      <c r="F2425" s="26" t="str">
        <f>CONCATENATE(M2425,IF(V2425&lt;&gt;"",CONCATENATE(" (",V2425,")",),"")," &lt;",G2425,"&gt;")</f>
        <v>Vision &lt;IQ&gt;</v>
      </c>
      <c r="G2425" s="28" t="s">
        <v>1044</v>
      </c>
      <c r="H2425" s="28" t="s">
        <v>2582</v>
      </c>
      <c r="I2425" s="28"/>
      <c r="J2425" s="28"/>
      <c r="K2425" s="28"/>
      <c r="L2425" s="26" t="s">
        <v>1162</v>
      </c>
      <c r="M2425" s="26" t="s">
        <v>1162</v>
      </c>
      <c r="N2425" s="28"/>
      <c r="O2425" s="28"/>
      <c r="P2425" s="26" t="s">
        <v>769</v>
      </c>
      <c r="Q2425" s="28"/>
      <c r="R2425" s="28"/>
      <c r="S2425" s="54"/>
      <c r="T2425" s="26" t="s">
        <v>1162</v>
      </c>
      <c r="U2425" s="26" t="s">
        <v>769</v>
      </c>
      <c r="V2425" s="28"/>
      <c r="W2425" s="28" t="s">
        <v>2313</v>
      </c>
      <c r="X2425" s="29">
        <v>12</v>
      </c>
      <c r="Y2425" s="29">
        <v>15</v>
      </c>
      <c r="Z2425" s="29">
        <f t="shared" si="527"/>
        <v>180</v>
      </c>
      <c r="AA2425" s="30">
        <v>5</v>
      </c>
      <c r="AB2425" s="30">
        <v>4</v>
      </c>
      <c r="AC2425" s="30">
        <v>6</v>
      </c>
      <c r="AD2425" s="30">
        <v>6</v>
      </c>
      <c r="AE2425" s="30">
        <f>SUM(AA2425:AD2425)</f>
        <v>21</v>
      </c>
      <c r="AF2425" s="30">
        <v>21</v>
      </c>
      <c r="AG2425" s="31">
        <f>AVERAGE(AA2425:AD2425)</f>
        <v>5.25</v>
      </c>
      <c r="AH2425" s="32" t="s">
        <v>4788</v>
      </c>
      <c r="AI2425" s="32">
        <v>2424</v>
      </c>
      <c r="AJ2425" s="27">
        <v>2424</v>
      </c>
    </row>
    <row r="2426" spans="1:36" ht="11.25" customHeight="1" x14ac:dyDescent="0.2">
      <c r="A2426" s="27">
        <v>2425</v>
      </c>
      <c r="C2426" s="33" t="str">
        <f t="shared" si="529"/>
        <v>Vision - Analytical Expert - MC - U</v>
      </c>
      <c r="D2426" s="33" t="str">
        <f t="shared" ref="D2426:D2435" si="535">CONCATENATE(M2426," - ",P2426," - ",G2426," - ",IF(R2426="","",CONCATENATE(R2426," - ")),W2426)</f>
        <v>Vision - Analytical Expert - MC - U</v>
      </c>
      <c r="E2426" s="33">
        <f t="shared" si="526"/>
        <v>1</v>
      </c>
      <c r="F2426" s="33" t="str">
        <f t="shared" ref="F2426:F2435" si="536">CONCATENATE(P2426," - ",G2426)</f>
        <v>Analytical Expert - MC</v>
      </c>
      <c r="G2426" s="34" t="s">
        <v>1045</v>
      </c>
      <c r="H2426" s="34" t="s">
        <v>2590</v>
      </c>
      <c r="L2426" s="33" t="s">
        <v>1162</v>
      </c>
      <c r="M2426" s="33" t="s">
        <v>1162</v>
      </c>
      <c r="N2426" s="34" t="s">
        <v>5003</v>
      </c>
      <c r="O2426" s="34" t="s">
        <v>5003</v>
      </c>
      <c r="P2426" s="33" t="s">
        <v>365</v>
      </c>
      <c r="S2426" s="50" t="s">
        <v>4635</v>
      </c>
      <c r="T2426" s="33" t="s">
        <v>1162</v>
      </c>
      <c r="U2426" s="33" t="s">
        <v>365</v>
      </c>
      <c r="W2426" s="34" t="s">
        <v>2314</v>
      </c>
      <c r="X2426" s="34">
        <v>1</v>
      </c>
      <c r="Y2426" s="34">
        <v>10</v>
      </c>
      <c r="Z2426" s="34">
        <f t="shared" si="527"/>
        <v>10</v>
      </c>
      <c r="AI2426" s="25">
        <v>2425</v>
      </c>
      <c r="AJ2426" s="27">
        <v>2425</v>
      </c>
    </row>
    <row r="2427" spans="1:36" ht="11.25" customHeight="1" x14ac:dyDescent="0.2">
      <c r="A2427" s="27">
        <v>2426</v>
      </c>
      <c r="C2427" s="33" t="str">
        <f t="shared" si="529"/>
        <v>Vision - Android Avenger - IQ - C</v>
      </c>
      <c r="D2427" s="33" t="str">
        <f t="shared" si="535"/>
        <v>Vision - Android Avenger - IQ - C</v>
      </c>
      <c r="E2427" s="33">
        <f t="shared" si="526"/>
        <v>1</v>
      </c>
      <c r="F2427" s="33" t="str">
        <f t="shared" si="536"/>
        <v>Android Avenger - IQ</v>
      </c>
      <c r="G2427" s="34" t="s">
        <v>1044</v>
      </c>
      <c r="H2427" s="34" t="s">
        <v>2590</v>
      </c>
      <c r="L2427" s="33" t="s">
        <v>1162</v>
      </c>
      <c r="M2427" s="33" t="s">
        <v>1162</v>
      </c>
      <c r="N2427" s="34" t="s">
        <v>4872</v>
      </c>
      <c r="O2427" s="34" t="s">
        <v>4872</v>
      </c>
      <c r="P2427" s="33" t="s">
        <v>418</v>
      </c>
      <c r="S2427" s="50" t="s">
        <v>4067</v>
      </c>
      <c r="T2427" s="33" t="s">
        <v>1162</v>
      </c>
      <c r="U2427" s="33" t="s">
        <v>418</v>
      </c>
      <c r="W2427" s="34" t="s">
        <v>2103</v>
      </c>
      <c r="X2427" s="34">
        <v>12</v>
      </c>
      <c r="Y2427" s="34">
        <v>5</v>
      </c>
      <c r="Z2427" s="34">
        <f t="shared" si="527"/>
        <v>60</v>
      </c>
      <c r="AI2427" s="25">
        <v>2426</v>
      </c>
      <c r="AJ2427" s="27">
        <v>2426</v>
      </c>
    </row>
    <row r="2428" spans="1:36" ht="11.25" customHeight="1" x14ac:dyDescent="0.2">
      <c r="A2428" s="27">
        <v>2427</v>
      </c>
      <c r="C2428" s="33" t="str">
        <f t="shared" si="529"/>
        <v>Vision - Android Endurance - MC - OPD - U</v>
      </c>
      <c r="D2428" s="33" t="str">
        <f t="shared" si="535"/>
        <v>Vision - Android Endurance - MC - OPD - U</v>
      </c>
      <c r="E2428" s="33">
        <f t="shared" si="526"/>
        <v>1</v>
      </c>
      <c r="F2428" s="33" t="str">
        <f t="shared" si="536"/>
        <v>Android Endurance - MC</v>
      </c>
      <c r="G2428" s="34" t="s">
        <v>1045</v>
      </c>
      <c r="H2428" s="34" t="s">
        <v>2590</v>
      </c>
      <c r="L2428" s="33" t="s">
        <v>1162</v>
      </c>
      <c r="M2428" s="33" t="s">
        <v>1162</v>
      </c>
      <c r="N2428" s="34" t="s">
        <v>5099</v>
      </c>
      <c r="O2428" s="34" t="s">
        <v>5099</v>
      </c>
      <c r="P2428" s="33" t="s">
        <v>3341</v>
      </c>
      <c r="R2428" s="34" t="s">
        <v>2584</v>
      </c>
      <c r="S2428" s="50" t="s">
        <v>4636</v>
      </c>
      <c r="T2428" s="33" t="s">
        <v>1162</v>
      </c>
      <c r="U2428" s="33" t="s">
        <v>1213</v>
      </c>
      <c r="W2428" s="34" t="s">
        <v>2314</v>
      </c>
      <c r="X2428" s="34">
        <v>1</v>
      </c>
      <c r="Y2428" s="34">
        <v>10</v>
      </c>
      <c r="Z2428" s="34">
        <f t="shared" si="527"/>
        <v>10</v>
      </c>
      <c r="AI2428" s="25">
        <v>2427</v>
      </c>
      <c r="AJ2428" s="27">
        <v>2427</v>
      </c>
    </row>
    <row r="2429" spans="1:36" ht="11.25" customHeight="1" x14ac:dyDescent="0.2">
      <c r="A2429" s="27">
        <v>2428</v>
      </c>
      <c r="C2429" s="33" t="str">
        <f t="shared" si="529"/>
        <v>Vision - Calculated Attack - IQ - C</v>
      </c>
      <c r="D2429" s="33" t="str">
        <f t="shared" si="535"/>
        <v>Vision - Calculated Attack - IQ - C</v>
      </c>
      <c r="E2429" s="33">
        <f t="shared" si="526"/>
        <v>1</v>
      </c>
      <c r="F2429" s="33" t="str">
        <f t="shared" si="536"/>
        <v>Calculated Attack - IQ</v>
      </c>
      <c r="G2429" s="34" t="s">
        <v>1044</v>
      </c>
      <c r="H2429" s="34" t="s">
        <v>2590</v>
      </c>
      <c r="L2429" s="33" t="s">
        <v>1162</v>
      </c>
      <c r="M2429" s="33" t="s">
        <v>1162</v>
      </c>
      <c r="N2429" s="34" t="s">
        <v>4894</v>
      </c>
      <c r="O2429" s="34" t="s">
        <v>4894</v>
      </c>
      <c r="P2429" s="33" t="s">
        <v>419</v>
      </c>
      <c r="S2429" s="50" t="s">
        <v>3710</v>
      </c>
      <c r="T2429" s="33" t="s">
        <v>1162</v>
      </c>
      <c r="U2429" s="33" t="s">
        <v>419</v>
      </c>
      <c r="W2429" s="34" t="s">
        <v>2103</v>
      </c>
      <c r="X2429" s="34">
        <v>12</v>
      </c>
      <c r="Y2429" s="34">
        <v>5</v>
      </c>
      <c r="Z2429" s="34">
        <f t="shared" si="527"/>
        <v>60</v>
      </c>
      <c r="AI2429" s="25">
        <v>2428</v>
      </c>
      <c r="AJ2429" s="27">
        <v>2428</v>
      </c>
    </row>
    <row r="2430" spans="1:36" ht="11.25" customHeight="1" x14ac:dyDescent="0.2">
      <c r="A2430" s="27">
        <v>2429</v>
      </c>
      <c r="C2430" s="33" t="str">
        <f t="shared" si="529"/>
        <v>Vision - Double Density - MC - U</v>
      </c>
      <c r="D2430" s="33" t="str">
        <f t="shared" si="535"/>
        <v>Vision - Double Density - MC - U</v>
      </c>
      <c r="E2430" s="33">
        <f t="shared" si="526"/>
        <v>1</v>
      </c>
      <c r="F2430" s="33" t="str">
        <f t="shared" si="536"/>
        <v>Double Density - MC</v>
      </c>
      <c r="G2430" s="34" t="s">
        <v>1045</v>
      </c>
      <c r="H2430" s="34" t="s">
        <v>2590</v>
      </c>
      <c r="L2430" s="33" t="s">
        <v>1162</v>
      </c>
      <c r="M2430" s="33" t="s">
        <v>1162</v>
      </c>
      <c r="N2430" s="34" t="s">
        <v>4952</v>
      </c>
      <c r="O2430" s="34" t="s">
        <v>4952</v>
      </c>
      <c r="P2430" s="33" t="s">
        <v>364</v>
      </c>
      <c r="S2430" s="50" t="s">
        <v>4637</v>
      </c>
      <c r="T2430" s="33" t="s">
        <v>1162</v>
      </c>
      <c r="U2430" s="33" t="s">
        <v>364</v>
      </c>
      <c r="W2430" s="34" t="s">
        <v>2314</v>
      </c>
      <c r="X2430" s="34">
        <v>1</v>
      </c>
      <c r="Y2430" s="34">
        <v>10</v>
      </c>
      <c r="Z2430" s="34">
        <f t="shared" si="527"/>
        <v>10</v>
      </c>
      <c r="AI2430" s="25">
        <v>2429</v>
      </c>
      <c r="AJ2430" s="27">
        <v>2429</v>
      </c>
    </row>
    <row r="2431" spans="1:36" ht="11.25" customHeight="1" x14ac:dyDescent="0.2">
      <c r="A2431" s="27">
        <v>2430</v>
      </c>
      <c r="C2431" s="33" t="str">
        <f t="shared" si="529"/>
        <v>Vision - Intangible Strike - MC - OPD - R</v>
      </c>
      <c r="D2431" s="33" t="str">
        <f t="shared" si="535"/>
        <v>Vision - Intangible Strike - MC - OPD - R</v>
      </c>
      <c r="E2431" s="33">
        <f t="shared" si="526"/>
        <v>1</v>
      </c>
      <c r="F2431" s="33" t="str">
        <f t="shared" si="536"/>
        <v>Intangible Strike - MC</v>
      </c>
      <c r="G2431" s="34" t="s">
        <v>1045</v>
      </c>
      <c r="H2431" s="34" t="s">
        <v>2590</v>
      </c>
      <c r="L2431" s="33" t="s">
        <v>1162</v>
      </c>
      <c r="M2431" s="33" t="s">
        <v>1162</v>
      </c>
      <c r="N2431" s="34" t="s">
        <v>5004</v>
      </c>
      <c r="O2431" s="34" t="s">
        <v>5004</v>
      </c>
      <c r="P2431" s="33" t="s">
        <v>3342</v>
      </c>
      <c r="R2431" s="34" t="s">
        <v>2584</v>
      </c>
      <c r="S2431" s="50" t="s">
        <v>4638</v>
      </c>
      <c r="T2431" s="33" t="s">
        <v>1162</v>
      </c>
      <c r="U2431" s="33" t="s">
        <v>1214</v>
      </c>
      <c r="W2431" s="34" t="s">
        <v>2313</v>
      </c>
      <c r="X2431" s="34">
        <v>1</v>
      </c>
      <c r="Y2431" s="34">
        <v>15</v>
      </c>
      <c r="Z2431" s="34">
        <f t="shared" si="527"/>
        <v>15</v>
      </c>
      <c r="AI2431" s="25">
        <v>2430</v>
      </c>
      <c r="AJ2431" s="27">
        <v>2430</v>
      </c>
    </row>
    <row r="2432" spans="1:36" ht="11.25" customHeight="1" x14ac:dyDescent="0.2">
      <c r="A2432" s="27">
        <v>2431</v>
      </c>
      <c r="C2432" s="33" t="str">
        <f t="shared" ref="C2432:C2495" si="537">CONCATENATE(M2432," - ",P2432," - ",G2432," - ",IF(R2432="","",CONCATENATE(R2432," - ")),W2432)</f>
        <v>Vision - Optic Energy - MC - C</v>
      </c>
      <c r="D2432" s="33" t="str">
        <f t="shared" si="535"/>
        <v>Vision - Optic Energy - MC - C</v>
      </c>
      <c r="E2432" s="33">
        <f t="shared" si="526"/>
        <v>1</v>
      </c>
      <c r="F2432" s="33" t="str">
        <f t="shared" si="536"/>
        <v>Optic Energy - MC</v>
      </c>
      <c r="G2432" s="34" t="s">
        <v>1045</v>
      </c>
      <c r="H2432" s="34" t="s">
        <v>2590</v>
      </c>
      <c r="L2432" s="33" t="s">
        <v>1162</v>
      </c>
      <c r="M2432" s="33" t="s">
        <v>1162</v>
      </c>
      <c r="N2432" s="34" t="s">
        <v>4960</v>
      </c>
      <c r="O2432" s="34" t="s">
        <v>4960</v>
      </c>
      <c r="P2432" s="33" t="s">
        <v>363</v>
      </c>
      <c r="S2432" s="50" t="s">
        <v>4639</v>
      </c>
      <c r="T2432" s="33" t="s">
        <v>1162</v>
      </c>
      <c r="U2432" s="33" t="s">
        <v>363</v>
      </c>
      <c r="W2432" s="34" t="s">
        <v>2103</v>
      </c>
      <c r="X2432" s="34">
        <v>1</v>
      </c>
      <c r="Y2432" s="34">
        <v>5</v>
      </c>
      <c r="Z2432" s="34">
        <f t="shared" si="527"/>
        <v>5</v>
      </c>
      <c r="AI2432" s="25">
        <v>2431</v>
      </c>
      <c r="AJ2432" s="27">
        <v>2431</v>
      </c>
    </row>
    <row r="2433" spans="1:36" ht="11.25" customHeight="1" x14ac:dyDescent="0.2">
      <c r="A2433" s="27">
        <v>2432</v>
      </c>
      <c r="C2433" s="33" t="str">
        <f t="shared" si="537"/>
        <v>Vision - Phase Form - MC - U</v>
      </c>
      <c r="D2433" s="33" t="str">
        <f t="shared" si="535"/>
        <v>Vision - Phase Form - MC - U</v>
      </c>
      <c r="E2433" s="33">
        <f t="shared" si="526"/>
        <v>1</v>
      </c>
      <c r="F2433" s="33" t="str">
        <f t="shared" si="536"/>
        <v>Phase Form - MC</v>
      </c>
      <c r="G2433" s="34" t="s">
        <v>1045</v>
      </c>
      <c r="H2433" s="34" t="s">
        <v>2590</v>
      </c>
      <c r="L2433" s="33" t="s">
        <v>1162</v>
      </c>
      <c r="M2433" s="33" t="s">
        <v>1162</v>
      </c>
      <c r="N2433" s="34" t="s">
        <v>4881</v>
      </c>
      <c r="O2433" s="34" t="s">
        <v>4881</v>
      </c>
      <c r="P2433" s="33" t="s">
        <v>1368</v>
      </c>
      <c r="S2433" s="50" t="s">
        <v>3610</v>
      </c>
      <c r="T2433" s="33" t="s">
        <v>1162</v>
      </c>
      <c r="U2433" s="33" t="s">
        <v>1368</v>
      </c>
      <c r="W2433" s="34" t="s">
        <v>2314</v>
      </c>
      <c r="X2433" s="34">
        <v>1</v>
      </c>
      <c r="Y2433" s="34">
        <v>10</v>
      </c>
      <c r="Z2433" s="34">
        <f t="shared" si="527"/>
        <v>10</v>
      </c>
      <c r="AI2433" s="25">
        <v>2432</v>
      </c>
      <c r="AJ2433" s="27">
        <v>2432</v>
      </c>
    </row>
    <row r="2434" spans="1:36" ht="11.25" customHeight="1" x14ac:dyDescent="0.2">
      <c r="A2434" s="27">
        <v>2433</v>
      </c>
      <c r="C2434" s="33" t="str">
        <f t="shared" si="537"/>
        <v>Voodoo - Dangerous Dancer - IM - OPD - R</v>
      </c>
      <c r="D2434" s="33" t="str">
        <f t="shared" si="535"/>
        <v>Voodoo - Dangerous Dancer - IM - OPD - R</v>
      </c>
      <c r="E2434" s="33">
        <f t="shared" ref="E2434:E2497" si="538">COUNTIF(F:F,F2434)</f>
        <v>1</v>
      </c>
      <c r="F2434" s="33" t="str">
        <f t="shared" si="536"/>
        <v>Dangerous Dancer - IM</v>
      </c>
      <c r="G2434" s="34" t="s">
        <v>511</v>
      </c>
      <c r="H2434" s="34" t="s">
        <v>2590</v>
      </c>
      <c r="L2434" s="33" t="s">
        <v>936</v>
      </c>
      <c r="M2434" s="33" t="s">
        <v>936</v>
      </c>
      <c r="N2434" s="34" t="s">
        <v>5175</v>
      </c>
      <c r="O2434" s="34" t="s">
        <v>5175</v>
      </c>
      <c r="P2434" s="33" t="s">
        <v>3343</v>
      </c>
      <c r="R2434" s="34" t="s">
        <v>2584</v>
      </c>
      <c r="S2434" s="50" t="s">
        <v>4640</v>
      </c>
      <c r="T2434" s="33" t="s">
        <v>936</v>
      </c>
      <c r="U2434" s="33" t="s">
        <v>1215</v>
      </c>
      <c r="W2434" s="34" t="s">
        <v>2313</v>
      </c>
      <c r="X2434" s="34">
        <v>16</v>
      </c>
      <c r="Y2434" s="34">
        <v>15</v>
      </c>
      <c r="Z2434" s="34">
        <f t="shared" ref="Z2434:Z2497" si="539">SUMPRODUCT(X2434,Y2434)</f>
        <v>240</v>
      </c>
      <c r="AI2434" s="25">
        <v>2433</v>
      </c>
      <c r="AJ2434" s="27">
        <v>2433</v>
      </c>
    </row>
    <row r="2435" spans="1:36" ht="11.25" customHeight="1" x14ac:dyDescent="0.2">
      <c r="A2435" s="27">
        <v>2434</v>
      </c>
      <c r="C2435" s="33" t="str">
        <f t="shared" si="537"/>
        <v>Voodoo - True Vision - IM - OPD - R</v>
      </c>
      <c r="D2435" s="33" t="str">
        <f t="shared" si="535"/>
        <v>Voodoo - True Vision - IM - OPD - R</v>
      </c>
      <c r="E2435" s="33">
        <f t="shared" si="538"/>
        <v>1</v>
      </c>
      <c r="F2435" s="33" t="str">
        <f t="shared" si="536"/>
        <v>True Vision - IM</v>
      </c>
      <c r="G2435" s="34" t="s">
        <v>511</v>
      </c>
      <c r="H2435" s="34" t="s">
        <v>2590</v>
      </c>
      <c r="L2435" s="33" t="s">
        <v>936</v>
      </c>
      <c r="M2435" s="33" t="s">
        <v>936</v>
      </c>
      <c r="N2435" s="34" t="s">
        <v>4992</v>
      </c>
      <c r="O2435" s="34" t="s">
        <v>4992</v>
      </c>
      <c r="P2435" s="33" t="s">
        <v>3344</v>
      </c>
      <c r="R2435" s="34" t="s">
        <v>2584</v>
      </c>
      <c r="S2435" s="50" t="s">
        <v>4641</v>
      </c>
      <c r="T2435" s="33" t="s">
        <v>936</v>
      </c>
      <c r="U2435" s="33" t="s">
        <v>1216</v>
      </c>
      <c r="W2435" s="34" t="s">
        <v>2313</v>
      </c>
      <c r="X2435" s="34">
        <v>16</v>
      </c>
      <c r="Y2435" s="34">
        <v>15</v>
      </c>
      <c r="Z2435" s="34">
        <f t="shared" si="539"/>
        <v>240</v>
      </c>
      <c r="AI2435" s="25">
        <v>2434</v>
      </c>
      <c r="AJ2435" s="27">
        <v>2434</v>
      </c>
    </row>
    <row r="2436" spans="1:36" ht="11.25" customHeight="1" x14ac:dyDescent="0.2">
      <c r="A2436" s="27">
        <v>2435</v>
      </c>
      <c r="C2436" s="33" t="str">
        <f t="shared" si="537"/>
        <v>Voodoo - WildC.A.T. - IM - U</v>
      </c>
      <c r="D2436" s="33" t="s">
        <v>6275</v>
      </c>
      <c r="E2436" s="33">
        <f t="shared" si="538"/>
        <v>1</v>
      </c>
      <c r="F2436" s="33" t="str">
        <f>CONCATENATE(M2436," - ",P2436," - ",G2436)</f>
        <v>Voodoo - WildC.A.T. - IM</v>
      </c>
      <c r="G2436" s="34" t="s">
        <v>511</v>
      </c>
      <c r="H2436" s="34" t="s">
        <v>2590</v>
      </c>
      <c r="L2436" s="33" t="s">
        <v>936</v>
      </c>
      <c r="M2436" s="33" t="s">
        <v>936</v>
      </c>
      <c r="N2436" s="34" t="s">
        <v>5193</v>
      </c>
      <c r="O2436" s="34" t="s">
        <v>5193</v>
      </c>
      <c r="P2436" s="33" t="s">
        <v>937</v>
      </c>
      <c r="S2436" s="50" t="s">
        <v>5192</v>
      </c>
      <c r="T2436" s="33" t="s">
        <v>936</v>
      </c>
      <c r="U2436" s="33" t="s">
        <v>937</v>
      </c>
      <c r="W2436" s="34" t="s">
        <v>2314</v>
      </c>
      <c r="X2436" s="34">
        <v>16</v>
      </c>
      <c r="Y2436" s="34">
        <v>10</v>
      </c>
      <c r="Z2436" s="34">
        <f t="shared" si="539"/>
        <v>160</v>
      </c>
      <c r="AI2436" s="25">
        <v>2435</v>
      </c>
      <c r="AJ2436" s="27">
        <v>2435</v>
      </c>
    </row>
    <row r="2437" spans="1:36" ht="11.25" customHeight="1" x14ac:dyDescent="0.2">
      <c r="A2437" s="27">
        <v>2436</v>
      </c>
      <c r="B2437" s="28"/>
      <c r="C2437" s="26" t="str">
        <f t="shared" si="537"/>
        <v>Voodoo, Daemonite - 4-Grid Character Card - MW - VR</v>
      </c>
      <c r="D2437" s="26" t="s">
        <v>6274</v>
      </c>
      <c r="E2437" s="26">
        <f t="shared" si="538"/>
        <v>1</v>
      </c>
      <c r="F2437" s="26" t="str">
        <f>CONCATENATE(M2437,IF(V2437&lt;&gt;"",CONCATENATE(" (",V2437,")",),"")," &lt;",G2437,"&gt;")</f>
        <v>Voodoo, Daemonite &lt;MW&gt;</v>
      </c>
      <c r="G2437" s="28" t="s">
        <v>1991</v>
      </c>
      <c r="H2437" s="28" t="s">
        <v>2582</v>
      </c>
      <c r="I2437" s="28"/>
      <c r="J2437" s="28"/>
      <c r="K2437" s="28"/>
      <c r="L2437" s="26" t="s">
        <v>1217</v>
      </c>
      <c r="M2437" s="26" t="s">
        <v>1217</v>
      </c>
      <c r="N2437" s="28"/>
      <c r="O2437" s="28"/>
      <c r="P2437" s="26" t="s">
        <v>769</v>
      </c>
      <c r="Q2437" s="28"/>
      <c r="R2437" s="28"/>
      <c r="S2437" s="54"/>
      <c r="T2437" s="26" t="s">
        <v>1217</v>
      </c>
      <c r="U2437" s="26" t="s">
        <v>769</v>
      </c>
      <c r="V2437" s="28"/>
      <c r="W2437" s="28" t="s">
        <v>2361</v>
      </c>
      <c r="X2437" s="29">
        <v>8</v>
      </c>
      <c r="Y2437" s="29">
        <v>20</v>
      </c>
      <c r="Z2437" s="29">
        <f t="shared" si="539"/>
        <v>160</v>
      </c>
      <c r="AA2437" s="30">
        <v>3</v>
      </c>
      <c r="AB2437" s="30">
        <v>6</v>
      </c>
      <c r="AC2437" s="30">
        <v>7</v>
      </c>
      <c r="AD2437" s="30">
        <v>2</v>
      </c>
      <c r="AE2437" s="30">
        <f>SUM(AA2437:AD2437)</f>
        <v>18</v>
      </c>
      <c r="AF2437" s="30">
        <v>18</v>
      </c>
      <c r="AG2437" s="31">
        <f>AVERAGE(AA2437:AD2437)</f>
        <v>4.5</v>
      </c>
      <c r="AH2437" s="32" t="s">
        <v>4861</v>
      </c>
      <c r="AI2437" s="32">
        <v>2436</v>
      </c>
      <c r="AJ2437" s="27">
        <v>2436</v>
      </c>
    </row>
    <row r="2438" spans="1:36" ht="11.25" customHeight="1" x14ac:dyDescent="0.2">
      <c r="A2438" s="27">
        <v>2437</v>
      </c>
      <c r="B2438" s="39"/>
      <c r="C2438" s="38" t="str">
        <f t="shared" si="537"/>
        <v>War Machine - 3-Grid Character Card - OP - C</v>
      </c>
      <c r="D2438" s="38" t="str">
        <f>CONCATENATE(M2438," ",G2438," HERO - ",W2438)</f>
        <v>War Machine OP HERO - C</v>
      </c>
      <c r="E2438" s="38">
        <f t="shared" si="538"/>
        <v>1</v>
      </c>
      <c r="F2438" s="38" t="str">
        <f>CONCATENATE(M2438,IF(V2438&lt;&gt;"",CONCATENATE(" (",V2438,")",),"")," &lt;",G2438,"&gt;")</f>
        <v>War Machine &lt;OP&gt;</v>
      </c>
      <c r="G2438" s="39" t="s">
        <v>123</v>
      </c>
      <c r="H2438" s="39" t="s">
        <v>2582</v>
      </c>
      <c r="I2438" s="39"/>
      <c r="J2438" s="39"/>
      <c r="K2438" s="39"/>
      <c r="L2438" s="38" t="s">
        <v>1163</v>
      </c>
      <c r="M2438" s="38" t="s">
        <v>1163</v>
      </c>
      <c r="N2438" s="39"/>
      <c r="O2438" s="39"/>
      <c r="P2438" s="38" t="s">
        <v>768</v>
      </c>
      <c r="Q2438" s="39"/>
      <c r="R2438" s="39"/>
      <c r="S2438" s="55"/>
      <c r="T2438" s="38" t="s">
        <v>1163</v>
      </c>
      <c r="U2438" s="38" t="s">
        <v>768</v>
      </c>
      <c r="V2438" s="39"/>
      <c r="W2438" s="39" t="s">
        <v>2103</v>
      </c>
      <c r="X2438" s="40">
        <v>2</v>
      </c>
      <c r="Y2438" s="40">
        <v>5</v>
      </c>
      <c r="Z2438" s="40">
        <f t="shared" si="539"/>
        <v>10</v>
      </c>
      <c r="AA2438" s="41">
        <v>4</v>
      </c>
      <c r="AB2438" s="41">
        <v>3</v>
      </c>
      <c r="AC2438" s="41">
        <v>7</v>
      </c>
      <c r="AD2438" s="41"/>
      <c r="AE2438" s="41">
        <f>SUM(AA2438:AD2438)</f>
        <v>14</v>
      </c>
      <c r="AF2438" s="41">
        <v>14</v>
      </c>
      <c r="AG2438" s="42">
        <f>AVERAGE(AA2438:AD2438)</f>
        <v>4.666666666666667</v>
      </c>
      <c r="AH2438" s="43"/>
      <c r="AI2438" s="43">
        <v>2437</v>
      </c>
      <c r="AJ2438" s="27">
        <v>2437</v>
      </c>
    </row>
    <row r="2439" spans="1:36" ht="11.25" customHeight="1" x14ac:dyDescent="0.2">
      <c r="A2439" s="27">
        <v>2438</v>
      </c>
      <c r="B2439" s="28"/>
      <c r="C2439" s="26" t="str">
        <f t="shared" si="537"/>
        <v>War Machine - 4-Grid Character Card - IQ - R</v>
      </c>
      <c r="D2439" s="26" t="str">
        <f>CONCATENATE(M2439," ",G2439," HERO - ",W2439)</f>
        <v>War Machine IQ HERO - R</v>
      </c>
      <c r="E2439" s="26">
        <f t="shared" si="538"/>
        <v>1</v>
      </c>
      <c r="F2439" s="26" t="str">
        <f>CONCATENATE(M2439,IF(V2439&lt;&gt;"",CONCATENATE(" (",V2439,")",),"")," &lt;",G2439,"&gt;")</f>
        <v>War Machine &lt;IQ&gt;</v>
      </c>
      <c r="G2439" s="28" t="s">
        <v>1044</v>
      </c>
      <c r="H2439" s="28" t="s">
        <v>2582</v>
      </c>
      <c r="I2439" s="28"/>
      <c r="J2439" s="28"/>
      <c r="K2439" s="28"/>
      <c r="L2439" s="26" t="s">
        <v>1163</v>
      </c>
      <c r="M2439" s="26" t="s">
        <v>1163</v>
      </c>
      <c r="N2439" s="28"/>
      <c r="O2439" s="28"/>
      <c r="P2439" s="26" t="s">
        <v>769</v>
      </c>
      <c r="Q2439" s="28"/>
      <c r="R2439" s="28"/>
      <c r="S2439" s="54"/>
      <c r="T2439" s="26" t="s">
        <v>1163</v>
      </c>
      <c r="U2439" s="26" t="s">
        <v>769</v>
      </c>
      <c r="V2439" s="28"/>
      <c r="W2439" s="28" t="s">
        <v>2313</v>
      </c>
      <c r="X2439" s="29">
        <v>12</v>
      </c>
      <c r="Y2439" s="29">
        <v>15</v>
      </c>
      <c r="Z2439" s="29">
        <f t="shared" si="539"/>
        <v>180</v>
      </c>
      <c r="AA2439" s="30">
        <v>5</v>
      </c>
      <c r="AB2439" s="30">
        <v>4</v>
      </c>
      <c r="AC2439" s="30">
        <v>7</v>
      </c>
      <c r="AD2439" s="30">
        <v>3</v>
      </c>
      <c r="AE2439" s="30">
        <f>SUM(AA2439:AD2439)</f>
        <v>19</v>
      </c>
      <c r="AF2439" s="30">
        <v>19</v>
      </c>
      <c r="AG2439" s="31">
        <f>AVERAGE(AA2439:AD2439)</f>
        <v>4.75</v>
      </c>
      <c r="AH2439" s="32"/>
      <c r="AI2439" s="32">
        <v>2438</v>
      </c>
      <c r="AJ2439" s="27">
        <v>2438</v>
      </c>
    </row>
    <row r="2440" spans="1:36" ht="11.25" customHeight="1" x14ac:dyDescent="0.2">
      <c r="A2440" s="27">
        <v>2439</v>
      </c>
      <c r="C2440" s="33" t="str">
        <f t="shared" si="537"/>
        <v>War Machine - Battle Computer - OP - OPD - R</v>
      </c>
      <c r="D2440" s="33" t="str">
        <f t="shared" ref="D2440:D2446" si="540">CONCATENATE(M2440," - ",P2440," - ",G2440," - ",IF(R2440="","",CONCATENATE(R2440," - ")),W2440)</f>
        <v>War Machine - Battle Computer - OP - OPD - R</v>
      </c>
      <c r="E2440" s="33">
        <f t="shared" si="538"/>
        <v>1</v>
      </c>
      <c r="F2440" s="33" t="str">
        <f t="shared" ref="F2440:F2447" si="541">CONCATENATE(P2440," - ",G2440)</f>
        <v>Battle Computer - OP</v>
      </c>
      <c r="G2440" s="34" t="s">
        <v>123</v>
      </c>
      <c r="H2440" s="34" t="s">
        <v>2590</v>
      </c>
      <c r="L2440" s="33" t="s">
        <v>1163</v>
      </c>
      <c r="M2440" s="33" t="s">
        <v>1163</v>
      </c>
      <c r="N2440" s="34" t="s">
        <v>4966</v>
      </c>
      <c r="O2440" s="34" t="s">
        <v>4966</v>
      </c>
      <c r="P2440" s="33" t="s">
        <v>3345</v>
      </c>
      <c r="R2440" s="34" t="s">
        <v>2584</v>
      </c>
      <c r="S2440" s="50" t="s">
        <v>3719</v>
      </c>
      <c r="T2440" s="33" t="s">
        <v>1163</v>
      </c>
      <c r="U2440" s="33" t="s">
        <v>1218</v>
      </c>
      <c r="W2440" s="34" t="s">
        <v>2313</v>
      </c>
      <c r="X2440" s="34">
        <v>2</v>
      </c>
      <c r="Y2440" s="34">
        <v>15</v>
      </c>
      <c r="Z2440" s="34">
        <f t="shared" si="539"/>
        <v>30</v>
      </c>
      <c r="AI2440" s="25">
        <v>2439</v>
      </c>
      <c r="AJ2440" s="27">
        <v>2439</v>
      </c>
    </row>
    <row r="2441" spans="1:36" ht="11.25" customHeight="1" x14ac:dyDescent="0.2">
      <c r="A2441" s="27">
        <v>2440</v>
      </c>
      <c r="C2441" s="33" t="str">
        <f t="shared" si="537"/>
        <v>War Machine - Energy Shield - OP - C</v>
      </c>
      <c r="D2441" s="33" t="str">
        <f t="shared" si="540"/>
        <v>War Machine - Energy Shield - OP - C</v>
      </c>
      <c r="E2441" s="33">
        <f t="shared" si="538"/>
        <v>1</v>
      </c>
      <c r="F2441" s="33" t="str">
        <f t="shared" si="541"/>
        <v>Energy Shield - OP</v>
      </c>
      <c r="G2441" s="34" t="s">
        <v>123</v>
      </c>
      <c r="H2441" s="34" t="s">
        <v>2590</v>
      </c>
      <c r="L2441" s="33" t="s">
        <v>1163</v>
      </c>
      <c r="M2441" s="33" t="s">
        <v>1163</v>
      </c>
      <c r="N2441" s="34" t="s">
        <v>4904</v>
      </c>
      <c r="O2441" s="34" t="s">
        <v>4904</v>
      </c>
      <c r="P2441" s="33" t="s">
        <v>1369</v>
      </c>
      <c r="S2441" s="50" t="s">
        <v>4642</v>
      </c>
      <c r="T2441" s="33" t="s">
        <v>1163</v>
      </c>
      <c r="U2441" s="33" t="s">
        <v>1369</v>
      </c>
      <c r="W2441" s="34" t="s">
        <v>2103</v>
      </c>
      <c r="X2441" s="34">
        <v>2</v>
      </c>
      <c r="Y2441" s="34">
        <v>5</v>
      </c>
      <c r="Z2441" s="34">
        <f t="shared" si="539"/>
        <v>10</v>
      </c>
      <c r="AI2441" s="25">
        <v>2440</v>
      </c>
      <c r="AJ2441" s="27">
        <v>2440</v>
      </c>
    </row>
    <row r="2442" spans="1:36" ht="11.25" customHeight="1" x14ac:dyDescent="0.2">
      <c r="A2442" s="27">
        <v>2441</v>
      </c>
      <c r="C2442" s="33" t="str">
        <f t="shared" si="537"/>
        <v>War Machine - Guided Missile - OP - C</v>
      </c>
      <c r="D2442" s="33" t="str">
        <f t="shared" si="540"/>
        <v>War Machine - Guided Missile - OP - C</v>
      </c>
      <c r="E2442" s="33">
        <f t="shared" si="538"/>
        <v>1</v>
      </c>
      <c r="F2442" s="33" t="str">
        <f t="shared" si="541"/>
        <v>Guided Missile - OP</v>
      </c>
      <c r="G2442" s="34" t="s">
        <v>123</v>
      </c>
      <c r="H2442" s="34" t="s">
        <v>2590</v>
      </c>
      <c r="L2442" s="33" t="s">
        <v>1163</v>
      </c>
      <c r="M2442" s="33" t="s">
        <v>1163</v>
      </c>
      <c r="N2442" s="34" t="s">
        <v>4872</v>
      </c>
      <c r="O2442" s="34" t="s">
        <v>4872</v>
      </c>
      <c r="P2442" s="33" t="s">
        <v>362</v>
      </c>
      <c r="S2442" s="50" t="s">
        <v>4029</v>
      </c>
      <c r="T2442" s="33" t="s">
        <v>1163</v>
      </c>
      <c r="U2442" s="33" t="s">
        <v>362</v>
      </c>
      <c r="W2442" s="34" t="s">
        <v>2103</v>
      </c>
      <c r="X2442" s="34">
        <v>2</v>
      </c>
      <c r="Y2442" s="34">
        <v>5</v>
      </c>
      <c r="Z2442" s="34">
        <f t="shared" si="539"/>
        <v>10</v>
      </c>
      <c r="AI2442" s="25">
        <v>2441</v>
      </c>
      <c r="AJ2442" s="27">
        <v>2441</v>
      </c>
    </row>
    <row r="2443" spans="1:36" ht="11.25" customHeight="1" x14ac:dyDescent="0.2">
      <c r="A2443" s="27">
        <v>2442</v>
      </c>
      <c r="C2443" s="33" t="str">
        <f t="shared" si="537"/>
        <v>War Machine - Hidden Weapon - OP - C</v>
      </c>
      <c r="D2443" s="33" t="str">
        <f t="shared" si="540"/>
        <v>War Machine - Hidden Weapon - OP - C</v>
      </c>
      <c r="E2443" s="33">
        <f t="shared" si="538"/>
        <v>1</v>
      </c>
      <c r="F2443" s="33" t="str">
        <f t="shared" si="541"/>
        <v>Hidden Weapon - OP</v>
      </c>
      <c r="G2443" s="34" t="s">
        <v>123</v>
      </c>
      <c r="H2443" s="34" t="s">
        <v>2590</v>
      </c>
      <c r="L2443" s="33" t="s">
        <v>1163</v>
      </c>
      <c r="M2443" s="33" t="s">
        <v>1163</v>
      </c>
      <c r="N2443" s="34" t="s">
        <v>4894</v>
      </c>
      <c r="O2443" s="34" t="s">
        <v>4894</v>
      </c>
      <c r="P2443" s="33" t="s">
        <v>1329</v>
      </c>
      <c r="S2443" s="50" t="s">
        <v>4531</v>
      </c>
      <c r="T2443" s="33" t="s">
        <v>1163</v>
      </c>
      <c r="U2443" s="33" t="s">
        <v>1329</v>
      </c>
      <c r="W2443" s="34" t="s">
        <v>2103</v>
      </c>
      <c r="X2443" s="34">
        <v>2</v>
      </c>
      <c r="Y2443" s="34">
        <v>5</v>
      </c>
      <c r="Z2443" s="34">
        <f t="shared" si="539"/>
        <v>10</v>
      </c>
      <c r="AI2443" s="25">
        <v>2442</v>
      </c>
      <c r="AJ2443" s="27">
        <v>2442</v>
      </c>
    </row>
    <row r="2444" spans="1:36" ht="11.25" customHeight="1" x14ac:dyDescent="0.2">
      <c r="A2444" s="27">
        <v>2443</v>
      </c>
      <c r="C2444" s="33" t="str">
        <f t="shared" si="537"/>
        <v>War Machine - Pepper Potts - MN - OPD - VR</v>
      </c>
      <c r="D2444" s="33" t="str">
        <f t="shared" si="540"/>
        <v>War Machine - Pepper Potts - MN - OPD - VR</v>
      </c>
      <c r="E2444" s="33">
        <f t="shared" si="538"/>
        <v>1</v>
      </c>
      <c r="F2444" s="33" t="str">
        <f t="shared" si="541"/>
        <v>Pepper Potts - MN</v>
      </c>
      <c r="G2444" s="34" t="s">
        <v>1677</v>
      </c>
      <c r="H2444" s="34" t="s">
        <v>2590</v>
      </c>
      <c r="L2444" s="33" t="s">
        <v>1163</v>
      </c>
      <c r="M2444" s="33" t="s">
        <v>1163</v>
      </c>
      <c r="N2444" s="34" t="s">
        <v>5175</v>
      </c>
      <c r="O2444" s="34" t="s">
        <v>5175</v>
      </c>
      <c r="P2444" s="33" t="s">
        <v>3346</v>
      </c>
      <c r="R2444" s="34" t="s">
        <v>2584</v>
      </c>
      <c r="S2444" s="50" t="s">
        <v>4643</v>
      </c>
      <c r="T2444" s="33" t="s">
        <v>1163</v>
      </c>
      <c r="U2444" s="33" t="s">
        <v>1219</v>
      </c>
      <c r="W2444" s="34" t="s">
        <v>2361</v>
      </c>
      <c r="X2444" s="34">
        <v>4</v>
      </c>
      <c r="Y2444" s="34">
        <v>20</v>
      </c>
      <c r="Z2444" s="34">
        <f t="shared" si="539"/>
        <v>80</v>
      </c>
      <c r="AI2444" s="25">
        <v>2443</v>
      </c>
      <c r="AJ2444" s="27">
        <v>2443</v>
      </c>
    </row>
    <row r="2445" spans="1:36" ht="11.25" customHeight="1" x14ac:dyDescent="0.2">
      <c r="A2445" s="27">
        <v>2444</v>
      </c>
      <c r="C2445" s="33" t="str">
        <f t="shared" si="537"/>
        <v>War Machine - Shield Teammate - PS - U</v>
      </c>
      <c r="D2445" s="33" t="str">
        <f t="shared" si="540"/>
        <v>War Machine - Shield Teammate - PS - U</v>
      </c>
      <c r="E2445" s="33">
        <f t="shared" si="538"/>
        <v>1</v>
      </c>
      <c r="F2445" s="33" t="str">
        <f t="shared" si="541"/>
        <v>Shield Teammate - PS</v>
      </c>
      <c r="G2445" s="34" t="s">
        <v>124</v>
      </c>
      <c r="H2445" s="34" t="s">
        <v>2590</v>
      </c>
      <c r="L2445" s="33" t="s">
        <v>1163</v>
      </c>
      <c r="M2445" s="33" t="s">
        <v>1163</v>
      </c>
      <c r="N2445" s="34" t="s">
        <v>4876</v>
      </c>
      <c r="O2445" s="34" t="s">
        <v>4876</v>
      </c>
      <c r="P2445" s="33" t="s">
        <v>1370</v>
      </c>
      <c r="S2445" s="50" t="s">
        <v>4644</v>
      </c>
      <c r="T2445" s="33" t="s">
        <v>1163</v>
      </c>
      <c r="U2445" s="33" t="s">
        <v>1370</v>
      </c>
      <c r="W2445" s="34" t="s">
        <v>2314</v>
      </c>
      <c r="X2445" s="34">
        <v>7</v>
      </c>
      <c r="Y2445" s="34">
        <v>10</v>
      </c>
      <c r="Z2445" s="34">
        <f t="shared" si="539"/>
        <v>70</v>
      </c>
      <c r="AI2445" s="25">
        <v>2444</v>
      </c>
      <c r="AJ2445" s="27">
        <v>2444</v>
      </c>
    </row>
    <row r="2446" spans="1:36" ht="11.25" customHeight="1" x14ac:dyDescent="0.2">
      <c r="A2446" s="27">
        <v>2445</v>
      </c>
      <c r="C2446" s="33" t="str">
        <f t="shared" si="537"/>
        <v>War Machine - Unleash Arsenal - OP - OPD - U</v>
      </c>
      <c r="D2446" s="33" t="str">
        <f t="shared" si="540"/>
        <v>War Machine - Unleash Arsenal - OP - OPD - U</v>
      </c>
      <c r="E2446" s="33">
        <f t="shared" si="538"/>
        <v>1</v>
      </c>
      <c r="F2446" s="33" t="str">
        <f t="shared" si="541"/>
        <v>Unleash Arsenal - OP</v>
      </c>
      <c r="G2446" s="34" t="s">
        <v>123</v>
      </c>
      <c r="H2446" s="34" t="s">
        <v>2590</v>
      </c>
      <c r="L2446" s="33" t="s">
        <v>1163</v>
      </c>
      <c r="M2446" s="33" t="s">
        <v>1163</v>
      </c>
      <c r="N2446" s="34" t="s">
        <v>4925</v>
      </c>
      <c r="O2446" s="34" t="s">
        <v>4925</v>
      </c>
      <c r="P2446" s="33" t="s">
        <v>3347</v>
      </c>
      <c r="R2446" s="34" t="s">
        <v>2584</v>
      </c>
      <c r="S2446" s="50" t="s">
        <v>4060</v>
      </c>
      <c r="T2446" s="33" t="s">
        <v>1163</v>
      </c>
      <c r="U2446" s="33" t="s">
        <v>1220</v>
      </c>
      <c r="W2446" s="34" t="s">
        <v>2314</v>
      </c>
      <c r="X2446" s="34">
        <v>2</v>
      </c>
      <c r="Y2446" s="34">
        <v>10</v>
      </c>
      <c r="Z2446" s="34">
        <f t="shared" si="539"/>
        <v>20</v>
      </c>
      <c r="AI2446" s="25">
        <v>2445</v>
      </c>
      <c r="AJ2446" s="27">
        <v>2445</v>
      </c>
    </row>
    <row r="2447" spans="1:36" ht="11.25" customHeight="1" x14ac:dyDescent="0.2">
      <c r="A2447" s="27">
        <v>2446</v>
      </c>
      <c r="C2447" s="33" t="str">
        <f t="shared" si="537"/>
        <v>War Machine - War Drone - IQ - U</v>
      </c>
      <c r="D2447" s="33" t="s">
        <v>6276</v>
      </c>
      <c r="E2447" s="33">
        <f t="shared" si="538"/>
        <v>1</v>
      </c>
      <c r="F2447" s="33" t="str">
        <f t="shared" si="541"/>
        <v>War Drone - IQ</v>
      </c>
      <c r="G2447" s="34" t="s">
        <v>1044</v>
      </c>
      <c r="H2447" s="34" t="s">
        <v>2590</v>
      </c>
      <c r="L2447" s="33" t="s">
        <v>1163</v>
      </c>
      <c r="M2447" s="33" t="s">
        <v>1163</v>
      </c>
      <c r="N2447" s="34" t="s">
        <v>4921</v>
      </c>
      <c r="O2447" s="34" t="s">
        <v>4921</v>
      </c>
      <c r="P2447" s="33" t="s">
        <v>420</v>
      </c>
      <c r="S2447" s="50" t="s">
        <v>4645</v>
      </c>
      <c r="T2447" s="33" t="s">
        <v>1163</v>
      </c>
      <c r="U2447" s="33" t="s">
        <v>420</v>
      </c>
      <c r="W2447" s="34" t="s">
        <v>2314</v>
      </c>
      <c r="X2447" s="34">
        <v>12</v>
      </c>
      <c r="Y2447" s="34">
        <v>10</v>
      </c>
      <c r="Z2447" s="34">
        <f t="shared" si="539"/>
        <v>120</v>
      </c>
      <c r="AI2447" s="25">
        <v>2446</v>
      </c>
      <c r="AJ2447" s="27">
        <v>2446</v>
      </c>
    </row>
    <row r="2448" spans="1:36" ht="11.25" customHeight="1" x14ac:dyDescent="0.2">
      <c r="A2448" s="27">
        <v>2447</v>
      </c>
      <c r="B2448" s="28"/>
      <c r="C2448" s="26" t="str">
        <f t="shared" si="537"/>
        <v>Warlock - 4-Grid Character Card - MAG - X</v>
      </c>
      <c r="D2448" s="26" t="s">
        <v>6277</v>
      </c>
      <c r="E2448" s="26">
        <f t="shared" si="538"/>
        <v>1</v>
      </c>
      <c r="F2448" s="26" t="str">
        <f>CONCATENATE(M2448,IF(V2448&lt;&gt;"",CONCATENATE(" (",V2448,")",),"")," &lt;",G2448,"&gt;")</f>
        <v>Warlock &lt;MAG&gt;</v>
      </c>
      <c r="G2448" s="28" t="s">
        <v>1623</v>
      </c>
      <c r="H2448" s="28" t="s">
        <v>2582</v>
      </c>
      <c r="I2448" s="28"/>
      <c r="J2448" s="28"/>
      <c r="K2448" s="28"/>
      <c r="L2448" s="26" t="s">
        <v>1593</v>
      </c>
      <c r="M2448" s="26" t="s">
        <v>1593</v>
      </c>
      <c r="N2448" s="28"/>
      <c r="O2448" s="28"/>
      <c r="P2448" s="26" t="s">
        <v>769</v>
      </c>
      <c r="Q2448" s="28"/>
      <c r="R2448" s="28"/>
      <c r="S2448" s="54"/>
      <c r="T2448" s="26" t="s">
        <v>1593</v>
      </c>
      <c r="U2448" s="26" t="s">
        <v>769</v>
      </c>
      <c r="V2448" s="28"/>
      <c r="W2448" s="28" t="s">
        <v>1146</v>
      </c>
      <c r="X2448" s="29">
        <v>19</v>
      </c>
      <c r="Y2448" s="29">
        <v>20</v>
      </c>
      <c r="Z2448" s="29">
        <f t="shared" si="539"/>
        <v>380</v>
      </c>
      <c r="AA2448" s="30">
        <v>7</v>
      </c>
      <c r="AB2448" s="30">
        <v>6</v>
      </c>
      <c r="AC2448" s="30">
        <v>4</v>
      </c>
      <c r="AD2448" s="30">
        <v>6</v>
      </c>
      <c r="AE2448" s="30">
        <f>SUM(AA2448:AD2448)</f>
        <v>23</v>
      </c>
      <c r="AF2448" s="30">
        <v>23</v>
      </c>
      <c r="AG2448" s="31">
        <f>AVERAGE(AA2448:AD2448)</f>
        <v>5.75</v>
      </c>
      <c r="AH2448" s="32"/>
      <c r="AI2448" s="32">
        <v>2447</v>
      </c>
      <c r="AJ2448" s="27">
        <v>2447</v>
      </c>
    </row>
    <row r="2449" spans="1:36" ht="11.25" customHeight="1" x14ac:dyDescent="0.2">
      <c r="A2449" s="27">
        <v>2448</v>
      </c>
      <c r="B2449" s="28"/>
      <c r="C2449" s="26" t="str">
        <f t="shared" si="537"/>
        <v>White Queen - 4-Grid Character Card - IQ - R</v>
      </c>
      <c r="D2449" s="26" t="str">
        <f>CONCATENATE(M2449," ",G2449," HERO - ",W2449)</f>
        <v>White Queen IQ HERO - R</v>
      </c>
      <c r="E2449" s="26">
        <f t="shared" si="538"/>
        <v>1</v>
      </c>
      <c r="F2449" s="26" t="str">
        <f>CONCATENATE(M2449,IF(V2449&lt;&gt;"",CONCATENATE(" (",V2449,")",),"")," &lt;",G2449,"&gt;")</f>
        <v>White Queen &lt;IQ&gt;</v>
      </c>
      <c r="G2449" s="28" t="s">
        <v>1044</v>
      </c>
      <c r="H2449" s="28" t="s">
        <v>2582</v>
      </c>
      <c r="I2449" s="28"/>
      <c r="J2449" s="28"/>
      <c r="K2449" s="28"/>
      <c r="L2449" s="26" t="s">
        <v>1164</v>
      </c>
      <c r="M2449" s="26" t="s">
        <v>1164</v>
      </c>
      <c r="N2449" s="28"/>
      <c r="O2449" s="28"/>
      <c r="P2449" s="26" t="s">
        <v>769</v>
      </c>
      <c r="Q2449" s="28"/>
      <c r="R2449" s="28"/>
      <c r="S2449" s="54"/>
      <c r="T2449" s="26" t="s">
        <v>1164</v>
      </c>
      <c r="U2449" s="26" t="s">
        <v>769</v>
      </c>
      <c r="V2449" s="28"/>
      <c r="W2449" s="28" t="s">
        <v>2313</v>
      </c>
      <c r="X2449" s="29">
        <v>12</v>
      </c>
      <c r="Y2449" s="29">
        <v>15</v>
      </c>
      <c r="Z2449" s="29">
        <f t="shared" si="539"/>
        <v>180</v>
      </c>
      <c r="AA2449" s="30">
        <v>7</v>
      </c>
      <c r="AB2449" s="30">
        <v>2</v>
      </c>
      <c r="AC2449" s="30">
        <v>2</v>
      </c>
      <c r="AD2449" s="30">
        <v>6</v>
      </c>
      <c r="AE2449" s="30">
        <f>SUM(AA2449:AD2449)</f>
        <v>17</v>
      </c>
      <c r="AF2449" s="30">
        <v>17</v>
      </c>
      <c r="AG2449" s="31">
        <f>AVERAGE(AA2449:AD2449)</f>
        <v>4.25</v>
      </c>
      <c r="AH2449" s="32"/>
      <c r="AI2449" s="32">
        <v>2448</v>
      </c>
      <c r="AJ2449" s="27">
        <v>2448</v>
      </c>
    </row>
    <row r="2450" spans="1:36" ht="11.25" customHeight="1" x14ac:dyDescent="0.2">
      <c r="A2450" s="27">
        <v>2449</v>
      </c>
      <c r="C2450" s="33" t="str">
        <f t="shared" si="537"/>
        <v>White Queen - Cold-Hearted Enemy - IQ - OPD - C</v>
      </c>
      <c r="D2450" s="33" t="s">
        <v>6278</v>
      </c>
      <c r="E2450" s="33">
        <f t="shared" si="538"/>
        <v>1</v>
      </c>
      <c r="F2450" s="33" t="str">
        <f t="shared" ref="F2450:F2456" si="542">CONCATENATE(P2450," - ",G2450)</f>
        <v>Cold-Hearted Enemy - IQ</v>
      </c>
      <c r="G2450" s="34" t="s">
        <v>1044</v>
      </c>
      <c r="H2450" s="34" t="s">
        <v>2590</v>
      </c>
      <c r="L2450" s="33" t="s">
        <v>1164</v>
      </c>
      <c r="M2450" s="33" t="s">
        <v>1164</v>
      </c>
      <c r="N2450" s="34" t="s">
        <v>5056</v>
      </c>
      <c r="O2450" s="34" t="s">
        <v>5056</v>
      </c>
      <c r="P2450" s="33" t="s">
        <v>3348</v>
      </c>
      <c r="R2450" s="34" t="s">
        <v>2584</v>
      </c>
      <c r="S2450" s="50" t="s">
        <v>4015</v>
      </c>
      <c r="T2450" s="33" t="s">
        <v>1164</v>
      </c>
      <c r="U2450" s="33" t="s">
        <v>1221</v>
      </c>
      <c r="W2450" s="34" t="s">
        <v>2103</v>
      </c>
      <c r="X2450" s="34">
        <v>12</v>
      </c>
      <c r="Y2450" s="34">
        <v>5</v>
      </c>
      <c r="Z2450" s="34">
        <f t="shared" si="539"/>
        <v>60</v>
      </c>
      <c r="AI2450" s="25">
        <v>2449</v>
      </c>
      <c r="AJ2450" s="27">
        <v>2449</v>
      </c>
    </row>
    <row r="2451" spans="1:36" ht="11.25" customHeight="1" x14ac:dyDescent="0.2">
      <c r="A2451" s="27">
        <v>2450</v>
      </c>
      <c r="C2451" s="33" t="str">
        <f t="shared" si="537"/>
        <v>White Queen - Corporate Cutthroat - CL - C</v>
      </c>
      <c r="D2451" s="33" t="str">
        <f t="shared" ref="D2451:D2456" si="543">CONCATENATE(M2451," - ",P2451," - ",G2451," - ",IF(R2451="","",CONCATENATE(R2451," - ")),W2451)</f>
        <v>White Queen - Corporate Cutthroat - CL - C</v>
      </c>
      <c r="E2451" s="33">
        <f t="shared" si="538"/>
        <v>1</v>
      </c>
      <c r="F2451" s="33" t="str">
        <f t="shared" si="542"/>
        <v>Corporate Cutthroat - CL</v>
      </c>
      <c r="G2451" s="34" t="s">
        <v>1676</v>
      </c>
      <c r="H2451" s="34" t="s">
        <v>2590</v>
      </c>
      <c r="L2451" s="33" t="s">
        <v>1164</v>
      </c>
      <c r="M2451" s="33" t="s">
        <v>1164</v>
      </c>
      <c r="N2451" s="34" t="s">
        <v>5006</v>
      </c>
      <c r="O2451" s="34" t="s">
        <v>5006</v>
      </c>
      <c r="P2451" s="33" t="s">
        <v>361</v>
      </c>
      <c r="S2451" s="50" t="s">
        <v>4646</v>
      </c>
      <c r="T2451" s="33" t="s">
        <v>1164</v>
      </c>
      <c r="U2451" s="33" t="s">
        <v>361</v>
      </c>
      <c r="W2451" s="34" t="s">
        <v>2103</v>
      </c>
      <c r="X2451" s="34">
        <v>13</v>
      </c>
      <c r="Y2451" s="34">
        <v>5</v>
      </c>
      <c r="Z2451" s="34">
        <f t="shared" si="539"/>
        <v>65</v>
      </c>
      <c r="AI2451" s="25">
        <v>2450</v>
      </c>
      <c r="AJ2451" s="27">
        <v>2450</v>
      </c>
    </row>
    <row r="2452" spans="1:36" ht="11.25" customHeight="1" x14ac:dyDescent="0.2">
      <c r="A2452" s="27">
        <v>2451</v>
      </c>
      <c r="C2452" s="33" t="str">
        <f t="shared" si="537"/>
        <v>White Queen - Hellfire Leader - IQ - C</v>
      </c>
      <c r="D2452" s="33" t="str">
        <f t="shared" si="543"/>
        <v>White Queen - Hellfire Leader - IQ - C</v>
      </c>
      <c r="E2452" s="33">
        <f t="shared" si="538"/>
        <v>1</v>
      </c>
      <c r="F2452" s="33" t="str">
        <f t="shared" si="542"/>
        <v>Hellfire Leader - IQ</v>
      </c>
      <c r="G2452" s="34" t="s">
        <v>1044</v>
      </c>
      <c r="H2452" s="34" t="s">
        <v>2590</v>
      </c>
      <c r="L2452" s="33" t="s">
        <v>1164</v>
      </c>
      <c r="M2452" s="33" t="s">
        <v>1164</v>
      </c>
      <c r="N2452" s="34" t="s">
        <v>4945</v>
      </c>
      <c r="O2452" s="34" t="s">
        <v>4945</v>
      </c>
      <c r="P2452" s="33" t="s">
        <v>421</v>
      </c>
      <c r="S2452" s="50" t="s">
        <v>3680</v>
      </c>
      <c r="T2452" s="33" t="s">
        <v>1164</v>
      </c>
      <c r="U2452" s="33" t="s">
        <v>421</v>
      </c>
      <c r="W2452" s="34" t="s">
        <v>2103</v>
      </c>
      <c r="X2452" s="34">
        <v>12</v>
      </c>
      <c r="Y2452" s="34">
        <v>5</v>
      </c>
      <c r="Z2452" s="34">
        <f t="shared" si="539"/>
        <v>60</v>
      </c>
      <c r="AI2452" s="25">
        <v>2451</v>
      </c>
      <c r="AJ2452" s="27">
        <v>2451</v>
      </c>
    </row>
    <row r="2453" spans="1:36" ht="11.25" customHeight="1" x14ac:dyDescent="0.2">
      <c r="A2453" s="27">
        <v>2452</v>
      </c>
      <c r="C2453" s="33" t="str">
        <f t="shared" si="537"/>
        <v>White Queen - The Hellions - MN - OPD - VR</v>
      </c>
      <c r="D2453" s="33" t="str">
        <f t="shared" si="543"/>
        <v>White Queen - The Hellions - MN - OPD - VR</v>
      </c>
      <c r="E2453" s="33">
        <f t="shared" si="538"/>
        <v>1</v>
      </c>
      <c r="F2453" s="33" t="str">
        <f t="shared" si="542"/>
        <v>The Hellions - MN</v>
      </c>
      <c r="G2453" s="34" t="s">
        <v>1677</v>
      </c>
      <c r="H2453" s="34" t="s">
        <v>2590</v>
      </c>
      <c r="L2453" s="33" t="s">
        <v>1164</v>
      </c>
      <c r="M2453" s="33" t="s">
        <v>1164</v>
      </c>
      <c r="N2453" s="34" t="s">
        <v>5129</v>
      </c>
      <c r="O2453" s="34" t="s">
        <v>5129</v>
      </c>
      <c r="P2453" s="33" t="s">
        <v>6279</v>
      </c>
      <c r="R2453" s="34" t="s">
        <v>2584</v>
      </c>
      <c r="S2453" s="50" t="s">
        <v>4281</v>
      </c>
      <c r="T2453" s="33" t="s">
        <v>1164</v>
      </c>
      <c r="U2453" s="33" t="s">
        <v>1222</v>
      </c>
      <c r="W2453" s="34" t="s">
        <v>2361</v>
      </c>
      <c r="X2453" s="34">
        <v>4</v>
      </c>
      <c r="Y2453" s="34">
        <v>20</v>
      </c>
      <c r="Z2453" s="34">
        <f t="shared" si="539"/>
        <v>80</v>
      </c>
      <c r="AI2453" s="25">
        <v>2452</v>
      </c>
      <c r="AJ2453" s="27">
        <v>2452</v>
      </c>
    </row>
    <row r="2454" spans="1:36" ht="11.25" customHeight="1" x14ac:dyDescent="0.2">
      <c r="A2454" s="27">
        <v>2453</v>
      </c>
      <c r="C2454" s="33" t="str">
        <f t="shared" si="537"/>
        <v>White Queen - Mental Override - IQ - C</v>
      </c>
      <c r="D2454" s="33" t="str">
        <f t="shared" si="543"/>
        <v>White Queen - Mental Override - IQ - C</v>
      </c>
      <c r="E2454" s="33">
        <f t="shared" si="538"/>
        <v>1</v>
      </c>
      <c r="F2454" s="33" t="str">
        <f t="shared" si="542"/>
        <v>Mental Override - IQ</v>
      </c>
      <c r="G2454" s="34" t="s">
        <v>1044</v>
      </c>
      <c r="H2454" s="34" t="s">
        <v>2590</v>
      </c>
      <c r="L2454" s="33" t="s">
        <v>1164</v>
      </c>
      <c r="M2454" s="33" t="s">
        <v>1164</v>
      </c>
      <c r="N2454" s="34" t="s">
        <v>4894</v>
      </c>
      <c r="O2454" s="34" t="s">
        <v>4894</v>
      </c>
      <c r="P2454" s="33" t="s">
        <v>422</v>
      </c>
      <c r="S2454" s="50" t="s">
        <v>3681</v>
      </c>
      <c r="T2454" s="33" t="s">
        <v>1164</v>
      </c>
      <c r="U2454" s="33" t="s">
        <v>422</v>
      </c>
      <c r="W2454" s="34" t="s">
        <v>2103</v>
      </c>
      <c r="X2454" s="34">
        <v>12</v>
      </c>
      <c r="Y2454" s="34">
        <v>5</v>
      </c>
      <c r="Z2454" s="34">
        <f t="shared" si="539"/>
        <v>60</v>
      </c>
      <c r="AI2454" s="25">
        <v>2453</v>
      </c>
      <c r="AJ2454" s="27">
        <v>2453</v>
      </c>
    </row>
    <row r="2455" spans="1:36" ht="11.25" customHeight="1" x14ac:dyDescent="0.2">
      <c r="A2455" s="27">
        <v>2454</v>
      </c>
      <c r="C2455" s="33" t="str">
        <f t="shared" si="537"/>
        <v>White Queen - Mutant Headmistress - IQ - C</v>
      </c>
      <c r="D2455" s="33" t="str">
        <f t="shared" si="543"/>
        <v>White Queen - Mutant Headmistress - IQ - C</v>
      </c>
      <c r="E2455" s="33">
        <f t="shared" si="538"/>
        <v>1</v>
      </c>
      <c r="F2455" s="33" t="str">
        <f t="shared" si="542"/>
        <v>Mutant Headmistress - IQ</v>
      </c>
      <c r="G2455" s="34" t="s">
        <v>1044</v>
      </c>
      <c r="H2455" s="34" t="s">
        <v>2590</v>
      </c>
      <c r="L2455" s="33" t="s">
        <v>1164</v>
      </c>
      <c r="M2455" s="33" t="s">
        <v>1164</v>
      </c>
      <c r="N2455" s="34" t="s">
        <v>5115</v>
      </c>
      <c r="O2455" s="34" t="s">
        <v>5115</v>
      </c>
      <c r="P2455" s="33" t="s">
        <v>425</v>
      </c>
      <c r="S2455" s="50" t="s">
        <v>4647</v>
      </c>
      <c r="T2455" s="33" t="s">
        <v>1164</v>
      </c>
      <c r="U2455" s="33" t="s">
        <v>425</v>
      </c>
      <c r="W2455" s="34" t="s">
        <v>2103</v>
      </c>
      <c r="X2455" s="34">
        <v>12</v>
      </c>
      <c r="Y2455" s="34">
        <v>5</v>
      </c>
      <c r="Z2455" s="34">
        <f t="shared" si="539"/>
        <v>60</v>
      </c>
      <c r="AI2455" s="25">
        <v>2454</v>
      </c>
      <c r="AJ2455" s="27">
        <v>2454</v>
      </c>
    </row>
    <row r="2456" spans="1:36" ht="11.25" customHeight="1" x14ac:dyDescent="0.2">
      <c r="A2456" s="27">
        <v>2455</v>
      </c>
      <c r="C2456" s="33" t="str">
        <f t="shared" si="537"/>
        <v>White Queen - Telepathic Manipulator - IQ - OPD - VR</v>
      </c>
      <c r="D2456" s="33" t="str">
        <f t="shared" si="543"/>
        <v>White Queen - Telepathic Manipulator - IQ - OPD - VR</v>
      </c>
      <c r="E2456" s="33">
        <f t="shared" si="538"/>
        <v>1</v>
      </c>
      <c r="F2456" s="33" t="str">
        <f t="shared" si="542"/>
        <v>Telepathic Manipulator - IQ</v>
      </c>
      <c r="G2456" s="34" t="s">
        <v>1044</v>
      </c>
      <c r="H2456" s="34" t="s">
        <v>2590</v>
      </c>
      <c r="L2456" s="33" t="s">
        <v>1164</v>
      </c>
      <c r="M2456" s="33" t="s">
        <v>1164</v>
      </c>
      <c r="N2456" s="34" t="s">
        <v>5178</v>
      </c>
      <c r="O2456" s="34" t="s">
        <v>5178</v>
      </c>
      <c r="P2456" s="33" t="s">
        <v>1452</v>
      </c>
      <c r="R2456" s="34" t="s">
        <v>2584</v>
      </c>
      <c r="S2456" s="50" t="s">
        <v>4648</v>
      </c>
      <c r="T2456" s="33" t="s">
        <v>1164</v>
      </c>
      <c r="U2456" s="33" t="s">
        <v>1223</v>
      </c>
      <c r="W2456" s="34" t="s">
        <v>2361</v>
      </c>
      <c r="X2456" s="34">
        <v>12</v>
      </c>
      <c r="Y2456" s="34">
        <v>20</v>
      </c>
      <c r="Z2456" s="34">
        <f t="shared" si="539"/>
        <v>240</v>
      </c>
      <c r="AI2456" s="25">
        <v>2455</v>
      </c>
      <c r="AJ2456" s="27">
        <v>2455</v>
      </c>
    </row>
    <row r="2457" spans="1:36" ht="11.25" customHeight="1" x14ac:dyDescent="0.2">
      <c r="A2457" s="27">
        <v>2456</v>
      </c>
      <c r="B2457" s="28"/>
      <c r="C2457" s="26" t="str">
        <f t="shared" si="537"/>
        <v>Witchblade - 4-Grid Character Card - IM - R</v>
      </c>
      <c r="D2457" s="26" t="str">
        <f>CONCATENATE(M2457," ",G2457," HERO - ",W2457)</f>
        <v>Witchblade IM HERO - R</v>
      </c>
      <c r="E2457" s="26">
        <f t="shared" si="538"/>
        <v>1</v>
      </c>
      <c r="F2457" s="26" t="str">
        <f>CONCATENATE(M2457,IF(V2457&lt;&gt;"",CONCATENATE(" (",V2457,")",),"")," &lt;",G2457,"&gt;")</f>
        <v>Witchblade &lt;IM&gt;</v>
      </c>
      <c r="G2457" s="28" t="s">
        <v>511</v>
      </c>
      <c r="H2457" s="28" t="s">
        <v>2582</v>
      </c>
      <c r="I2457" s="28"/>
      <c r="J2457" s="28"/>
      <c r="K2457" s="28"/>
      <c r="L2457" s="26" t="s">
        <v>380</v>
      </c>
      <c r="M2457" s="26" t="s">
        <v>380</v>
      </c>
      <c r="N2457" s="28"/>
      <c r="O2457" s="28"/>
      <c r="P2457" s="26" t="s">
        <v>769</v>
      </c>
      <c r="Q2457" s="28"/>
      <c r="R2457" s="28"/>
      <c r="S2457" s="54"/>
      <c r="T2457" s="26" t="s">
        <v>380</v>
      </c>
      <c r="U2457" s="26" t="s">
        <v>769</v>
      </c>
      <c r="V2457" s="28"/>
      <c r="W2457" s="28" t="s">
        <v>2313</v>
      </c>
      <c r="X2457" s="29">
        <v>16</v>
      </c>
      <c r="Y2457" s="29">
        <v>15</v>
      </c>
      <c r="Z2457" s="29">
        <f t="shared" si="539"/>
        <v>240</v>
      </c>
      <c r="AA2457" s="30">
        <v>7</v>
      </c>
      <c r="AB2457" s="30">
        <v>7</v>
      </c>
      <c r="AC2457" s="30">
        <v>3</v>
      </c>
      <c r="AD2457" s="30">
        <v>4</v>
      </c>
      <c r="AE2457" s="30">
        <f>SUM(AA2457:AD2457)</f>
        <v>21</v>
      </c>
      <c r="AF2457" s="30">
        <v>21</v>
      </c>
      <c r="AG2457" s="31">
        <f>AVERAGE(AA2457:AD2457)</f>
        <v>5.25</v>
      </c>
      <c r="AH2457" s="32"/>
      <c r="AI2457" s="32">
        <v>2456</v>
      </c>
      <c r="AJ2457" s="27">
        <v>2456</v>
      </c>
    </row>
    <row r="2458" spans="1:36" ht="11.25" customHeight="1" x14ac:dyDescent="0.2">
      <c r="A2458" s="27">
        <v>2457</v>
      </c>
      <c r="C2458" s="33" t="str">
        <f t="shared" si="537"/>
        <v>Witchblade - Biomech Tendrils - IM - U</v>
      </c>
      <c r="D2458" s="33" t="str">
        <f t="shared" ref="D2458:D2463" si="544">CONCATENATE(M2458," - ",P2458," - ",G2458," - ",IF(R2458="","",CONCATENATE(R2458," - ")),W2458)</f>
        <v>Witchblade - Biomech Tendrils - IM - U</v>
      </c>
      <c r="E2458" s="33">
        <f t="shared" si="538"/>
        <v>1</v>
      </c>
      <c r="F2458" s="33" t="str">
        <f t="shared" ref="F2458:F2463" si="545">CONCATENATE(P2458," - ",G2458)</f>
        <v>Biomech Tendrils - IM</v>
      </c>
      <c r="G2458" s="34" t="s">
        <v>511</v>
      </c>
      <c r="H2458" s="34" t="s">
        <v>2590</v>
      </c>
      <c r="L2458" s="33" t="s">
        <v>380</v>
      </c>
      <c r="M2458" s="33" t="s">
        <v>380</v>
      </c>
      <c r="N2458" s="34" t="s">
        <v>4994</v>
      </c>
      <c r="O2458" s="34" t="s">
        <v>4994</v>
      </c>
      <c r="P2458" s="33" t="s">
        <v>382</v>
      </c>
      <c r="S2458" s="50" t="s">
        <v>4649</v>
      </c>
      <c r="T2458" s="33" t="s">
        <v>380</v>
      </c>
      <c r="U2458" s="33" t="s">
        <v>382</v>
      </c>
      <c r="W2458" s="34" t="s">
        <v>2314</v>
      </c>
      <c r="X2458" s="34">
        <v>16</v>
      </c>
      <c r="Y2458" s="34">
        <v>10</v>
      </c>
      <c r="Z2458" s="34">
        <f t="shared" si="539"/>
        <v>160</v>
      </c>
      <c r="AI2458" s="25">
        <v>2457</v>
      </c>
      <c r="AJ2458" s="27">
        <v>2457</v>
      </c>
    </row>
    <row r="2459" spans="1:36" ht="11.25" customHeight="1" x14ac:dyDescent="0.2">
      <c r="A2459" s="27">
        <v>2458</v>
      </c>
      <c r="C2459" s="33" t="str">
        <f t="shared" si="537"/>
        <v>Witchblade - The Chosen - IM - OPD - VR</v>
      </c>
      <c r="D2459" s="33" t="str">
        <f t="shared" si="544"/>
        <v>Witchblade - The Chosen - IM - OPD - VR</v>
      </c>
      <c r="E2459" s="33">
        <f t="shared" si="538"/>
        <v>1</v>
      </c>
      <c r="F2459" s="33" t="str">
        <f t="shared" si="545"/>
        <v>The Chosen - IM</v>
      </c>
      <c r="G2459" s="34" t="s">
        <v>511</v>
      </c>
      <c r="H2459" s="34" t="s">
        <v>2590</v>
      </c>
      <c r="L2459" s="33" t="s">
        <v>380</v>
      </c>
      <c r="M2459" s="33" t="s">
        <v>380</v>
      </c>
      <c r="N2459" s="34" t="s">
        <v>5179</v>
      </c>
      <c r="O2459" s="34" t="s">
        <v>5179</v>
      </c>
      <c r="P2459" s="33" t="s">
        <v>6280</v>
      </c>
      <c r="R2459" s="34" t="s">
        <v>2584</v>
      </c>
      <c r="S2459" s="50" t="s">
        <v>4650</v>
      </c>
      <c r="T2459" s="33" t="s">
        <v>380</v>
      </c>
      <c r="U2459" s="33" t="s">
        <v>1224</v>
      </c>
      <c r="W2459" s="34" t="s">
        <v>2361</v>
      </c>
      <c r="X2459" s="34">
        <v>16</v>
      </c>
      <c r="Y2459" s="34">
        <v>20</v>
      </c>
      <c r="Z2459" s="34">
        <f t="shared" si="539"/>
        <v>320</v>
      </c>
      <c r="AI2459" s="25">
        <v>2458</v>
      </c>
      <c r="AJ2459" s="27">
        <v>2458</v>
      </c>
    </row>
    <row r="2460" spans="1:36" ht="11.25" customHeight="1" x14ac:dyDescent="0.2">
      <c r="A2460" s="27">
        <v>2459</v>
      </c>
      <c r="C2460" s="33" t="str">
        <f t="shared" si="537"/>
        <v>Witchblade - Energy Wrath - IM - OPD - R</v>
      </c>
      <c r="D2460" s="33" t="str">
        <f t="shared" si="544"/>
        <v>Witchblade - Energy Wrath - IM - OPD - R</v>
      </c>
      <c r="E2460" s="33">
        <f t="shared" si="538"/>
        <v>1</v>
      </c>
      <c r="F2460" s="33" t="str">
        <f t="shared" si="545"/>
        <v>Energy Wrath - IM</v>
      </c>
      <c r="G2460" s="34" t="s">
        <v>511</v>
      </c>
      <c r="H2460" s="34" t="s">
        <v>2590</v>
      </c>
      <c r="L2460" s="33" t="s">
        <v>380</v>
      </c>
      <c r="M2460" s="33" t="s">
        <v>380</v>
      </c>
      <c r="N2460" s="34" t="s">
        <v>4907</v>
      </c>
      <c r="O2460" s="34" t="s">
        <v>4907</v>
      </c>
      <c r="P2460" s="33" t="s">
        <v>3349</v>
      </c>
      <c r="R2460" s="34" t="s">
        <v>2584</v>
      </c>
      <c r="S2460" s="50" t="s">
        <v>4651</v>
      </c>
      <c r="T2460" s="33" t="s">
        <v>380</v>
      </c>
      <c r="U2460" s="33" t="s">
        <v>1191</v>
      </c>
      <c r="W2460" s="34" t="s">
        <v>2313</v>
      </c>
      <c r="X2460" s="34">
        <v>16</v>
      </c>
      <c r="Y2460" s="34">
        <v>15</v>
      </c>
      <c r="Z2460" s="34">
        <f t="shared" si="539"/>
        <v>240</v>
      </c>
      <c r="AI2460" s="25">
        <v>2459</v>
      </c>
      <c r="AJ2460" s="27">
        <v>2459</v>
      </c>
    </row>
    <row r="2461" spans="1:36" ht="11.25" customHeight="1" x14ac:dyDescent="0.2">
      <c r="A2461" s="27">
        <v>2460</v>
      </c>
      <c r="C2461" s="33" t="str">
        <f t="shared" si="537"/>
        <v>Witchblade - Forensic Science - IM - U</v>
      </c>
      <c r="D2461" s="33" t="str">
        <f t="shared" si="544"/>
        <v>Witchblade - Forensic Science - IM - U</v>
      </c>
      <c r="E2461" s="33">
        <f t="shared" si="538"/>
        <v>1</v>
      </c>
      <c r="F2461" s="33" t="str">
        <f t="shared" si="545"/>
        <v>Forensic Science - IM</v>
      </c>
      <c r="G2461" s="34" t="s">
        <v>511</v>
      </c>
      <c r="H2461" s="34" t="s">
        <v>2590</v>
      </c>
      <c r="L2461" s="33" t="s">
        <v>380</v>
      </c>
      <c r="M2461" s="33" t="s">
        <v>380</v>
      </c>
      <c r="N2461" s="34" t="s">
        <v>5180</v>
      </c>
      <c r="O2461" s="34" t="s">
        <v>5180</v>
      </c>
      <c r="P2461" s="33" t="s">
        <v>384</v>
      </c>
      <c r="S2461" s="50" t="s">
        <v>4652</v>
      </c>
      <c r="T2461" s="33" t="s">
        <v>380</v>
      </c>
      <c r="U2461" s="33" t="s">
        <v>384</v>
      </c>
      <c r="W2461" s="34" t="s">
        <v>2314</v>
      </c>
      <c r="X2461" s="34">
        <v>16</v>
      </c>
      <c r="Y2461" s="34">
        <v>10</v>
      </c>
      <c r="Z2461" s="34">
        <f t="shared" si="539"/>
        <v>160</v>
      </c>
      <c r="AI2461" s="25">
        <v>2460</v>
      </c>
      <c r="AJ2461" s="27">
        <v>2460</v>
      </c>
    </row>
    <row r="2462" spans="1:36" ht="11.25" customHeight="1" x14ac:dyDescent="0.2">
      <c r="A2462" s="27">
        <v>2461</v>
      </c>
      <c r="C2462" s="33" t="str">
        <f t="shared" si="537"/>
        <v>Witchblade - NYPD Instinct - IM - C</v>
      </c>
      <c r="D2462" s="33" t="str">
        <f t="shared" si="544"/>
        <v>Witchblade - NYPD Instinct - IM - C</v>
      </c>
      <c r="E2462" s="33">
        <f t="shared" si="538"/>
        <v>1</v>
      </c>
      <c r="F2462" s="33" t="str">
        <f t="shared" si="545"/>
        <v>NYPD Instinct - IM</v>
      </c>
      <c r="G2462" s="34" t="s">
        <v>511</v>
      </c>
      <c r="H2462" s="34" t="s">
        <v>2590</v>
      </c>
      <c r="L2462" s="33" t="s">
        <v>380</v>
      </c>
      <c r="M2462" s="33" t="s">
        <v>380</v>
      </c>
      <c r="N2462" s="34" t="s">
        <v>4872</v>
      </c>
      <c r="O2462" s="34" t="s">
        <v>4872</v>
      </c>
      <c r="P2462" s="33" t="s">
        <v>383</v>
      </c>
      <c r="S2462" s="50" t="s">
        <v>4653</v>
      </c>
      <c r="T2462" s="33" t="s">
        <v>380</v>
      </c>
      <c r="U2462" s="33" t="s">
        <v>383</v>
      </c>
      <c r="W2462" s="34" t="s">
        <v>2103</v>
      </c>
      <c r="X2462" s="34">
        <v>16</v>
      </c>
      <c r="Y2462" s="34">
        <v>5</v>
      </c>
      <c r="Z2462" s="34">
        <f t="shared" si="539"/>
        <v>80</v>
      </c>
      <c r="AI2462" s="25">
        <v>2461</v>
      </c>
      <c r="AJ2462" s="27">
        <v>2461</v>
      </c>
    </row>
    <row r="2463" spans="1:36" ht="11.25" customHeight="1" x14ac:dyDescent="0.2">
      <c r="A2463" s="27">
        <v>2462</v>
      </c>
      <c r="C2463" s="33" t="str">
        <f t="shared" si="537"/>
        <v>Witchblade - Protective Drive - IM - C</v>
      </c>
      <c r="D2463" s="33" t="str">
        <f t="shared" si="544"/>
        <v>Witchblade - Protective Drive - IM - C</v>
      </c>
      <c r="E2463" s="33">
        <f t="shared" si="538"/>
        <v>1</v>
      </c>
      <c r="F2463" s="33" t="str">
        <f t="shared" si="545"/>
        <v>Protective Drive - IM</v>
      </c>
      <c r="G2463" s="34" t="s">
        <v>511</v>
      </c>
      <c r="H2463" s="34" t="s">
        <v>2590</v>
      </c>
      <c r="L2463" s="33" t="s">
        <v>380</v>
      </c>
      <c r="M2463" s="33" t="s">
        <v>380</v>
      </c>
      <c r="N2463" s="34" t="s">
        <v>5152</v>
      </c>
      <c r="O2463" s="34" t="s">
        <v>5152</v>
      </c>
      <c r="P2463" s="33" t="s">
        <v>381</v>
      </c>
      <c r="S2463" s="50" t="s">
        <v>4447</v>
      </c>
      <c r="T2463" s="33" t="s">
        <v>380</v>
      </c>
      <c r="U2463" s="33" t="s">
        <v>381</v>
      </c>
      <c r="W2463" s="34" t="s">
        <v>2103</v>
      </c>
      <c r="X2463" s="34">
        <v>16</v>
      </c>
      <c r="Y2463" s="34">
        <v>5</v>
      </c>
      <c r="Z2463" s="34">
        <f t="shared" si="539"/>
        <v>80</v>
      </c>
      <c r="AI2463" s="25">
        <v>2462</v>
      </c>
      <c r="AJ2463" s="27">
        <v>2462</v>
      </c>
    </row>
    <row r="2464" spans="1:36" ht="11.25" customHeight="1" x14ac:dyDescent="0.2">
      <c r="A2464" s="27">
        <v>2463</v>
      </c>
      <c r="B2464" s="39"/>
      <c r="C2464" s="38" t="str">
        <f t="shared" si="537"/>
        <v>Wolverine - 3-Grid Character Card - OP - R</v>
      </c>
      <c r="D2464" s="38" t="str">
        <f>CONCATENATE(M2464," ",G2464," HERO - ",W2464)</f>
        <v>Wolverine OP HERO - R</v>
      </c>
      <c r="E2464" s="38">
        <f t="shared" si="538"/>
        <v>1</v>
      </c>
      <c r="F2464" s="38" t="str">
        <f>CONCATENATE(M2464,IF(V2464&lt;&gt;"",CONCATENATE(" (",V2464,")",),"")," &lt;",G2464,"&gt;")</f>
        <v>Wolverine &lt;OP&gt;</v>
      </c>
      <c r="G2464" s="39" t="s">
        <v>123</v>
      </c>
      <c r="H2464" s="39" t="s">
        <v>2582</v>
      </c>
      <c r="I2464" s="39"/>
      <c r="J2464" s="39"/>
      <c r="K2464" s="39"/>
      <c r="L2464" s="38" t="s">
        <v>1165</v>
      </c>
      <c r="M2464" s="38" t="s">
        <v>1165</v>
      </c>
      <c r="N2464" s="39"/>
      <c r="O2464" s="39"/>
      <c r="P2464" s="38" t="s">
        <v>768</v>
      </c>
      <c r="Q2464" s="39"/>
      <c r="R2464" s="39"/>
      <c r="S2464" s="55"/>
      <c r="T2464" s="38" t="s">
        <v>1165</v>
      </c>
      <c r="U2464" s="38" t="s">
        <v>768</v>
      </c>
      <c r="V2464" s="39"/>
      <c r="W2464" s="39" t="s">
        <v>2313</v>
      </c>
      <c r="X2464" s="40">
        <v>2</v>
      </c>
      <c r="Y2464" s="40">
        <v>15</v>
      </c>
      <c r="Z2464" s="40">
        <f t="shared" si="539"/>
        <v>30</v>
      </c>
      <c r="AA2464" s="41">
        <v>2</v>
      </c>
      <c r="AB2464" s="41">
        <v>8</v>
      </c>
      <c r="AC2464" s="41">
        <v>4</v>
      </c>
      <c r="AD2464" s="41"/>
      <c r="AE2464" s="41">
        <f>SUM(AA2464:AD2464)</f>
        <v>14</v>
      </c>
      <c r="AF2464" s="41">
        <v>14</v>
      </c>
      <c r="AG2464" s="42">
        <f>AVERAGE(AA2464:AD2464)</f>
        <v>4.666666666666667</v>
      </c>
      <c r="AH2464" s="43"/>
      <c r="AI2464" s="43">
        <v>2463</v>
      </c>
      <c r="AJ2464" s="27">
        <v>2463</v>
      </c>
    </row>
    <row r="2465" spans="1:36" ht="11.25" customHeight="1" x14ac:dyDescent="0.2">
      <c r="A2465" s="27">
        <v>2464</v>
      </c>
      <c r="B2465" s="28"/>
      <c r="C2465" s="26" t="str">
        <f t="shared" si="537"/>
        <v>Wolverine - 4-Grid Character Card - IQ - R</v>
      </c>
      <c r="D2465" s="26" t="str">
        <f>CONCATENATE(M2465," ",G2465," HERO - ",W2465)</f>
        <v>Wolverine IQ HERO - R</v>
      </c>
      <c r="E2465" s="26">
        <f t="shared" si="538"/>
        <v>1</v>
      </c>
      <c r="F2465" s="26" t="str">
        <f>CONCATENATE(M2465,IF(V2465&lt;&gt;"",CONCATENATE(" (",V2465,")",),"")," &lt;",G2465,"&gt;")</f>
        <v>Wolverine &lt;IQ&gt;</v>
      </c>
      <c r="G2465" s="28" t="s">
        <v>1044</v>
      </c>
      <c r="H2465" s="28" t="s">
        <v>2582</v>
      </c>
      <c r="I2465" s="28"/>
      <c r="J2465" s="28"/>
      <c r="K2465" s="28"/>
      <c r="L2465" s="26" t="s">
        <v>1165</v>
      </c>
      <c r="M2465" s="26" t="s">
        <v>1165</v>
      </c>
      <c r="N2465" s="28"/>
      <c r="O2465" s="28"/>
      <c r="P2465" s="26" t="s">
        <v>769</v>
      </c>
      <c r="Q2465" s="28"/>
      <c r="R2465" s="28"/>
      <c r="S2465" s="54"/>
      <c r="T2465" s="26" t="s">
        <v>1165</v>
      </c>
      <c r="U2465" s="26" t="s">
        <v>769</v>
      </c>
      <c r="V2465" s="28"/>
      <c r="W2465" s="28" t="s">
        <v>2313</v>
      </c>
      <c r="X2465" s="29">
        <v>12</v>
      </c>
      <c r="Y2465" s="29">
        <v>15</v>
      </c>
      <c r="Z2465" s="29">
        <f t="shared" si="539"/>
        <v>180</v>
      </c>
      <c r="AA2465" s="30">
        <v>2</v>
      </c>
      <c r="AB2465" s="30">
        <v>8</v>
      </c>
      <c r="AC2465" s="30">
        <v>5</v>
      </c>
      <c r="AD2465" s="30">
        <v>4</v>
      </c>
      <c r="AE2465" s="30">
        <f>SUM(AA2465:AD2465)</f>
        <v>19</v>
      </c>
      <c r="AF2465" s="30">
        <v>19</v>
      </c>
      <c r="AG2465" s="31">
        <f>AVERAGE(AA2465:AD2465)</f>
        <v>4.75</v>
      </c>
      <c r="AH2465" s="32"/>
      <c r="AI2465" s="32">
        <v>2464</v>
      </c>
      <c r="AJ2465" s="27">
        <v>2464</v>
      </c>
    </row>
    <row r="2466" spans="1:36" ht="11.25" customHeight="1" x14ac:dyDescent="0.2">
      <c r="A2466" s="27">
        <v>2465</v>
      </c>
      <c r="C2466" s="33" t="str">
        <f t="shared" si="537"/>
        <v>Wolverine - Berserk Attack - OP - U</v>
      </c>
      <c r="D2466" s="33" t="str">
        <f t="shared" ref="D2466:D2474" si="546">CONCATENATE(M2466," - ",P2466," - ",G2466," - ",IF(R2466="","",CONCATENATE(R2466," - ")),W2466)</f>
        <v>Wolverine - Berserk Attack - OP - U</v>
      </c>
      <c r="E2466" s="33">
        <f t="shared" si="538"/>
        <v>1</v>
      </c>
      <c r="F2466" s="33" t="str">
        <f t="shared" ref="F2466:F2474" si="547">CONCATENATE(P2466," - ",G2466)</f>
        <v>Berserk Attack - OP</v>
      </c>
      <c r="G2466" s="34" t="s">
        <v>123</v>
      </c>
      <c r="H2466" s="34" t="s">
        <v>2590</v>
      </c>
      <c r="L2466" s="33" t="s">
        <v>1165</v>
      </c>
      <c r="M2466" s="33" t="s">
        <v>1165</v>
      </c>
      <c r="N2466" s="34" t="s">
        <v>4894</v>
      </c>
      <c r="O2466" s="34" t="s">
        <v>4894</v>
      </c>
      <c r="P2466" s="33" t="s">
        <v>1371</v>
      </c>
      <c r="S2466" s="50" t="s">
        <v>3724</v>
      </c>
      <c r="T2466" s="33" t="s">
        <v>1165</v>
      </c>
      <c r="U2466" s="33" t="s">
        <v>1371</v>
      </c>
      <c r="W2466" s="34" t="s">
        <v>2314</v>
      </c>
      <c r="X2466" s="34">
        <v>2</v>
      </c>
      <c r="Y2466" s="34">
        <v>10</v>
      </c>
      <c r="Z2466" s="34">
        <f t="shared" si="539"/>
        <v>20</v>
      </c>
      <c r="AI2466" s="25">
        <v>2465</v>
      </c>
      <c r="AJ2466" s="27">
        <v>2465</v>
      </c>
    </row>
    <row r="2467" spans="1:36" ht="11.25" customHeight="1" x14ac:dyDescent="0.2">
      <c r="A2467" s="27">
        <v>2466</v>
      </c>
      <c r="C2467" s="33" t="str">
        <f t="shared" si="537"/>
        <v>Wolverine - Canucklehead - IQ - OPD - VR</v>
      </c>
      <c r="D2467" s="33" t="str">
        <f t="shared" si="546"/>
        <v>Wolverine - Canucklehead - IQ - OPD - VR</v>
      </c>
      <c r="E2467" s="33">
        <f t="shared" si="538"/>
        <v>1</v>
      </c>
      <c r="F2467" s="33" t="str">
        <f t="shared" si="547"/>
        <v>Canucklehead - IQ</v>
      </c>
      <c r="G2467" s="34" t="s">
        <v>1044</v>
      </c>
      <c r="H2467" s="34" t="s">
        <v>2590</v>
      </c>
      <c r="L2467" s="33" t="s">
        <v>1165</v>
      </c>
      <c r="M2467" s="33" t="s">
        <v>1165</v>
      </c>
      <c r="N2467" s="34" t="s">
        <v>5009</v>
      </c>
      <c r="O2467" s="34" t="s">
        <v>5009</v>
      </c>
      <c r="P2467" s="33" t="s">
        <v>3350</v>
      </c>
      <c r="R2467" s="34" t="s">
        <v>2584</v>
      </c>
      <c r="S2467" s="50" t="s">
        <v>4654</v>
      </c>
      <c r="T2467" s="33" t="s">
        <v>1165</v>
      </c>
      <c r="U2467" s="33" t="s">
        <v>1225</v>
      </c>
      <c r="W2467" s="34" t="s">
        <v>2361</v>
      </c>
      <c r="X2467" s="34">
        <v>12</v>
      </c>
      <c r="Y2467" s="34">
        <v>20</v>
      </c>
      <c r="Z2467" s="34">
        <f t="shared" si="539"/>
        <v>240</v>
      </c>
      <c r="AI2467" s="25">
        <v>2466</v>
      </c>
      <c r="AJ2467" s="27">
        <v>2466</v>
      </c>
    </row>
    <row r="2468" spans="1:36" ht="11.25" customHeight="1" x14ac:dyDescent="0.2">
      <c r="A2468" s="27">
        <v>2467</v>
      </c>
      <c r="C2468" s="33" t="str">
        <f t="shared" si="537"/>
        <v>Wolverine - Fighting Instinct - OP - C</v>
      </c>
      <c r="D2468" s="33" t="str">
        <f t="shared" si="546"/>
        <v>Wolverine - Fighting Instinct - OP - C</v>
      </c>
      <c r="E2468" s="33">
        <f t="shared" si="538"/>
        <v>1</v>
      </c>
      <c r="F2468" s="33" t="str">
        <f t="shared" si="547"/>
        <v>Fighting Instinct - OP</v>
      </c>
      <c r="G2468" s="34" t="s">
        <v>123</v>
      </c>
      <c r="H2468" s="34" t="s">
        <v>2590</v>
      </c>
      <c r="L2468" s="33" t="s">
        <v>1165</v>
      </c>
      <c r="M2468" s="33" t="s">
        <v>1165</v>
      </c>
      <c r="N2468" s="34" t="s">
        <v>4881</v>
      </c>
      <c r="O2468" s="34" t="s">
        <v>4881</v>
      </c>
      <c r="P2468" s="33" t="s">
        <v>1372</v>
      </c>
      <c r="S2468" s="50" t="s">
        <v>3722</v>
      </c>
      <c r="T2468" s="33" t="s">
        <v>1165</v>
      </c>
      <c r="U2468" s="33" t="s">
        <v>1372</v>
      </c>
      <c r="W2468" s="34" t="s">
        <v>2103</v>
      </c>
      <c r="X2468" s="34">
        <v>2</v>
      </c>
      <c r="Y2468" s="34">
        <v>5</v>
      </c>
      <c r="Z2468" s="34">
        <f t="shared" si="539"/>
        <v>10</v>
      </c>
      <c r="AI2468" s="25">
        <v>2467</v>
      </c>
      <c r="AJ2468" s="27">
        <v>2467</v>
      </c>
    </row>
    <row r="2469" spans="1:36" ht="11.25" customHeight="1" x14ac:dyDescent="0.2">
      <c r="A2469" s="27">
        <v>2468</v>
      </c>
      <c r="C2469" s="33" t="str">
        <f t="shared" si="537"/>
        <v>Wolverine - Heal - OP - U</v>
      </c>
      <c r="D2469" s="33" t="str">
        <f t="shared" si="546"/>
        <v>Wolverine - Heal - OP - U</v>
      </c>
      <c r="E2469" s="33">
        <f t="shared" si="538"/>
        <v>1</v>
      </c>
      <c r="F2469" s="33" t="str">
        <f t="shared" si="547"/>
        <v>Heal - OP</v>
      </c>
      <c r="G2469" s="34" t="s">
        <v>123</v>
      </c>
      <c r="H2469" s="34" t="s">
        <v>2590</v>
      </c>
      <c r="L2469" s="33" t="s">
        <v>1165</v>
      </c>
      <c r="M2469" s="33" t="s">
        <v>1165</v>
      </c>
      <c r="N2469" s="34" t="s">
        <v>4900</v>
      </c>
      <c r="O2469" s="34" t="s">
        <v>4900</v>
      </c>
      <c r="P2469" s="33" t="s">
        <v>2531</v>
      </c>
      <c r="S2469" s="50" t="s">
        <v>4655</v>
      </c>
      <c r="T2469" s="33" t="s">
        <v>1165</v>
      </c>
      <c r="U2469" s="33" t="s">
        <v>2531</v>
      </c>
      <c r="W2469" s="34" t="s">
        <v>2314</v>
      </c>
      <c r="X2469" s="34">
        <v>2</v>
      </c>
      <c r="Y2469" s="34">
        <v>10</v>
      </c>
      <c r="Z2469" s="34">
        <f t="shared" si="539"/>
        <v>20</v>
      </c>
      <c r="AI2469" s="25">
        <v>2468</v>
      </c>
      <c r="AJ2469" s="27">
        <v>2468</v>
      </c>
    </row>
    <row r="2470" spans="1:36" ht="11.25" customHeight="1" x14ac:dyDescent="0.2">
      <c r="A2470" s="27">
        <v>2469</v>
      </c>
      <c r="C2470" s="33" t="str">
        <f t="shared" si="537"/>
        <v>Wolverine - Rage - PS - U</v>
      </c>
      <c r="D2470" s="33" t="str">
        <f t="shared" si="546"/>
        <v>Wolverine - Rage - PS - U</v>
      </c>
      <c r="E2470" s="33">
        <f t="shared" si="538"/>
        <v>1</v>
      </c>
      <c r="F2470" s="33" t="str">
        <f t="shared" si="547"/>
        <v>Rage - PS</v>
      </c>
      <c r="G2470" s="34" t="s">
        <v>124</v>
      </c>
      <c r="H2470" s="34" t="s">
        <v>2590</v>
      </c>
      <c r="L2470" s="33" t="s">
        <v>1165</v>
      </c>
      <c r="M2470" s="33" t="s">
        <v>1165</v>
      </c>
      <c r="N2470" s="34" t="s">
        <v>4898</v>
      </c>
      <c r="O2470" s="34" t="s">
        <v>4898</v>
      </c>
      <c r="P2470" s="33" t="s">
        <v>2532</v>
      </c>
      <c r="S2470" s="50" t="s">
        <v>4656</v>
      </c>
      <c r="T2470" s="33" t="s">
        <v>1165</v>
      </c>
      <c r="U2470" s="33" t="s">
        <v>2532</v>
      </c>
      <c r="W2470" s="34" t="s">
        <v>2314</v>
      </c>
      <c r="X2470" s="34">
        <v>2</v>
      </c>
      <c r="Y2470" s="34">
        <v>10</v>
      </c>
      <c r="Z2470" s="34">
        <f t="shared" si="539"/>
        <v>20</v>
      </c>
      <c r="AI2470" s="25">
        <v>2469</v>
      </c>
      <c r="AJ2470" s="27">
        <v>2469</v>
      </c>
    </row>
    <row r="2471" spans="1:36" ht="11.25" customHeight="1" x14ac:dyDescent="0.2">
      <c r="A2471" s="27">
        <v>2470</v>
      </c>
      <c r="C2471" s="33" t="str">
        <f t="shared" si="537"/>
        <v>Wolverine - Savage Regression - IQ - U</v>
      </c>
      <c r="D2471" s="33" t="str">
        <f t="shared" si="546"/>
        <v>Wolverine - Savage Regression - IQ - U</v>
      </c>
      <c r="E2471" s="33">
        <f t="shared" si="538"/>
        <v>1</v>
      </c>
      <c r="F2471" s="33" t="str">
        <f t="shared" si="547"/>
        <v>Savage Regression - IQ</v>
      </c>
      <c r="G2471" s="34" t="s">
        <v>1044</v>
      </c>
      <c r="H2471" s="34" t="s">
        <v>2590</v>
      </c>
      <c r="L2471" s="33" t="s">
        <v>1165</v>
      </c>
      <c r="M2471" s="33" t="s">
        <v>1165</v>
      </c>
      <c r="N2471" s="34" t="s">
        <v>5053</v>
      </c>
      <c r="O2471" s="34" t="s">
        <v>5053</v>
      </c>
      <c r="P2471" s="33" t="s">
        <v>423</v>
      </c>
      <c r="S2471" s="50" t="s">
        <v>4657</v>
      </c>
      <c r="T2471" s="33" t="s">
        <v>1165</v>
      </c>
      <c r="U2471" s="33" t="s">
        <v>423</v>
      </c>
      <c r="W2471" s="34" t="s">
        <v>2314</v>
      </c>
      <c r="X2471" s="34">
        <v>12</v>
      </c>
      <c r="Y2471" s="34">
        <v>10</v>
      </c>
      <c r="Z2471" s="34">
        <f t="shared" si="539"/>
        <v>120</v>
      </c>
      <c r="AI2471" s="25">
        <v>2470</v>
      </c>
      <c r="AJ2471" s="27">
        <v>2470</v>
      </c>
    </row>
    <row r="2472" spans="1:36" ht="11.25" customHeight="1" x14ac:dyDescent="0.2">
      <c r="A2472" s="27">
        <v>2471</v>
      </c>
      <c r="C2472" s="33" t="str">
        <f t="shared" si="537"/>
        <v>Wolverine - Snikt - OP - U</v>
      </c>
      <c r="D2472" s="33" t="str">
        <f t="shared" si="546"/>
        <v>Wolverine - Snikt - OP - U</v>
      </c>
      <c r="E2472" s="33">
        <f t="shared" si="538"/>
        <v>1</v>
      </c>
      <c r="F2472" s="33" t="str">
        <f t="shared" si="547"/>
        <v>Snikt - OP</v>
      </c>
      <c r="G2472" s="34" t="s">
        <v>123</v>
      </c>
      <c r="H2472" s="34" t="s">
        <v>2590</v>
      </c>
      <c r="L2472" s="33" t="s">
        <v>1165</v>
      </c>
      <c r="M2472" s="33" t="s">
        <v>1165</v>
      </c>
      <c r="N2472" s="34" t="s">
        <v>4897</v>
      </c>
      <c r="O2472" s="34" t="s">
        <v>4897</v>
      </c>
      <c r="P2472" s="33" t="s">
        <v>2533</v>
      </c>
      <c r="S2472" s="50" t="s">
        <v>4658</v>
      </c>
      <c r="T2472" s="33" t="s">
        <v>1165</v>
      </c>
      <c r="U2472" s="33" t="s">
        <v>2533</v>
      </c>
      <c r="W2472" s="34" t="s">
        <v>2314</v>
      </c>
      <c r="X2472" s="34">
        <v>2</v>
      </c>
      <c r="Y2472" s="34">
        <v>10</v>
      </c>
      <c r="Z2472" s="34">
        <f t="shared" si="539"/>
        <v>20</v>
      </c>
      <c r="AI2472" s="25">
        <v>2471</v>
      </c>
      <c r="AJ2472" s="27">
        <v>2471</v>
      </c>
    </row>
    <row r="2473" spans="1:36" ht="11.25" customHeight="1" x14ac:dyDescent="0.2">
      <c r="A2473" s="27">
        <v>2472</v>
      </c>
      <c r="C2473" s="33" t="str">
        <f t="shared" si="537"/>
        <v>Wolverine - Tracking Senses - MP - X</v>
      </c>
      <c r="D2473" s="33" t="s">
        <v>6282</v>
      </c>
      <c r="E2473" s="33">
        <f t="shared" si="538"/>
        <v>1</v>
      </c>
      <c r="F2473" s="33" t="str">
        <f t="shared" si="547"/>
        <v>Tracking Senses - MP</v>
      </c>
      <c r="G2473" s="34" t="s">
        <v>120</v>
      </c>
      <c r="H2473" s="34" t="s">
        <v>2590</v>
      </c>
      <c r="L2473" s="33" t="s">
        <v>1165</v>
      </c>
      <c r="M2473" s="33" t="s">
        <v>1165</v>
      </c>
      <c r="N2473" s="34" t="s">
        <v>5181</v>
      </c>
      <c r="O2473" s="34" t="s">
        <v>5181</v>
      </c>
      <c r="P2473" s="33" t="s">
        <v>1629</v>
      </c>
      <c r="S2473" s="50" t="s">
        <v>4659</v>
      </c>
      <c r="T2473" s="33" t="s">
        <v>1165</v>
      </c>
      <c r="U2473" s="33" t="s">
        <v>1629</v>
      </c>
      <c r="W2473" s="34" t="s">
        <v>1146</v>
      </c>
      <c r="X2473" s="34">
        <v>9</v>
      </c>
      <c r="Y2473" s="34">
        <v>25</v>
      </c>
      <c r="Z2473" s="34">
        <f t="shared" si="539"/>
        <v>225</v>
      </c>
      <c r="AI2473" s="25">
        <v>2472</v>
      </c>
      <c r="AJ2473" s="27">
        <v>2472</v>
      </c>
    </row>
    <row r="2474" spans="1:36" ht="11.25" customHeight="1" x14ac:dyDescent="0.2">
      <c r="A2474" s="27">
        <v>2473</v>
      </c>
      <c r="C2474" s="33" t="str">
        <f t="shared" si="537"/>
        <v>Wolverine - Wounded Animal - OP - OPD - R</v>
      </c>
      <c r="D2474" s="33" t="str">
        <f t="shared" si="546"/>
        <v>Wolverine - Wounded Animal - OP - OPD - R</v>
      </c>
      <c r="E2474" s="33">
        <f t="shared" si="538"/>
        <v>1</v>
      </c>
      <c r="F2474" s="33" t="str">
        <f t="shared" si="547"/>
        <v>Wounded Animal - OP</v>
      </c>
      <c r="G2474" s="34" t="s">
        <v>123</v>
      </c>
      <c r="H2474" s="34" t="s">
        <v>2590</v>
      </c>
      <c r="L2474" s="33" t="s">
        <v>1165</v>
      </c>
      <c r="M2474" s="33" t="s">
        <v>1165</v>
      </c>
      <c r="N2474" s="34" t="s">
        <v>4907</v>
      </c>
      <c r="O2474" s="34" t="s">
        <v>4907</v>
      </c>
      <c r="P2474" s="33" t="s">
        <v>3351</v>
      </c>
      <c r="R2474" s="34" t="s">
        <v>2584</v>
      </c>
      <c r="S2474" s="50" t="s">
        <v>4660</v>
      </c>
      <c r="T2474" s="33" t="s">
        <v>1165</v>
      </c>
      <c r="U2474" s="33" t="s">
        <v>1226</v>
      </c>
      <c r="W2474" s="34" t="s">
        <v>2313</v>
      </c>
      <c r="X2474" s="34">
        <v>2</v>
      </c>
      <c r="Y2474" s="34">
        <v>15</v>
      </c>
      <c r="Z2474" s="34">
        <f t="shared" si="539"/>
        <v>30</v>
      </c>
      <c r="AI2474" s="25">
        <v>2473</v>
      </c>
      <c r="AJ2474" s="27">
        <v>2473</v>
      </c>
    </row>
    <row r="2475" spans="1:36" ht="11.25" customHeight="1" x14ac:dyDescent="0.2">
      <c r="A2475" s="27">
        <v>2474</v>
      </c>
      <c r="B2475" s="28"/>
      <c r="C2475" s="26" t="str">
        <f t="shared" si="537"/>
        <v>Wolverine: Age of Apocalypse - 4-Grid Character Card - XM - R</v>
      </c>
      <c r="D2475" s="26" t="str">
        <f>CONCATENATE(M2475," ",G2475," HERO - ",W2475)</f>
        <v>Wolverine: Age of Apocalypse XM HERO - R</v>
      </c>
      <c r="E2475" s="26">
        <f t="shared" si="538"/>
        <v>1</v>
      </c>
      <c r="F2475" s="26" t="str">
        <f>CONCATENATE(M2475,IF(V2475&lt;&gt;"",CONCATENATE(" (",V2475,")",),"")," &lt;",G2475,"&gt;")</f>
        <v>Wolverine: Age of Apocalypse &lt;XM&gt;</v>
      </c>
      <c r="G2475" s="28" t="s">
        <v>3387</v>
      </c>
      <c r="H2475" s="28" t="s">
        <v>2582</v>
      </c>
      <c r="I2475" s="28"/>
      <c r="J2475" s="28"/>
      <c r="K2475" s="28"/>
      <c r="L2475" s="26" t="s">
        <v>3417</v>
      </c>
      <c r="M2475" s="26" t="s">
        <v>3417</v>
      </c>
      <c r="N2475" s="28"/>
      <c r="O2475" s="28"/>
      <c r="P2475" s="26" t="s">
        <v>769</v>
      </c>
      <c r="Q2475" s="28"/>
      <c r="R2475" s="28"/>
      <c r="S2475" s="54"/>
      <c r="T2475" s="26" t="s">
        <v>3417</v>
      </c>
      <c r="U2475" s="26" t="s">
        <v>769</v>
      </c>
      <c r="V2475" s="28"/>
      <c r="W2475" s="28" t="s">
        <v>2313</v>
      </c>
      <c r="X2475" s="29">
        <v>5</v>
      </c>
      <c r="Y2475" s="29">
        <v>15</v>
      </c>
      <c r="Z2475" s="29">
        <f t="shared" si="539"/>
        <v>75</v>
      </c>
      <c r="AA2475" s="30">
        <v>2</v>
      </c>
      <c r="AB2475" s="30">
        <v>8</v>
      </c>
      <c r="AC2475" s="30">
        <v>4</v>
      </c>
      <c r="AD2475" s="30">
        <v>5</v>
      </c>
      <c r="AE2475" s="30">
        <f>SUM(AA2475:AD2475)</f>
        <v>19</v>
      </c>
      <c r="AF2475" s="30">
        <v>19</v>
      </c>
      <c r="AG2475" s="31">
        <f>AVERAGE(AA2475:AD2475)</f>
        <v>4.75</v>
      </c>
      <c r="AH2475" s="32"/>
      <c r="AI2475" s="32">
        <v>2474</v>
      </c>
      <c r="AJ2475" s="27">
        <v>2474</v>
      </c>
    </row>
    <row r="2476" spans="1:36" ht="11.25" customHeight="1" x14ac:dyDescent="0.2">
      <c r="A2476" s="27">
        <v>2475</v>
      </c>
      <c r="B2476" s="28"/>
      <c r="C2476" s="26" t="str">
        <f t="shared" si="537"/>
        <v>Wolverine, Golden Age - 4-Grid Character Card - MW - VR</v>
      </c>
      <c r="D2476" s="26" t="s">
        <v>6281</v>
      </c>
      <c r="E2476" s="26">
        <f t="shared" si="538"/>
        <v>1</v>
      </c>
      <c r="F2476" s="26" t="str">
        <f>CONCATENATE(M2476,IF(V2476&lt;&gt;"",CONCATENATE(" (",V2476,")",),"")," &lt;",G2476,"&gt;")</f>
        <v>Wolverine, Golden Age &lt;MW&gt;</v>
      </c>
      <c r="G2476" s="28" t="s">
        <v>1991</v>
      </c>
      <c r="H2476" s="28" t="s">
        <v>2582</v>
      </c>
      <c r="I2476" s="28"/>
      <c r="J2476" s="28"/>
      <c r="K2476" s="28"/>
      <c r="L2476" s="26" t="s">
        <v>4727</v>
      </c>
      <c r="M2476" s="26" t="s">
        <v>4727</v>
      </c>
      <c r="N2476" s="28"/>
      <c r="O2476" s="28"/>
      <c r="P2476" s="26" t="s">
        <v>769</v>
      </c>
      <c r="Q2476" s="28"/>
      <c r="R2476" s="28"/>
      <c r="S2476" s="54"/>
      <c r="T2476" s="26" t="s">
        <v>3418</v>
      </c>
      <c r="U2476" s="26" t="s">
        <v>769</v>
      </c>
      <c r="V2476" s="28"/>
      <c r="W2476" s="28" t="s">
        <v>2361</v>
      </c>
      <c r="X2476" s="29">
        <v>8</v>
      </c>
      <c r="Y2476" s="29">
        <v>20</v>
      </c>
      <c r="Z2476" s="29">
        <f t="shared" si="539"/>
        <v>160</v>
      </c>
      <c r="AA2476" s="30">
        <v>3</v>
      </c>
      <c r="AB2476" s="30">
        <v>7</v>
      </c>
      <c r="AC2476" s="30">
        <v>4</v>
      </c>
      <c r="AD2476" s="30">
        <v>5</v>
      </c>
      <c r="AE2476" s="30">
        <f>SUM(AA2476:AD2476)</f>
        <v>19</v>
      </c>
      <c r="AF2476" s="30">
        <v>19</v>
      </c>
      <c r="AG2476" s="31">
        <f>AVERAGE(AA2476:AD2476)</f>
        <v>4.75</v>
      </c>
      <c r="AH2476" s="32" t="s">
        <v>4789</v>
      </c>
      <c r="AI2476" s="32">
        <v>2475</v>
      </c>
      <c r="AJ2476" s="27">
        <v>2475</v>
      </c>
    </row>
    <row r="2477" spans="1:36" ht="11.25" customHeight="1" x14ac:dyDescent="0.2">
      <c r="A2477" s="27">
        <v>2476</v>
      </c>
      <c r="B2477" s="28"/>
      <c r="C2477" s="26" t="str">
        <f t="shared" si="537"/>
        <v>Wonder Woman - 4-Grid Character Card - JLA - R</v>
      </c>
      <c r="D2477" s="26" t="str">
        <f>CONCATENATE(M2477," ",G2477," HERO - ",W2477)</f>
        <v>Wonder Woman JLA HERO - R</v>
      </c>
      <c r="E2477" s="26">
        <f t="shared" si="538"/>
        <v>1</v>
      </c>
      <c r="F2477" s="26" t="str">
        <f>CONCATENATE(M2477,IF(V2477&lt;&gt;"",CONCATENATE(" (",V2477,")",),"")," &lt;",G2477,"&gt;")</f>
        <v>Wonder Woman (H) &lt;JLA&gt;</v>
      </c>
      <c r="G2477" s="28" t="s">
        <v>3386</v>
      </c>
      <c r="H2477" s="28" t="s">
        <v>2582</v>
      </c>
      <c r="I2477" s="28"/>
      <c r="J2477" s="28"/>
      <c r="K2477" s="28"/>
      <c r="L2477" s="26" t="s">
        <v>1166</v>
      </c>
      <c r="M2477" s="26" t="s">
        <v>1166</v>
      </c>
      <c r="N2477" s="28"/>
      <c r="O2477" s="28"/>
      <c r="P2477" s="26" t="s">
        <v>769</v>
      </c>
      <c r="Q2477" s="28"/>
      <c r="R2477" s="28"/>
      <c r="S2477" s="54"/>
      <c r="T2477" s="26" t="s">
        <v>1166</v>
      </c>
      <c r="U2477" s="26" t="s">
        <v>769</v>
      </c>
      <c r="V2477" s="28" t="s">
        <v>1981</v>
      </c>
      <c r="W2477" s="28" t="s">
        <v>2313</v>
      </c>
      <c r="X2477" s="29">
        <v>6</v>
      </c>
      <c r="Y2477" s="29">
        <v>15</v>
      </c>
      <c r="Z2477" s="29">
        <f t="shared" si="539"/>
        <v>90</v>
      </c>
      <c r="AA2477" s="30">
        <v>1</v>
      </c>
      <c r="AB2477" s="30">
        <v>8</v>
      </c>
      <c r="AC2477" s="30">
        <v>6</v>
      </c>
      <c r="AD2477" s="30">
        <v>5</v>
      </c>
      <c r="AE2477" s="30">
        <f>SUM(AA2477:AD2477)</f>
        <v>20</v>
      </c>
      <c r="AF2477" s="30">
        <v>20</v>
      </c>
      <c r="AG2477" s="31">
        <f>AVERAGE(AA2477:AD2477)</f>
        <v>5</v>
      </c>
      <c r="AH2477" s="32"/>
      <c r="AI2477" s="32">
        <v>2476</v>
      </c>
      <c r="AJ2477" s="27">
        <v>2476</v>
      </c>
    </row>
    <row r="2478" spans="1:36" ht="11.25" customHeight="1" x14ac:dyDescent="0.2">
      <c r="A2478" s="27">
        <v>2477</v>
      </c>
      <c r="C2478" s="33" t="str">
        <f t="shared" si="537"/>
        <v>Wonder Woman - Amazon Might - JLA - OPD - VR</v>
      </c>
      <c r="D2478" s="33" t="str">
        <f>CONCATENATE(M2478," - ",P2478," - ",G2478," - ",IF(R2478="","",CONCATENATE(R2478," - ")),W2478)</f>
        <v>Wonder Woman - Amazon Might - JLA - OPD - VR</v>
      </c>
      <c r="E2478" s="33">
        <f t="shared" si="538"/>
        <v>1</v>
      </c>
      <c r="F2478" s="33" t="str">
        <f>CONCATENATE(P2478," - ",G2478)</f>
        <v>Amazon Might - JLA</v>
      </c>
      <c r="G2478" s="34" t="s">
        <v>3386</v>
      </c>
      <c r="H2478" s="34" t="s">
        <v>2590</v>
      </c>
      <c r="L2478" s="33" t="s">
        <v>1166</v>
      </c>
      <c r="M2478" s="33" t="s">
        <v>1166</v>
      </c>
      <c r="N2478" s="34" t="s">
        <v>5182</v>
      </c>
      <c r="O2478" s="34" t="s">
        <v>5182</v>
      </c>
      <c r="P2478" s="33" t="s">
        <v>3352</v>
      </c>
      <c r="R2478" s="34" t="s">
        <v>2584</v>
      </c>
      <c r="S2478" s="50" t="s">
        <v>4661</v>
      </c>
      <c r="T2478" s="33" t="s">
        <v>1166</v>
      </c>
      <c r="U2478" s="33" t="s">
        <v>1702</v>
      </c>
      <c r="W2478" s="34" t="s">
        <v>2361</v>
      </c>
      <c r="X2478" s="34">
        <v>6</v>
      </c>
      <c r="Y2478" s="34">
        <v>20</v>
      </c>
      <c r="Z2478" s="34">
        <f t="shared" si="539"/>
        <v>120</v>
      </c>
      <c r="AI2478" s="25">
        <v>2477</v>
      </c>
      <c r="AJ2478" s="27">
        <v>2477</v>
      </c>
    </row>
    <row r="2479" spans="1:36" ht="11.25" customHeight="1" x14ac:dyDescent="0.2">
      <c r="A2479" s="27">
        <v>2478</v>
      </c>
      <c r="C2479" s="33" t="str">
        <f t="shared" si="537"/>
        <v>Wonder Woman - Blessed by the Gods - JLA - OPD - VR</v>
      </c>
      <c r="D2479" s="33" t="s">
        <v>6283</v>
      </c>
      <c r="E2479" s="33">
        <f t="shared" si="538"/>
        <v>1</v>
      </c>
      <c r="F2479" s="33" t="str">
        <f>CONCATENATE(P2479," - ",G2479)</f>
        <v>Blessed by the Gods - JLA</v>
      </c>
      <c r="G2479" s="34" t="s">
        <v>3386</v>
      </c>
      <c r="H2479" s="34" t="s">
        <v>2590</v>
      </c>
      <c r="L2479" s="33" t="s">
        <v>1166</v>
      </c>
      <c r="M2479" s="33" t="s">
        <v>1166</v>
      </c>
      <c r="N2479" s="34" t="s">
        <v>5109</v>
      </c>
      <c r="O2479" s="34" t="s">
        <v>4899</v>
      </c>
      <c r="P2479" s="33" t="s">
        <v>3353</v>
      </c>
      <c r="R2479" s="34" t="s">
        <v>2584</v>
      </c>
      <c r="S2479" s="50" t="s">
        <v>4662</v>
      </c>
      <c r="T2479" s="33" t="s">
        <v>1166</v>
      </c>
      <c r="U2479" s="33" t="s">
        <v>1703</v>
      </c>
      <c r="W2479" s="34" t="s">
        <v>2361</v>
      </c>
      <c r="X2479" s="34">
        <v>6</v>
      </c>
      <c r="Y2479" s="34">
        <v>20</v>
      </c>
      <c r="Z2479" s="34">
        <f t="shared" si="539"/>
        <v>120</v>
      </c>
      <c r="AI2479" s="25">
        <v>2478</v>
      </c>
      <c r="AJ2479" s="27">
        <v>2478</v>
      </c>
    </row>
    <row r="2480" spans="1:36" ht="11.25" customHeight="1" x14ac:dyDescent="0.2">
      <c r="A2480" s="27">
        <v>2479</v>
      </c>
      <c r="C2480" s="33" t="str">
        <f t="shared" si="537"/>
        <v>Wonder Woman - Bullets &amp; Bracelets - JLA - C</v>
      </c>
      <c r="D2480" s="33" t="s">
        <v>6284</v>
      </c>
      <c r="E2480" s="33">
        <f t="shared" si="538"/>
        <v>1</v>
      </c>
      <c r="F2480" s="33" t="str">
        <f>CONCATENATE(P2480," - ",G2480)</f>
        <v>Bullets &amp; Bracelets - JLA</v>
      </c>
      <c r="G2480" s="34" t="s">
        <v>3386</v>
      </c>
      <c r="H2480" s="34" t="s">
        <v>2590</v>
      </c>
      <c r="L2480" s="33" t="s">
        <v>1166</v>
      </c>
      <c r="M2480" s="33" t="s">
        <v>1166</v>
      </c>
      <c r="N2480" s="34" t="s">
        <v>4876</v>
      </c>
      <c r="O2480" s="34" t="s">
        <v>4876</v>
      </c>
      <c r="P2480" s="33" t="s">
        <v>1374</v>
      </c>
      <c r="S2480" s="50" t="s">
        <v>4663</v>
      </c>
      <c r="T2480" s="33" t="s">
        <v>1166</v>
      </c>
      <c r="U2480" s="33" t="s">
        <v>1374</v>
      </c>
      <c r="W2480" s="34" t="s">
        <v>2103</v>
      </c>
      <c r="X2480" s="34">
        <v>6</v>
      </c>
      <c r="Y2480" s="34">
        <v>5</v>
      </c>
      <c r="Z2480" s="34">
        <f t="shared" si="539"/>
        <v>30</v>
      </c>
      <c r="AI2480" s="25">
        <v>2479</v>
      </c>
      <c r="AJ2480" s="27">
        <v>2479</v>
      </c>
    </row>
    <row r="2481" spans="1:36" ht="11.25" customHeight="1" x14ac:dyDescent="0.2">
      <c r="A2481" s="27">
        <v>2480</v>
      </c>
      <c r="C2481" s="33" t="str">
        <f t="shared" si="537"/>
        <v>Wonder Woman - Gift of Flight - JLA - U</v>
      </c>
      <c r="D2481" s="33" t="s">
        <v>6285</v>
      </c>
      <c r="E2481" s="33">
        <f t="shared" si="538"/>
        <v>1</v>
      </c>
      <c r="F2481" s="33" t="str">
        <f>CONCATENATE(P2481," - ",G2481)</f>
        <v>Gift of Flight - JLA</v>
      </c>
      <c r="G2481" s="34" t="s">
        <v>3386</v>
      </c>
      <c r="H2481" s="34" t="s">
        <v>2590</v>
      </c>
      <c r="L2481" s="33" t="s">
        <v>1166</v>
      </c>
      <c r="M2481" s="33" t="s">
        <v>1166</v>
      </c>
      <c r="N2481" s="34" t="s">
        <v>4881</v>
      </c>
      <c r="O2481" s="34" t="s">
        <v>4876</v>
      </c>
      <c r="P2481" s="33" t="s">
        <v>1373</v>
      </c>
      <c r="S2481" s="50" t="s">
        <v>4177</v>
      </c>
      <c r="T2481" s="33" t="s">
        <v>1166</v>
      </c>
      <c r="U2481" s="33" t="s">
        <v>1373</v>
      </c>
      <c r="W2481" s="34" t="s">
        <v>2314</v>
      </c>
      <c r="X2481" s="34">
        <v>6</v>
      </c>
      <c r="Y2481" s="34">
        <v>10</v>
      </c>
      <c r="Z2481" s="34">
        <f t="shared" si="539"/>
        <v>60</v>
      </c>
      <c r="AI2481" s="25">
        <v>2480</v>
      </c>
      <c r="AJ2481" s="27">
        <v>2480</v>
      </c>
    </row>
    <row r="2482" spans="1:36" ht="11.25" customHeight="1" x14ac:dyDescent="0.2">
      <c r="A2482" s="27">
        <v>2481</v>
      </c>
      <c r="C2482" s="33" t="str">
        <f t="shared" si="537"/>
        <v>Wonder Woman - Lasso of Truth - JLA - OPD - VR</v>
      </c>
      <c r="D2482" s="33" t="str">
        <f>CONCATENATE(M2482," - ",P2482," - ",G2482," - ",IF(R2482="","",CONCATENATE(R2482," - ")),W2482)</f>
        <v>Wonder Woman - Lasso of Truth - JLA - OPD - VR</v>
      </c>
      <c r="E2482" s="33">
        <f t="shared" si="538"/>
        <v>1</v>
      </c>
      <c r="F2482" s="33" t="str">
        <f>CONCATENATE(P2482," - ",G2482)</f>
        <v>Lasso of Truth - JLA</v>
      </c>
      <c r="G2482" s="34" t="s">
        <v>3386</v>
      </c>
      <c r="H2482" s="34" t="s">
        <v>2590</v>
      </c>
      <c r="L2482" s="33" t="s">
        <v>1166</v>
      </c>
      <c r="M2482" s="33" t="s">
        <v>1166</v>
      </c>
      <c r="N2482" s="34" t="s">
        <v>5008</v>
      </c>
      <c r="O2482" s="34" t="s">
        <v>5008</v>
      </c>
      <c r="P2482" s="33" t="s">
        <v>3354</v>
      </c>
      <c r="R2482" s="34" t="s">
        <v>2584</v>
      </c>
      <c r="S2482" s="50" t="s">
        <v>3843</v>
      </c>
      <c r="T2482" s="33" t="s">
        <v>1166</v>
      </c>
      <c r="U2482" s="33" t="s">
        <v>1704</v>
      </c>
      <c r="W2482" s="34" t="s">
        <v>2361</v>
      </c>
      <c r="X2482" s="34">
        <v>6</v>
      </c>
      <c r="Y2482" s="34">
        <v>20</v>
      </c>
      <c r="Z2482" s="34">
        <f t="shared" si="539"/>
        <v>120</v>
      </c>
      <c r="AI2482" s="25">
        <v>2481</v>
      </c>
      <c r="AJ2482" s="27">
        <v>2481</v>
      </c>
    </row>
    <row r="2483" spans="1:36" ht="11.25" customHeight="1" x14ac:dyDescent="0.2">
      <c r="A2483" s="27">
        <v>2482</v>
      </c>
      <c r="B2483" s="28"/>
      <c r="C2483" s="26" t="str">
        <f t="shared" si="537"/>
        <v>Wynonna Earp - 4-Grid Character Card - MW - VR</v>
      </c>
      <c r="D2483" s="26" t="s">
        <v>6286</v>
      </c>
      <c r="E2483" s="26">
        <f t="shared" si="538"/>
        <v>1</v>
      </c>
      <c r="F2483" s="26" t="str">
        <f>CONCATENATE(M2483,IF(V2483&lt;&gt;"",CONCATENATE(" (",V2483,")",),"")," &lt;",G2483,"&gt;")</f>
        <v>Wynonna Earp &lt;MW&gt;</v>
      </c>
      <c r="G2483" s="28" t="s">
        <v>1991</v>
      </c>
      <c r="H2483" s="28" t="s">
        <v>2582</v>
      </c>
      <c r="I2483" s="28"/>
      <c r="J2483" s="28"/>
      <c r="K2483" s="28"/>
      <c r="L2483" s="26" t="s">
        <v>1167</v>
      </c>
      <c r="M2483" s="26" t="s">
        <v>1167</v>
      </c>
      <c r="N2483" s="28"/>
      <c r="O2483" s="28"/>
      <c r="P2483" s="26" t="s">
        <v>769</v>
      </c>
      <c r="Q2483" s="28"/>
      <c r="R2483" s="28"/>
      <c r="S2483" s="54"/>
      <c r="T2483" s="26" t="s">
        <v>1167</v>
      </c>
      <c r="U2483" s="26" t="s">
        <v>769</v>
      </c>
      <c r="V2483" s="28"/>
      <c r="W2483" s="28" t="s">
        <v>2361</v>
      </c>
      <c r="X2483" s="29">
        <v>8</v>
      </c>
      <c r="Y2483" s="29">
        <v>20</v>
      </c>
      <c r="Z2483" s="29">
        <f t="shared" si="539"/>
        <v>160</v>
      </c>
      <c r="AA2483" s="30">
        <v>2</v>
      </c>
      <c r="AB2483" s="30">
        <v>7</v>
      </c>
      <c r="AC2483" s="30">
        <v>3</v>
      </c>
      <c r="AD2483" s="30">
        <v>6</v>
      </c>
      <c r="AE2483" s="30">
        <f>SUM(AA2483:AD2483)</f>
        <v>18</v>
      </c>
      <c r="AF2483" s="30">
        <v>18</v>
      </c>
      <c r="AG2483" s="31">
        <f>AVERAGE(AA2483:AD2483)</f>
        <v>4.5</v>
      </c>
      <c r="AH2483" s="32"/>
      <c r="AI2483" s="32">
        <v>2482</v>
      </c>
      <c r="AJ2483" s="27">
        <v>2482</v>
      </c>
    </row>
    <row r="2484" spans="1:36" ht="11.25" customHeight="1" x14ac:dyDescent="0.2">
      <c r="A2484" s="27">
        <v>2483</v>
      </c>
      <c r="C2484" s="33" t="str">
        <f t="shared" si="537"/>
        <v>Wynonna Earp - Famous Lineage - IM - U</v>
      </c>
      <c r="D2484" s="33" t="str">
        <f>CONCATENATE(M2484," - ",P2484," - ",G2484," - ",IF(R2484="","",CONCATENATE(R2484," - ")),W2484)</f>
        <v>Wynonna Earp - Famous Lineage - IM - U</v>
      </c>
      <c r="E2484" s="33">
        <f t="shared" si="538"/>
        <v>1</v>
      </c>
      <c r="F2484" s="33" t="str">
        <f>CONCATENATE(P2484," - ",G2484)</f>
        <v>Famous Lineage - IM</v>
      </c>
      <c r="G2484" s="34" t="s">
        <v>511</v>
      </c>
      <c r="H2484" s="34" t="s">
        <v>2590</v>
      </c>
      <c r="L2484" s="33" t="s">
        <v>1167</v>
      </c>
      <c r="M2484" s="33" t="s">
        <v>1167</v>
      </c>
      <c r="N2484" s="34" t="s">
        <v>4894</v>
      </c>
      <c r="O2484" s="34" t="s">
        <v>4894</v>
      </c>
      <c r="P2484" s="33" t="s">
        <v>385</v>
      </c>
      <c r="S2484" s="50" t="s">
        <v>4241</v>
      </c>
      <c r="T2484" s="33" t="s">
        <v>1167</v>
      </c>
      <c r="U2484" s="33" t="s">
        <v>385</v>
      </c>
      <c r="W2484" s="34" t="s">
        <v>2314</v>
      </c>
      <c r="X2484" s="34">
        <v>16</v>
      </c>
      <c r="Y2484" s="34">
        <v>10</v>
      </c>
      <c r="Z2484" s="34">
        <f t="shared" si="539"/>
        <v>160</v>
      </c>
      <c r="AI2484" s="25">
        <v>2483</v>
      </c>
      <c r="AJ2484" s="27">
        <v>2483</v>
      </c>
    </row>
    <row r="2485" spans="1:36" ht="11.25" customHeight="1" x14ac:dyDescent="0.2">
      <c r="A2485" s="27">
        <v>2484</v>
      </c>
      <c r="C2485" s="33" t="str">
        <f t="shared" si="537"/>
        <v>Wynonna Earp - Shootout - IM - OPD - R</v>
      </c>
      <c r="D2485" s="33" t="str">
        <f>CONCATENATE(M2485," - ",P2485," - ",G2485," - ",IF(R2485="","",CONCATENATE(R2485," - ")),W2485)</f>
        <v>Wynonna Earp - Shootout - IM - OPD - R</v>
      </c>
      <c r="E2485" s="33">
        <f t="shared" si="538"/>
        <v>1</v>
      </c>
      <c r="F2485" s="33" t="str">
        <f>CONCATENATE(P2485," - ",G2485)</f>
        <v>Shootout - IM</v>
      </c>
      <c r="G2485" s="34" t="s">
        <v>511</v>
      </c>
      <c r="H2485" s="34" t="s">
        <v>2590</v>
      </c>
      <c r="L2485" s="33" t="s">
        <v>1167</v>
      </c>
      <c r="M2485" s="33" t="s">
        <v>1167</v>
      </c>
      <c r="N2485" s="34" t="s">
        <v>4880</v>
      </c>
      <c r="O2485" s="34" t="s">
        <v>4880</v>
      </c>
      <c r="P2485" s="33" t="s">
        <v>3355</v>
      </c>
      <c r="R2485" s="34" t="s">
        <v>2584</v>
      </c>
      <c r="S2485" s="50" t="s">
        <v>4664</v>
      </c>
      <c r="T2485" s="33" t="s">
        <v>1167</v>
      </c>
      <c r="U2485" s="33" t="s">
        <v>1705</v>
      </c>
      <c r="W2485" s="34" t="s">
        <v>2313</v>
      </c>
      <c r="X2485" s="34">
        <v>16</v>
      </c>
      <c r="Y2485" s="34">
        <v>15</v>
      </c>
      <c r="Z2485" s="34">
        <f t="shared" si="539"/>
        <v>240</v>
      </c>
      <c r="AI2485" s="25">
        <v>2484</v>
      </c>
      <c r="AJ2485" s="27">
        <v>2484</v>
      </c>
    </row>
    <row r="2486" spans="1:36" ht="11.25" customHeight="1" x14ac:dyDescent="0.2">
      <c r="A2486" s="27">
        <v>2485</v>
      </c>
      <c r="C2486" s="33" t="str">
        <f t="shared" si="537"/>
        <v>Wynonna Earp - Smoking Guns - IM - OPD - R</v>
      </c>
      <c r="D2486" s="33" t="str">
        <f>CONCATENATE(M2486," - ",P2486," - ",G2486," - ",IF(R2486="","",CONCATENATE(R2486," - ")),W2486)</f>
        <v>Wynonna Earp - Smoking Guns - IM - OPD - R</v>
      </c>
      <c r="E2486" s="33">
        <f t="shared" si="538"/>
        <v>1</v>
      </c>
      <c r="F2486" s="33" t="str">
        <f>CONCATENATE(P2486," - ",G2486)</f>
        <v>Smoking Guns - IM</v>
      </c>
      <c r="G2486" s="34" t="s">
        <v>511</v>
      </c>
      <c r="H2486" s="34" t="s">
        <v>2590</v>
      </c>
      <c r="L2486" s="33" t="s">
        <v>1167</v>
      </c>
      <c r="M2486" s="33" t="s">
        <v>1167</v>
      </c>
      <c r="N2486" s="34" t="s">
        <v>5174</v>
      </c>
      <c r="O2486" s="34" t="s">
        <v>5174</v>
      </c>
      <c r="P2486" s="33" t="s">
        <v>3356</v>
      </c>
      <c r="R2486" s="34" t="s">
        <v>2584</v>
      </c>
      <c r="S2486" s="50" t="s">
        <v>4665</v>
      </c>
      <c r="T2486" s="33" t="s">
        <v>1167</v>
      </c>
      <c r="U2486" s="33" t="s">
        <v>1706</v>
      </c>
      <c r="W2486" s="34" t="s">
        <v>2313</v>
      </c>
      <c r="X2486" s="34">
        <v>16</v>
      </c>
      <c r="Y2486" s="34">
        <v>15</v>
      </c>
      <c r="Z2486" s="34">
        <f t="shared" si="539"/>
        <v>240</v>
      </c>
      <c r="AI2486" s="25">
        <v>2485</v>
      </c>
      <c r="AJ2486" s="27">
        <v>2485</v>
      </c>
    </row>
    <row r="2487" spans="1:36" ht="11.25" customHeight="1" x14ac:dyDescent="0.2">
      <c r="A2487" s="27">
        <v>2486</v>
      </c>
      <c r="B2487" s="28"/>
      <c r="C2487" s="26" t="str">
        <f t="shared" si="537"/>
        <v>Xaos - 4-Grid Character Card - XM - U</v>
      </c>
      <c r="D2487" s="26" t="str">
        <f>CONCATENATE(M2487," ",G2487," HERO - ",W2487)</f>
        <v>Xaos XM HERO - U</v>
      </c>
      <c r="E2487" s="26">
        <f t="shared" si="538"/>
        <v>1</v>
      </c>
      <c r="F2487" s="26" t="str">
        <f>CONCATENATE(M2487,IF(V2487&lt;&gt;"",CONCATENATE(" (",V2487,")",),"")," &lt;",G2487,"&gt;")</f>
        <v>Xaos &lt;XM&gt;</v>
      </c>
      <c r="G2487" s="28" t="s">
        <v>3387</v>
      </c>
      <c r="H2487" s="28" t="s">
        <v>2582</v>
      </c>
      <c r="I2487" s="28"/>
      <c r="J2487" s="28"/>
      <c r="K2487" s="28"/>
      <c r="L2487" s="26" t="s">
        <v>1689</v>
      </c>
      <c r="M2487" s="26" t="s">
        <v>1689</v>
      </c>
      <c r="N2487" s="28"/>
      <c r="O2487" s="28"/>
      <c r="P2487" s="26" t="s">
        <v>769</v>
      </c>
      <c r="Q2487" s="28"/>
      <c r="R2487" s="28"/>
      <c r="S2487" s="54"/>
      <c r="T2487" s="26" t="s">
        <v>1689</v>
      </c>
      <c r="U2487" s="26" t="s">
        <v>769</v>
      </c>
      <c r="V2487" s="28"/>
      <c r="W2487" s="28" t="s">
        <v>2314</v>
      </c>
      <c r="X2487" s="29">
        <v>5</v>
      </c>
      <c r="Y2487" s="29">
        <v>10</v>
      </c>
      <c r="Z2487" s="29">
        <f t="shared" si="539"/>
        <v>50</v>
      </c>
      <c r="AA2487" s="30">
        <v>7</v>
      </c>
      <c r="AB2487" s="30">
        <v>4</v>
      </c>
      <c r="AC2487" s="30">
        <v>4</v>
      </c>
      <c r="AD2487" s="30">
        <v>1</v>
      </c>
      <c r="AE2487" s="30">
        <f>SUM(AA2487:AD2487)</f>
        <v>16</v>
      </c>
      <c r="AF2487" s="30">
        <v>16</v>
      </c>
      <c r="AG2487" s="31">
        <f>AVERAGE(AA2487:AD2487)</f>
        <v>4</v>
      </c>
      <c r="AH2487" s="32" t="s">
        <v>4845</v>
      </c>
      <c r="AI2487" s="32">
        <v>2486</v>
      </c>
      <c r="AJ2487" s="27">
        <v>2486</v>
      </c>
    </row>
    <row r="2488" spans="1:36" ht="11.25" customHeight="1" x14ac:dyDescent="0.2">
      <c r="A2488" s="27">
        <v>2487</v>
      </c>
      <c r="C2488" s="33" t="str">
        <f t="shared" si="537"/>
        <v>Xaos - Autistic Withdrawal - XM - C</v>
      </c>
      <c r="D2488" s="33" t="str">
        <f>CONCATENATE(M2488," - ",P2488," - ",G2488," - ",IF(R2488="","",CONCATENATE(R2488," - ")),W2488)</f>
        <v>Xaos - Autistic Withdrawal - XM - C</v>
      </c>
      <c r="E2488" s="33">
        <f t="shared" si="538"/>
        <v>1</v>
      </c>
      <c r="F2488" s="33" t="str">
        <f>CONCATENATE(P2488," - ",G2488)</f>
        <v>Autistic Withdrawal - XM</v>
      </c>
      <c r="G2488" s="34" t="s">
        <v>3387</v>
      </c>
      <c r="H2488" s="34" t="s">
        <v>2590</v>
      </c>
      <c r="L2488" s="33" t="s">
        <v>1689</v>
      </c>
      <c r="M2488" s="33" t="s">
        <v>1689</v>
      </c>
      <c r="N2488" s="34" t="s">
        <v>4871</v>
      </c>
      <c r="O2488" s="34" t="s">
        <v>4871</v>
      </c>
      <c r="P2488" s="33" t="s">
        <v>3572</v>
      </c>
      <c r="S2488" s="50" t="s">
        <v>4666</v>
      </c>
      <c r="T2488" s="33" t="s">
        <v>1689</v>
      </c>
      <c r="U2488" s="33" t="s">
        <v>1690</v>
      </c>
      <c r="W2488" s="34" t="s">
        <v>2103</v>
      </c>
      <c r="X2488" s="34">
        <v>5</v>
      </c>
      <c r="Y2488" s="34">
        <v>5</v>
      </c>
      <c r="Z2488" s="34">
        <f t="shared" si="539"/>
        <v>25</v>
      </c>
      <c r="AI2488" s="25">
        <v>2487</v>
      </c>
      <c r="AJ2488" s="27">
        <v>2487</v>
      </c>
    </row>
    <row r="2489" spans="1:36" ht="11.25" customHeight="1" x14ac:dyDescent="0.2">
      <c r="A2489" s="27">
        <v>2488</v>
      </c>
      <c r="C2489" s="33" t="str">
        <f t="shared" si="537"/>
        <v>Xaos - Chaos Burst - XM - U</v>
      </c>
      <c r="D2489" s="33" t="str">
        <f>CONCATENATE(M2489," - ",P2489," - ",G2489," - ",IF(R2489="","",CONCATENATE(R2489," - ")),W2489)</f>
        <v>Xaos - Chaos Burst - XM - U</v>
      </c>
      <c r="E2489" s="33">
        <f t="shared" si="538"/>
        <v>1</v>
      </c>
      <c r="F2489" s="33" t="str">
        <f>CONCATENATE(P2489," - ",G2489)</f>
        <v>Chaos Burst - XM</v>
      </c>
      <c r="G2489" s="34" t="s">
        <v>3387</v>
      </c>
      <c r="H2489" s="34" t="s">
        <v>2590</v>
      </c>
      <c r="L2489" s="33" t="s">
        <v>1689</v>
      </c>
      <c r="M2489" s="33" t="s">
        <v>1689</v>
      </c>
      <c r="N2489" s="34" t="s">
        <v>4979</v>
      </c>
      <c r="O2489" s="34" t="s">
        <v>4979</v>
      </c>
      <c r="P2489" s="33" t="s">
        <v>1691</v>
      </c>
      <c r="S2489" s="50" t="s">
        <v>4667</v>
      </c>
      <c r="T2489" s="33" t="s">
        <v>1689</v>
      </c>
      <c r="U2489" s="33" t="s">
        <v>1691</v>
      </c>
      <c r="W2489" s="34" t="s">
        <v>2314</v>
      </c>
      <c r="X2489" s="34">
        <v>5</v>
      </c>
      <c r="Y2489" s="34">
        <v>10</v>
      </c>
      <c r="Z2489" s="34">
        <f t="shared" si="539"/>
        <v>50</v>
      </c>
      <c r="AI2489" s="25">
        <v>2488</v>
      </c>
      <c r="AJ2489" s="27">
        <v>2488</v>
      </c>
    </row>
    <row r="2490" spans="1:36" ht="11.25" customHeight="1" x14ac:dyDescent="0.2">
      <c r="A2490" s="27">
        <v>2489</v>
      </c>
      <c r="C2490" s="33" t="str">
        <f t="shared" si="537"/>
        <v>Xaos - The Evil Eye - XM - C</v>
      </c>
      <c r="D2490" s="33" t="str">
        <f>CONCATENATE(M2490," - ",P2490," - ",G2490," - ",IF(R2490="","",CONCATENATE(R2490," - ")),W2490)</f>
        <v>Xaos - The Evil Eye - XM - C</v>
      </c>
      <c r="E2490" s="33">
        <f t="shared" si="538"/>
        <v>1</v>
      </c>
      <c r="F2490" s="33" t="str">
        <f>CONCATENATE(P2490," - ",G2490)</f>
        <v>The Evil Eye - XM</v>
      </c>
      <c r="G2490" s="34" t="s">
        <v>3387</v>
      </c>
      <c r="H2490" s="34" t="s">
        <v>2590</v>
      </c>
      <c r="L2490" s="33" t="s">
        <v>1689</v>
      </c>
      <c r="M2490" s="33" t="s">
        <v>1689</v>
      </c>
      <c r="N2490" s="34" t="s">
        <v>4945</v>
      </c>
      <c r="O2490" s="34" t="s">
        <v>4945</v>
      </c>
      <c r="P2490" s="33" t="s">
        <v>6292</v>
      </c>
      <c r="S2490" s="50" t="s">
        <v>4668</v>
      </c>
      <c r="T2490" s="33" t="s">
        <v>1689</v>
      </c>
      <c r="U2490" s="33" t="s">
        <v>424</v>
      </c>
      <c r="W2490" s="34" t="s">
        <v>2103</v>
      </c>
      <c r="X2490" s="34">
        <v>5</v>
      </c>
      <c r="Y2490" s="34">
        <v>5</v>
      </c>
      <c r="Z2490" s="34">
        <f t="shared" si="539"/>
        <v>25</v>
      </c>
      <c r="AI2490" s="25">
        <v>2489</v>
      </c>
      <c r="AJ2490" s="27">
        <v>2489</v>
      </c>
    </row>
    <row r="2491" spans="1:36" ht="11.25" customHeight="1" x14ac:dyDescent="0.2">
      <c r="A2491" s="27">
        <v>2490</v>
      </c>
      <c r="C2491" s="33" t="str">
        <f t="shared" si="537"/>
        <v>Xaos - Fractal Plasma - XM - C</v>
      </c>
      <c r="D2491" s="33" t="str">
        <f>CONCATENATE(M2491," - ",P2491," - ",G2491," - ",IF(R2491="","",CONCATENATE(R2491," - ")),W2491)</f>
        <v>Xaos - Fractal Plasma - XM - C</v>
      </c>
      <c r="E2491" s="33">
        <f t="shared" si="538"/>
        <v>1</v>
      </c>
      <c r="F2491" s="33" t="str">
        <f>CONCATENATE(P2491," - ",G2491)</f>
        <v>Fractal Plasma - XM</v>
      </c>
      <c r="G2491" s="34" t="s">
        <v>3387</v>
      </c>
      <c r="H2491" s="34" t="s">
        <v>2590</v>
      </c>
      <c r="L2491" s="33" t="s">
        <v>1689</v>
      </c>
      <c r="M2491" s="33" t="s">
        <v>1689</v>
      </c>
      <c r="N2491" s="34" t="s">
        <v>4928</v>
      </c>
      <c r="O2491" s="34" t="s">
        <v>4928</v>
      </c>
      <c r="P2491" s="33" t="s">
        <v>1692</v>
      </c>
      <c r="S2491" s="50" t="s">
        <v>4669</v>
      </c>
      <c r="T2491" s="33" t="s">
        <v>1689</v>
      </c>
      <c r="U2491" s="33" t="s">
        <v>1692</v>
      </c>
      <c r="W2491" s="34" t="s">
        <v>2103</v>
      </c>
      <c r="X2491" s="34">
        <v>5</v>
      </c>
      <c r="Y2491" s="34">
        <v>5</v>
      </c>
      <c r="Z2491" s="34">
        <f t="shared" si="539"/>
        <v>25</v>
      </c>
      <c r="AI2491" s="25">
        <v>2490</v>
      </c>
      <c r="AJ2491" s="27">
        <v>2490</v>
      </c>
    </row>
    <row r="2492" spans="1:36" ht="11.25" customHeight="1" x14ac:dyDescent="0.2">
      <c r="A2492" s="27">
        <v>2491</v>
      </c>
      <c r="C2492" s="33" t="str">
        <f t="shared" si="537"/>
        <v>Xaos - Protective Instinct - XM - C</v>
      </c>
      <c r="D2492" s="33" t="str">
        <f>CONCATENATE(M2492," - ",P2492," - ",G2492," - ",IF(R2492="","",CONCATENATE(R2492," - ")),W2492)</f>
        <v>Xaos - Protective Instinct - XM - C</v>
      </c>
      <c r="E2492" s="33">
        <f t="shared" si="538"/>
        <v>1</v>
      </c>
      <c r="F2492" s="33" t="str">
        <f>CONCATENATE(P2492," - ",G2492)</f>
        <v>Protective Instinct - XM</v>
      </c>
      <c r="G2492" s="34" t="s">
        <v>3387</v>
      </c>
      <c r="H2492" s="34" t="s">
        <v>2590</v>
      </c>
      <c r="L2492" s="33" t="s">
        <v>1689</v>
      </c>
      <c r="M2492" s="33" t="s">
        <v>1689</v>
      </c>
      <c r="N2492" s="34" t="s">
        <v>4876</v>
      </c>
      <c r="O2492" s="34" t="s">
        <v>4876</v>
      </c>
      <c r="P2492" s="33" t="s">
        <v>995</v>
      </c>
      <c r="S2492" s="50" t="s">
        <v>4670</v>
      </c>
      <c r="T2492" s="33" t="s">
        <v>1689</v>
      </c>
      <c r="U2492" s="33" t="s">
        <v>995</v>
      </c>
      <c r="W2492" s="34" t="s">
        <v>2103</v>
      </c>
      <c r="X2492" s="34">
        <v>5</v>
      </c>
      <c r="Y2492" s="34">
        <v>5</v>
      </c>
      <c r="Z2492" s="34">
        <f t="shared" si="539"/>
        <v>25</v>
      </c>
      <c r="AI2492" s="25">
        <v>2491</v>
      </c>
      <c r="AJ2492" s="27">
        <v>2491</v>
      </c>
    </row>
    <row r="2493" spans="1:36" ht="11.25" customHeight="1" x14ac:dyDescent="0.2">
      <c r="A2493" s="27">
        <v>2492</v>
      </c>
      <c r="B2493" s="28"/>
      <c r="C2493" s="26" t="str">
        <f t="shared" si="537"/>
        <v>X-Babies - 4-Grid Character Card - MN - R</v>
      </c>
      <c r="D2493" s="26" t="str">
        <f>CONCATENATE(M2493," ",G2493," HERO - ",W2493)</f>
        <v>X-Babies MN HERO - R</v>
      </c>
      <c r="E2493" s="26">
        <f t="shared" si="538"/>
        <v>1</v>
      </c>
      <c r="F2493" s="26" t="str">
        <f>CONCATENATE(M2493,IF(V2493&lt;&gt;"",CONCATENATE(" (",V2493,")",),"")," &lt;",G2493,"&gt;")</f>
        <v>X-Babies &lt;MN&gt;</v>
      </c>
      <c r="G2493" s="28" t="s">
        <v>1677</v>
      </c>
      <c r="H2493" s="28" t="s">
        <v>2582</v>
      </c>
      <c r="I2493" s="28"/>
      <c r="J2493" s="28"/>
      <c r="K2493" s="28"/>
      <c r="L2493" s="26" t="s">
        <v>1168</v>
      </c>
      <c r="M2493" s="26" t="s">
        <v>1168</v>
      </c>
      <c r="N2493" s="28"/>
      <c r="O2493" s="28"/>
      <c r="P2493" s="26" t="s">
        <v>769</v>
      </c>
      <c r="Q2493" s="28"/>
      <c r="R2493" s="28"/>
      <c r="S2493" s="54"/>
      <c r="T2493" s="26" t="s">
        <v>1168</v>
      </c>
      <c r="U2493" s="26" t="s">
        <v>769</v>
      </c>
      <c r="V2493" s="28"/>
      <c r="W2493" s="28" t="s">
        <v>2313</v>
      </c>
      <c r="X2493" s="29">
        <v>4</v>
      </c>
      <c r="Y2493" s="29">
        <v>15</v>
      </c>
      <c r="Z2493" s="29">
        <f t="shared" si="539"/>
        <v>60</v>
      </c>
      <c r="AA2493" s="30">
        <v>5</v>
      </c>
      <c r="AB2493" s="30">
        <v>5</v>
      </c>
      <c r="AC2493" s="30">
        <v>4</v>
      </c>
      <c r="AD2493" s="30">
        <v>1</v>
      </c>
      <c r="AE2493" s="30">
        <f>SUM(AA2493:AD2493)</f>
        <v>15</v>
      </c>
      <c r="AF2493" s="30">
        <v>15</v>
      </c>
      <c r="AG2493" s="31">
        <f>AVERAGE(AA2493:AD2493)</f>
        <v>3.75</v>
      </c>
      <c r="AH2493" s="32" t="s">
        <v>4846</v>
      </c>
      <c r="AI2493" s="32">
        <v>2492</v>
      </c>
      <c r="AJ2493" s="27">
        <v>2492</v>
      </c>
    </row>
    <row r="2494" spans="1:36" ht="11.25" customHeight="1" x14ac:dyDescent="0.2">
      <c r="A2494" s="27">
        <v>2493</v>
      </c>
      <c r="C2494" s="33" t="str">
        <f t="shared" si="537"/>
        <v>X-Babies - Li'l Colossus - MN - U</v>
      </c>
      <c r="D2494" s="33" t="str">
        <f t="shared" ref="D2494:D2501" si="548">CONCATENATE(M2494," - ",P2494," - ",G2494," - ",IF(R2494="","",CONCATENATE(R2494," - ")),W2494)</f>
        <v>X-Babies - Li'l Colossus - MN - U</v>
      </c>
      <c r="E2494" s="33">
        <f t="shared" si="538"/>
        <v>1</v>
      </c>
      <c r="F2494" s="33" t="str">
        <f t="shared" ref="F2494:F2501" si="549">CONCATENATE(P2494," - ",G2494)</f>
        <v>Li'l Colossus - MN</v>
      </c>
      <c r="G2494" s="34" t="s">
        <v>1677</v>
      </c>
      <c r="H2494" s="34" t="s">
        <v>2590</v>
      </c>
      <c r="L2494" s="33" t="s">
        <v>2538</v>
      </c>
      <c r="M2494" s="33" t="s">
        <v>1168</v>
      </c>
      <c r="N2494" s="34" t="s">
        <v>4888</v>
      </c>
      <c r="O2494" s="34" t="s">
        <v>4888</v>
      </c>
      <c r="P2494" s="33" t="s">
        <v>2538</v>
      </c>
      <c r="S2494" s="50" t="s">
        <v>4671</v>
      </c>
      <c r="T2494" s="33" t="s">
        <v>1168</v>
      </c>
      <c r="U2494" s="33" t="s">
        <v>2538</v>
      </c>
      <c r="W2494" s="34" t="s">
        <v>2314</v>
      </c>
      <c r="X2494" s="34">
        <v>4</v>
      </c>
      <c r="Y2494" s="34">
        <v>10</v>
      </c>
      <c r="Z2494" s="34">
        <f t="shared" si="539"/>
        <v>40</v>
      </c>
      <c r="AI2494" s="25">
        <v>2493</v>
      </c>
      <c r="AJ2494" s="27">
        <v>2493</v>
      </c>
    </row>
    <row r="2495" spans="1:36" ht="11.25" customHeight="1" x14ac:dyDescent="0.2">
      <c r="A2495" s="27">
        <v>2494</v>
      </c>
      <c r="C2495" s="33" t="str">
        <f t="shared" si="537"/>
        <v>X-Babies - Li'l Cyclops - MN - OPD - VR</v>
      </c>
      <c r="D2495" s="33" t="str">
        <f t="shared" si="548"/>
        <v>X-Babies - Li'l Cyclops - MN - OPD - VR</v>
      </c>
      <c r="E2495" s="33">
        <f t="shared" si="538"/>
        <v>1</v>
      </c>
      <c r="F2495" s="33" t="str">
        <f t="shared" si="549"/>
        <v>Li'l Cyclops - MN</v>
      </c>
      <c r="G2495" s="34" t="s">
        <v>1677</v>
      </c>
      <c r="H2495" s="34" t="s">
        <v>2590</v>
      </c>
      <c r="L2495" s="33" t="s">
        <v>3357</v>
      </c>
      <c r="M2495" s="33" t="s">
        <v>1168</v>
      </c>
      <c r="N2495" s="34" t="s">
        <v>5183</v>
      </c>
      <c r="O2495" s="34" t="s">
        <v>5183</v>
      </c>
      <c r="P2495" s="33" t="s">
        <v>3357</v>
      </c>
      <c r="R2495" s="34" t="s">
        <v>2584</v>
      </c>
      <c r="S2495" s="50" t="s">
        <v>4672</v>
      </c>
      <c r="T2495" s="33" t="s">
        <v>1168</v>
      </c>
      <c r="U2495" s="33" t="s">
        <v>1707</v>
      </c>
      <c r="W2495" s="34" t="s">
        <v>2361</v>
      </c>
      <c r="X2495" s="34">
        <v>4</v>
      </c>
      <c r="Y2495" s="34">
        <v>20</v>
      </c>
      <c r="Z2495" s="34">
        <f t="shared" si="539"/>
        <v>80</v>
      </c>
      <c r="AI2495" s="25">
        <v>2494</v>
      </c>
      <c r="AJ2495" s="27">
        <v>2494</v>
      </c>
    </row>
    <row r="2496" spans="1:36" ht="11.25" customHeight="1" x14ac:dyDescent="0.2">
      <c r="A2496" s="27">
        <v>2495</v>
      </c>
      <c r="C2496" s="33" t="str">
        <f t="shared" ref="C2496:C2520" si="550">CONCATENATE(M2496," - ",P2496," - ",G2496," - ",IF(R2496="","",CONCATENATE(R2496," - ")),W2496)</f>
        <v>X-Babies - Li'l Dazzler - MN - U</v>
      </c>
      <c r="D2496" s="33" t="str">
        <f t="shared" si="548"/>
        <v>X-Babies - Li'l Dazzler - MN - U</v>
      </c>
      <c r="E2496" s="33">
        <f t="shared" si="538"/>
        <v>1</v>
      </c>
      <c r="F2496" s="33" t="str">
        <f t="shared" si="549"/>
        <v>Li'l Dazzler - MN</v>
      </c>
      <c r="G2496" s="34" t="s">
        <v>1677</v>
      </c>
      <c r="H2496" s="34" t="s">
        <v>2590</v>
      </c>
      <c r="L2496" s="33" t="s">
        <v>2537</v>
      </c>
      <c r="M2496" s="33" t="s">
        <v>1168</v>
      </c>
      <c r="N2496" s="34" t="s">
        <v>4881</v>
      </c>
      <c r="O2496" s="34" t="s">
        <v>4881</v>
      </c>
      <c r="P2496" s="33" t="s">
        <v>2537</v>
      </c>
      <c r="S2496" s="50" t="s">
        <v>3610</v>
      </c>
      <c r="T2496" s="33" t="s">
        <v>1168</v>
      </c>
      <c r="U2496" s="33" t="s">
        <v>2537</v>
      </c>
      <c r="W2496" s="34" t="s">
        <v>2314</v>
      </c>
      <c r="X2496" s="34">
        <v>4</v>
      </c>
      <c r="Y2496" s="34">
        <v>10</v>
      </c>
      <c r="Z2496" s="34">
        <f t="shared" si="539"/>
        <v>40</v>
      </c>
      <c r="AI2496" s="25">
        <v>2495</v>
      </c>
      <c r="AJ2496" s="27">
        <v>2495</v>
      </c>
    </row>
    <row r="2497" spans="1:36" ht="11.25" customHeight="1" x14ac:dyDescent="0.2">
      <c r="A2497" s="27">
        <v>2496</v>
      </c>
      <c r="C2497" s="33" t="str">
        <f t="shared" si="550"/>
        <v>X-Babies - Li'l Iceman - CL - C</v>
      </c>
      <c r="D2497" s="33" t="str">
        <f t="shared" si="548"/>
        <v>X-Babies - Li'l Iceman - CL - C</v>
      </c>
      <c r="E2497" s="33">
        <f t="shared" si="538"/>
        <v>1</v>
      </c>
      <c r="F2497" s="33" t="str">
        <f t="shared" si="549"/>
        <v>Li'l Iceman - CL</v>
      </c>
      <c r="G2497" s="34" t="s">
        <v>1676</v>
      </c>
      <c r="H2497" s="34" t="s">
        <v>2590</v>
      </c>
      <c r="L2497" s="33" t="s">
        <v>2536</v>
      </c>
      <c r="M2497" s="33" t="s">
        <v>1168</v>
      </c>
      <c r="N2497" s="34" t="s">
        <v>4969</v>
      </c>
      <c r="O2497" s="34" t="s">
        <v>4969</v>
      </c>
      <c r="P2497" s="33" t="s">
        <v>2536</v>
      </c>
      <c r="S2497" s="50" t="s">
        <v>4673</v>
      </c>
      <c r="T2497" s="33" t="s">
        <v>1168</v>
      </c>
      <c r="U2497" s="33" t="s">
        <v>2536</v>
      </c>
      <c r="W2497" s="34" t="s">
        <v>2103</v>
      </c>
      <c r="X2497" s="34">
        <v>13</v>
      </c>
      <c r="Y2497" s="34">
        <v>5</v>
      </c>
      <c r="Z2497" s="34">
        <f t="shared" si="539"/>
        <v>65</v>
      </c>
      <c r="AI2497" s="25">
        <v>2496</v>
      </c>
      <c r="AJ2497" s="27">
        <v>2496</v>
      </c>
    </row>
    <row r="2498" spans="1:36" ht="11.25" customHeight="1" x14ac:dyDescent="0.2">
      <c r="A2498" s="27">
        <v>2497</v>
      </c>
      <c r="C2498" s="33" t="str">
        <f t="shared" si="550"/>
        <v>X-Babies - Li'l Longshot - MN - U</v>
      </c>
      <c r="D2498" s="33" t="str">
        <f t="shared" si="548"/>
        <v>X-Babies - Li'l Longshot - MN - U</v>
      </c>
      <c r="E2498" s="33">
        <f t="shared" ref="E2498:E2520" si="551">COUNTIF(F:F,F2498)</f>
        <v>1</v>
      </c>
      <c r="F2498" s="33" t="str">
        <f t="shared" si="549"/>
        <v>Li'l Longshot - MN</v>
      </c>
      <c r="G2498" s="34" t="s">
        <v>1677</v>
      </c>
      <c r="H2498" s="34" t="s">
        <v>2590</v>
      </c>
      <c r="L2498" s="33" t="s">
        <v>2535</v>
      </c>
      <c r="M2498" s="33" t="s">
        <v>1168</v>
      </c>
      <c r="N2498" s="34" t="s">
        <v>4934</v>
      </c>
      <c r="O2498" s="34" t="s">
        <v>4934</v>
      </c>
      <c r="P2498" s="33" t="s">
        <v>2535</v>
      </c>
      <c r="S2498" s="50" t="s">
        <v>4220</v>
      </c>
      <c r="T2498" s="33" t="s">
        <v>1168</v>
      </c>
      <c r="U2498" s="33" t="s">
        <v>2535</v>
      </c>
      <c r="W2498" s="34" t="s">
        <v>2314</v>
      </c>
      <c r="X2498" s="34">
        <v>4</v>
      </c>
      <c r="Y2498" s="34">
        <v>10</v>
      </c>
      <c r="Z2498" s="34">
        <f t="shared" ref="Z2498:Z2508" si="552">SUMPRODUCT(X2498,Y2498)</f>
        <v>40</v>
      </c>
      <c r="AI2498" s="25">
        <v>2497</v>
      </c>
      <c r="AJ2498" s="27">
        <v>2497</v>
      </c>
    </row>
    <row r="2499" spans="1:36" ht="11.25" customHeight="1" x14ac:dyDescent="0.2">
      <c r="A2499" s="27">
        <v>2498</v>
      </c>
      <c r="C2499" s="33" t="str">
        <f t="shared" si="550"/>
        <v>X-Babies - Li'l Phoenix - XM - C</v>
      </c>
      <c r="D2499" s="33" t="str">
        <f t="shared" si="548"/>
        <v>X-Babies - Li'l Phoenix - XM - C</v>
      </c>
      <c r="E2499" s="33">
        <f t="shared" si="551"/>
        <v>1</v>
      </c>
      <c r="F2499" s="33" t="str">
        <f t="shared" si="549"/>
        <v>Li'l Phoenix - XM</v>
      </c>
      <c r="G2499" s="34" t="s">
        <v>3387</v>
      </c>
      <c r="H2499" s="34" t="s">
        <v>2590</v>
      </c>
      <c r="L2499" s="33" t="s">
        <v>1693</v>
      </c>
      <c r="M2499" s="33" t="s">
        <v>1168</v>
      </c>
      <c r="N2499" s="34" t="s">
        <v>4955</v>
      </c>
      <c r="O2499" s="34" t="s">
        <v>4955</v>
      </c>
      <c r="P2499" s="33" t="s">
        <v>1693</v>
      </c>
      <c r="S2499" s="50" t="s">
        <v>4151</v>
      </c>
      <c r="T2499" s="33" t="s">
        <v>1168</v>
      </c>
      <c r="U2499" s="33" t="s">
        <v>1693</v>
      </c>
      <c r="W2499" s="34" t="s">
        <v>2103</v>
      </c>
      <c r="X2499" s="34">
        <v>5</v>
      </c>
      <c r="Y2499" s="34">
        <v>5</v>
      </c>
      <c r="Z2499" s="34">
        <f t="shared" si="552"/>
        <v>25</v>
      </c>
      <c r="AI2499" s="25">
        <v>2498</v>
      </c>
      <c r="AJ2499" s="27">
        <v>2498</v>
      </c>
    </row>
    <row r="2500" spans="1:36" ht="11.25" customHeight="1" x14ac:dyDescent="0.2">
      <c r="A2500" s="27">
        <v>2499</v>
      </c>
      <c r="C2500" s="33" t="str">
        <f t="shared" si="550"/>
        <v>X-Babies - Li'l Rogue - MN - OPD - VR</v>
      </c>
      <c r="D2500" s="33" t="str">
        <f t="shared" si="548"/>
        <v>X-Babies - Li'l Rogue - MN - OPD - VR</v>
      </c>
      <c r="E2500" s="33">
        <f t="shared" si="551"/>
        <v>1</v>
      </c>
      <c r="F2500" s="33" t="str">
        <f t="shared" si="549"/>
        <v>Li'l Rogue - MN</v>
      </c>
      <c r="G2500" s="34" t="s">
        <v>1677</v>
      </c>
      <c r="H2500" s="34" t="s">
        <v>2590</v>
      </c>
      <c r="L2500" s="33" t="s">
        <v>3358</v>
      </c>
      <c r="M2500" s="33" t="s">
        <v>1168</v>
      </c>
      <c r="N2500" s="34" t="s">
        <v>5184</v>
      </c>
      <c r="O2500" s="34" t="s">
        <v>5184</v>
      </c>
      <c r="P2500" s="33" t="s">
        <v>3358</v>
      </c>
      <c r="R2500" s="34" t="s">
        <v>2584</v>
      </c>
      <c r="S2500" s="50" t="s">
        <v>4674</v>
      </c>
      <c r="T2500" s="33" t="s">
        <v>1168</v>
      </c>
      <c r="U2500" s="33" t="s">
        <v>1708</v>
      </c>
      <c r="W2500" s="34" t="s">
        <v>2361</v>
      </c>
      <c r="X2500" s="34">
        <v>4</v>
      </c>
      <c r="Y2500" s="34">
        <v>20</v>
      </c>
      <c r="Z2500" s="34">
        <f t="shared" si="552"/>
        <v>80</v>
      </c>
      <c r="AI2500" s="25">
        <v>2499</v>
      </c>
      <c r="AJ2500" s="27">
        <v>2499</v>
      </c>
    </row>
    <row r="2501" spans="1:36" ht="11.25" customHeight="1" x14ac:dyDescent="0.2">
      <c r="A2501" s="27">
        <v>2500</v>
      </c>
      <c r="C2501" s="33" t="str">
        <f t="shared" si="550"/>
        <v>X-Babies - Li'l Wolvie - MN - U</v>
      </c>
      <c r="D2501" s="33" t="str">
        <f t="shared" si="548"/>
        <v>X-Babies - Li'l Wolvie - MN - U</v>
      </c>
      <c r="E2501" s="33">
        <f t="shared" si="551"/>
        <v>1</v>
      </c>
      <c r="F2501" s="33" t="str">
        <f t="shared" si="549"/>
        <v>Li'l Wolvie - MN</v>
      </c>
      <c r="G2501" s="34" t="s">
        <v>1677</v>
      </c>
      <c r="H2501" s="34" t="s">
        <v>2590</v>
      </c>
      <c r="L2501" s="33" t="s">
        <v>2534</v>
      </c>
      <c r="M2501" s="33" t="s">
        <v>1168</v>
      </c>
      <c r="N2501" s="34" t="s">
        <v>4874</v>
      </c>
      <c r="O2501" s="34" t="s">
        <v>4874</v>
      </c>
      <c r="P2501" s="33" t="s">
        <v>2534</v>
      </c>
      <c r="S2501" s="50" t="s">
        <v>4675</v>
      </c>
      <c r="T2501" s="33" t="s">
        <v>1168</v>
      </c>
      <c r="U2501" s="33" t="s">
        <v>2534</v>
      </c>
      <c r="W2501" s="34" t="s">
        <v>2314</v>
      </c>
      <c r="X2501" s="34">
        <v>4</v>
      </c>
      <c r="Y2501" s="34">
        <v>10</v>
      </c>
      <c r="Z2501" s="34">
        <f t="shared" si="552"/>
        <v>40</v>
      </c>
      <c r="AI2501" s="25">
        <v>2500</v>
      </c>
      <c r="AJ2501" s="27">
        <v>2500</v>
      </c>
    </row>
    <row r="2502" spans="1:36" ht="11.25" customHeight="1" x14ac:dyDescent="0.2">
      <c r="A2502" s="27">
        <v>2501</v>
      </c>
      <c r="B2502" s="28"/>
      <c r="C2502" s="26" t="str">
        <f t="shared" si="550"/>
        <v>X-Man - 4-Grid Character Card - XM - R</v>
      </c>
      <c r="D2502" s="26" t="str">
        <f>CONCATENATE(M2502," ",G2502," HERO - ",W2502)</f>
        <v>X-Man XM HERO - R</v>
      </c>
      <c r="E2502" s="26">
        <f t="shared" si="551"/>
        <v>1</v>
      </c>
      <c r="F2502" s="26" t="str">
        <f>CONCATENATE(M2502,IF(V2502&lt;&gt;"",CONCATENATE(" (",V2502,")",),"")," &lt;",G2502,"&gt;")</f>
        <v>X-Man &lt;XM&gt;</v>
      </c>
      <c r="G2502" s="28" t="s">
        <v>3387</v>
      </c>
      <c r="H2502" s="28" t="s">
        <v>2582</v>
      </c>
      <c r="I2502" s="28"/>
      <c r="J2502" s="28"/>
      <c r="K2502" s="28"/>
      <c r="L2502" s="26" t="s">
        <v>1694</v>
      </c>
      <c r="M2502" s="26" t="s">
        <v>1694</v>
      </c>
      <c r="N2502" s="28"/>
      <c r="O2502" s="28"/>
      <c r="P2502" s="26" t="s">
        <v>769</v>
      </c>
      <c r="Q2502" s="28"/>
      <c r="R2502" s="28"/>
      <c r="S2502" s="54"/>
      <c r="T2502" s="26" t="s">
        <v>1694</v>
      </c>
      <c r="U2502" s="26" t="s">
        <v>769</v>
      </c>
      <c r="V2502" s="28"/>
      <c r="W2502" s="28" t="s">
        <v>2313</v>
      </c>
      <c r="X2502" s="29">
        <v>5</v>
      </c>
      <c r="Y2502" s="29">
        <v>15</v>
      </c>
      <c r="Z2502" s="29">
        <f t="shared" si="552"/>
        <v>75</v>
      </c>
      <c r="AA2502" s="30">
        <v>8</v>
      </c>
      <c r="AB2502" s="30">
        <v>3</v>
      </c>
      <c r="AC2502" s="30">
        <v>3</v>
      </c>
      <c r="AD2502" s="30">
        <v>3</v>
      </c>
      <c r="AE2502" s="30">
        <f>SUM(AA2502:AD2502)</f>
        <v>17</v>
      </c>
      <c r="AF2502" s="30">
        <v>17</v>
      </c>
      <c r="AG2502" s="31">
        <f>AVERAGE(AA2502:AD2502)</f>
        <v>4.25</v>
      </c>
      <c r="AH2502" s="32"/>
      <c r="AI2502" s="32">
        <v>2501</v>
      </c>
      <c r="AJ2502" s="27">
        <v>2501</v>
      </c>
    </row>
    <row r="2503" spans="1:36" ht="11.25" customHeight="1" x14ac:dyDescent="0.2">
      <c r="A2503" s="27">
        <v>2502</v>
      </c>
      <c r="C2503" s="33" t="str">
        <f t="shared" si="550"/>
        <v>X-Man - Apocalyptic survival - XM - C</v>
      </c>
      <c r="D2503" s="33" t="str">
        <f>CONCATENATE(M2503," - ",P2503," - ",G2503," - ",IF(R2503="","",CONCATENATE(R2503," - ")),W2503)</f>
        <v>X-Man - Apocalyptic survival - XM - C</v>
      </c>
      <c r="E2503" s="33">
        <f t="shared" si="551"/>
        <v>1</v>
      </c>
      <c r="F2503" s="33" t="str">
        <f>CONCATENATE(P2503," - ",G2503)</f>
        <v>Apocalyptic survival - XM</v>
      </c>
      <c r="G2503" s="34" t="s">
        <v>3387</v>
      </c>
      <c r="H2503" s="34" t="s">
        <v>2590</v>
      </c>
      <c r="L2503" s="33" t="s">
        <v>1694</v>
      </c>
      <c r="M2503" s="33" t="s">
        <v>1694</v>
      </c>
      <c r="N2503" s="34" t="s">
        <v>4989</v>
      </c>
      <c r="O2503" s="34" t="s">
        <v>4989</v>
      </c>
      <c r="P2503" s="33" t="s">
        <v>1695</v>
      </c>
      <c r="S2503" s="50" t="s">
        <v>4676</v>
      </c>
      <c r="T2503" s="33" t="s">
        <v>1694</v>
      </c>
      <c r="U2503" s="33" t="s">
        <v>1695</v>
      </c>
      <c r="W2503" s="34" t="s">
        <v>2103</v>
      </c>
      <c r="X2503" s="34">
        <v>5</v>
      </c>
      <c r="Y2503" s="34">
        <v>5</v>
      </c>
      <c r="Z2503" s="34">
        <f t="shared" si="552"/>
        <v>25</v>
      </c>
      <c r="AI2503" s="25">
        <v>2502</v>
      </c>
      <c r="AJ2503" s="27">
        <v>2502</v>
      </c>
    </row>
    <row r="2504" spans="1:36" ht="11.25" customHeight="1" x14ac:dyDescent="0.2">
      <c r="A2504" s="27">
        <v>2503</v>
      </c>
      <c r="C2504" s="33" t="str">
        <f t="shared" si="550"/>
        <v>X-Man - Illusory Reality - XM - OPD - R</v>
      </c>
      <c r="D2504" s="33" t="str">
        <f>CONCATENATE(M2504," - ",P2504," - ",G2504," - ",IF(R2504="","",CONCATENATE(R2504," - ")),W2504)</f>
        <v>X-Man - Illusory Reality - XM - OPD - R</v>
      </c>
      <c r="E2504" s="33">
        <f t="shared" si="551"/>
        <v>1</v>
      </c>
      <c r="F2504" s="33" t="str">
        <f>CONCATENATE(P2504," - ",G2504)</f>
        <v>Illusory Reality - XM</v>
      </c>
      <c r="G2504" s="34" t="s">
        <v>3387</v>
      </c>
      <c r="H2504" s="34" t="s">
        <v>2590</v>
      </c>
      <c r="L2504" s="33" t="s">
        <v>1694</v>
      </c>
      <c r="M2504" s="33" t="s">
        <v>1694</v>
      </c>
      <c r="N2504" s="34" t="s">
        <v>4946</v>
      </c>
      <c r="O2504" s="34" t="s">
        <v>4946</v>
      </c>
      <c r="P2504" s="33" t="s">
        <v>3359</v>
      </c>
      <c r="R2504" s="34" t="s">
        <v>2584</v>
      </c>
      <c r="S2504" s="50" t="s">
        <v>3682</v>
      </c>
      <c r="T2504" s="33" t="s">
        <v>1694</v>
      </c>
      <c r="U2504" s="33" t="s">
        <v>1709</v>
      </c>
      <c r="W2504" s="34" t="s">
        <v>2313</v>
      </c>
      <c r="X2504" s="34">
        <v>5</v>
      </c>
      <c r="Y2504" s="34">
        <v>15</v>
      </c>
      <c r="Z2504" s="34">
        <f t="shared" si="552"/>
        <v>75</v>
      </c>
      <c r="AI2504" s="25">
        <v>2503</v>
      </c>
      <c r="AJ2504" s="27">
        <v>2503</v>
      </c>
    </row>
    <row r="2505" spans="1:36" ht="11.25" customHeight="1" x14ac:dyDescent="0.2">
      <c r="A2505" s="27">
        <v>2504</v>
      </c>
      <c r="C2505" s="33" t="str">
        <f t="shared" si="550"/>
        <v>X-Man - Sinister Creation - XM - C</v>
      </c>
      <c r="D2505" s="33" t="str">
        <f>CONCATENATE(M2505," - ",P2505," - ",G2505," - ",IF(R2505="","",CONCATENATE(R2505," - ")),W2505)</f>
        <v>X-Man - Sinister Creation - XM - C</v>
      </c>
      <c r="E2505" s="33">
        <f t="shared" si="551"/>
        <v>1</v>
      </c>
      <c r="F2505" s="33" t="str">
        <f>CONCATENATE(P2505," - ",G2505)</f>
        <v>Sinister Creation - XM</v>
      </c>
      <c r="G2505" s="34" t="s">
        <v>3387</v>
      </c>
      <c r="H2505" s="34" t="s">
        <v>2590</v>
      </c>
      <c r="L2505" s="33" t="s">
        <v>1694</v>
      </c>
      <c r="M2505" s="33" t="s">
        <v>1694</v>
      </c>
      <c r="N2505" s="34" t="s">
        <v>5185</v>
      </c>
      <c r="O2505" s="34" t="s">
        <v>5185</v>
      </c>
      <c r="P2505" s="33" t="s">
        <v>1696</v>
      </c>
      <c r="S2505" s="50" t="s">
        <v>4677</v>
      </c>
      <c r="T2505" s="33" t="s">
        <v>1694</v>
      </c>
      <c r="U2505" s="33" t="s">
        <v>1696</v>
      </c>
      <c r="W2505" s="34" t="s">
        <v>2103</v>
      </c>
      <c r="X2505" s="34">
        <v>5</v>
      </c>
      <c r="Y2505" s="34">
        <v>5</v>
      </c>
      <c r="Z2505" s="34">
        <f t="shared" si="552"/>
        <v>25</v>
      </c>
      <c r="AI2505" s="25">
        <v>2504</v>
      </c>
      <c r="AJ2505" s="27">
        <v>2504</v>
      </c>
    </row>
    <row r="2506" spans="1:36" ht="11.25" customHeight="1" x14ac:dyDescent="0.2">
      <c r="A2506" s="27">
        <v>2505</v>
      </c>
      <c r="C2506" s="33" t="str">
        <f t="shared" si="550"/>
        <v>X-Man - Street Prophet - XM - U</v>
      </c>
      <c r="D2506" s="33" t="str">
        <f>CONCATENATE(M2506," - ",P2506," - ",G2506," - ",IF(R2506="","",CONCATENATE(R2506," - ")),W2506)</f>
        <v>X-Man - Street Prophet - XM - U</v>
      </c>
      <c r="E2506" s="33">
        <f t="shared" si="551"/>
        <v>1</v>
      </c>
      <c r="F2506" s="33" t="str">
        <f>CONCATENATE(P2506," - ",G2506)</f>
        <v>Street Prophet - XM</v>
      </c>
      <c r="G2506" s="34" t="s">
        <v>3387</v>
      </c>
      <c r="H2506" s="34" t="s">
        <v>2590</v>
      </c>
      <c r="L2506" s="33" t="s">
        <v>1694</v>
      </c>
      <c r="M2506" s="33" t="s">
        <v>1694</v>
      </c>
      <c r="N2506" s="34" t="s">
        <v>5148</v>
      </c>
      <c r="O2506" s="34" t="s">
        <v>5148</v>
      </c>
      <c r="P2506" s="33" t="s">
        <v>1697</v>
      </c>
      <c r="S2506" s="50" t="s">
        <v>4678</v>
      </c>
      <c r="T2506" s="33" t="s">
        <v>1694</v>
      </c>
      <c r="U2506" s="33" t="s">
        <v>1697</v>
      </c>
      <c r="W2506" s="34" t="s">
        <v>2314</v>
      </c>
      <c r="X2506" s="34">
        <v>5</v>
      </c>
      <c r="Y2506" s="34">
        <v>10</v>
      </c>
      <c r="Z2506" s="34">
        <f t="shared" si="552"/>
        <v>50</v>
      </c>
      <c r="AI2506" s="25">
        <v>2505</v>
      </c>
      <c r="AJ2506" s="27">
        <v>2505</v>
      </c>
    </row>
    <row r="2507" spans="1:36" ht="11.25" customHeight="1" x14ac:dyDescent="0.2">
      <c r="A2507" s="27">
        <v>2506</v>
      </c>
      <c r="C2507" s="33" t="str">
        <f t="shared" si="550"/>
        <v>X-Man - Ultimate Potential - XM - OPD - R</v>
      </c>
      <c r="D2507" s="33" t="str">
        <f>CONCATENATE(M2507," - ",P2507," - ",G2507," - ",IF(R2507="","",CONCATENATE(R2507," - ")),W2507)</f>
        <v>X-Man - Ultimate Potential - XM - OPD - R</v>
      </c>
      <c r="E2507" s="33">
        <f t="shared" si="551"/>
        <v>1</v>
      </c>
      <c r="F2507" s="33" t="str">
        <f>CONCATENATE(P2507," - ",G2507)</f>
        <v>Ultimate Potential - XM</v>
      </c>
      <c r="G2507" s="34" t="s">
        <v>3387</v>
      </c>
      <c r="H2507" s="34" t="s">
        <v>2590</v>
      </c>
      <c r="L2507" s="33" t="s">
        <v>1694</v>
      </c>
      <c r="M2507" s="33" t="s">
        <v>1694</v>
      </c>
      <c r="N2507" s="34" t="s">
        <v>1045</v>
      </c>
      <c r="O2507" s="34" t="s">
        <v>1045</v>
      </c>
      <c r="P2507" s="33" t="s">
        <v>3360</v>
      </c>
      <c r="R2507" s="34" t="s">
        <v>2584</v>
      </c>
      <c r="S2507" s="50" t="s">
        <v>4679</v>
      </c>
      <c r="T2507" s="33" t="s">
        <v>1694</v>
      </c>
      <c r="U2507" s="33" t="s">
        <v>1710</v>
      </c>
      <c r="W2507" s="34" t="s">
        <v>2313</v>
      </c>
      <c r="X2507" s="34">
        <v>5</v>
      </c>
      <c r="Y2507" s="34">
        <v>15</v>
      </c>
      <c r="Z2507" s="34">
        <f t="shared" si="552"/>
        <v>75</v>
      </c>
      <c r="AI2507" s="25">
        <v>2506</v>
      </c>
      <c r="AJ2507" s="27">
        <v>2506</v>
      </c>
    </row>
    <row r="2508" spans="1:36" ht="11.25" customHeight="1" x14ac:dyDescent="0.2">
      <c r="A2508" s="27">
        <v>2507</v>
      </c>
      <c r="B2508" s="28"/>
      <c r="C2508" s="26" t="str">
        <f t="shared" si="550"/>
        <v>X-Men: Original Team - 4-Grid Character Card - XM - U</v>
      </c>
      <c r="D2508" s="26" t="str">
        <f>CONCATENATE(M2508," ",G2508," HERO - ",W2508)</f>
        <v>X-Men: Original Team XM HERO - U</v>
      </c>
      <c r="E2508" s="26">
        <f t="shared" si="551"/>
        <v>1</v>
      </c>
      <c r="F2508" s="26" t="str">
        <f>CONCATENATE(M2508,IF(V2508&lt;&gt;"",CONCATENATE(" (",V2508,")",),"")," &lt;",G2508,"&gt;")</f>
        <v>X-Men: Original Team &lt;XM&gt;</v>
      </c>
      <c r="G2508" s="28" t="s">
        <v>3387</v>
      </c>
      <c r="H2508" s="28" t="s">
        <v>2582</v>
      </c>
      <c r="I2508" s="28"/>
      <c r="J2508" s="28"/>
      <c r="K2508" s="28"/>
      <c r="L2508" s="26" t="s">
        <v>1698</v>
      </c>
      <c r="M2508" s="26" t="s">
        <v>1698</v>
      </c>
      <c r="N2508" s="28"/>
      <c r="O2508" s="28"/>
      <c r="P2508" s="26" t="s">
        <v>769</v>
      </c>
      <c r="Q2508" s="28"/>
      <c r="R2508" s="28"/>
      <c r="S2508" s="54"/>
      <c r="T2508" s="26" t="s">
        <v>1698</v>
      </c>
      <c r="U2508" s="26" t="s">
        <v>769</v>
      </c>
      <c r="V2508" s="28"/>
      <c r="W2508" s="28" t="s">
        <v>2314</v>
      </c>
      <c r="X2508" s="29">
        <v>5</v>
      </c>
      <c r="Y2508" s="29">
        <v>10</v>
      </c>
      <c r="Z2508" s="29">
        <f t="shared" si="552"/>
        <v>50</v>
      </c>
      <c r="AA2508" s="30">
        <v>7</v>
      </c>
      <c r="AB2508" s="30">
        <v>2</v>
      </c>
      <c r="AC2508" s="30">
        <v>4</v>
      </c>
      <c r="AD2508" s="30">
        <v>5</v>
      </c>
      <c r="AE2508" s="30">
        <f>SUM(AA2508:AD2508)</f>
        <v>18</v>
      </c>
      <c r="AF2508" s="30">
        <v>18</v>
      </c>
      <c r="AG2508" s="31">
        <f>AVERAGE(AA2508:AD2508)</f>
        <v>4.5</v>
      </c>
      <c r="AH2508" s="32" t="s">
        <v>4847</v>
      </c>
      <c r="AI2508" s="32">
        <v>2507</v>
      </c>
      <c r="AJ2508" s="27">
        <v>2507</v>
      </c>
    </row>
    <row r="2509" spans="1:36" ht="11.25" customHeight="1" x14ac:dyDescent="0.2">
      <c r="A2509" s="27">
        <v>2508</v>
      </c>
      <c r="C2509" s="33" t="str">
        <f t="shared" si="550"/>
        <v>X-Men: Original Team - Angel - XM - C</v>
      </c>
      <c r="D2509" s="33" t="s">
        <v>6287</v>
      </c>
      <c r="E2509" s="33">
        <f t="shared" si="551"/>
        <v>1</v>
      </c>
      <c r="F2509" s="33" t="str">
        <f>CONCATENATE(P2509," - ",G2509)</f>
        <v>Angel - XM</v>
      </c>
      <c r="G2509" s="34" t="s">
        <v>3387</v>
      </c>
      <c r="H2509" s="34" t="s">
        <v>2590</v>
      </c>
      <c r="L2509" s="33" t="s">
        <v>1632</v>
      </c>
      <c r="M2509" s="33" t="s">
        <v>1698</v>
      </c>
      <c r="N2509" s="34" t="s">
        <v>4876</v>
      </c>
      <c r="O2509" s="34" t="s">
        <v>4876</v>
      </c>
      <c r="P2509" s="33" t="s">
        <v>1632</v>
      </c>
      <c r="S2509" s="50" t="s">
        <v>3591</v>
      </c>
      <c r="T2509" s="33" t="s">
        <v>1698</v>
      </c>
      <c r="U2509" s="33" t="s">
        <v>1632</v>
      </c>
      <c r="W2509" s="34" t="s">
        <v>2103</v>
      </c>
      <c r="X2509" s="34">
        <v>5</v>
      </c>
      <c r="Y2509" s="34">
        <v>5</v>
      </c>
      <c r="Z2509" s="34">
        <f t="shared" ref="Z2509:Z2520" si="553">SUMPRODUCT(X2509,Y2509)</f>
        <v>25</v>
      </c>
      <c r="AI2509" s="25">
        <v>2508</v>
      </c>
      <c r="AJ2509" s="27">
        <v>2508</v>
      </c>
    </row>
    <row r="2510" spans="1:36" ht="11.25" customHeight="1" x14ac:dyDescent="0.2">
      <c r="A2510" s="27">
        <v>2509</v>
      </c>
      <c r="C2510" s="33" t="str">
        <f t="shared" si="550"/>
        <v>X-Men: Original Team - Beast - XM - U</v>
      </c>
      <c r="D2510" s="33" t="s">
        <v>6288</v>
      </c>
      <c r="E2510" s="33">
        <f t="shared" si="551"/>
        <v>1</v>
      </c>
      <c r="F2510" s="33" t="str">
        <f>CONCATENATE(P2510," - ",G2510)</f>
        <v>Beast - XM</v>
      </c>
      <c r="G2510" s="34" t="s">
        <v>3387</v>
      </c>
      <c r="H2510" s="34" t="s">
        <v>2590</v>
      </c>
      <c r="L2510" s="33" t="s">
        <v>131</v>
      </c>
      <c r="M2510" s="33" t="s">
        <v>1698</v>
      </c>
      <c r="N2510" s="34" t="s">
        <v>5070</v>
      </c>
      <c r="O2510" s="34" t="s">
        <v>5070</v>
      </c>
      <c r="P2510" s="33" t="s">
        <v>131</v>
      </c>
      <c r="S2510" s="50" t="s">
        <v>4680</v>
      </c>
      <c r="T2510" s="33" t="s">
        <v>1698</v>
      </c>
      <c r="U2510" s="33" t="s">
        <v>131</v>
      </c>
      <c r="W2510" s="34" t="s">
        <v>2314</v>
      </c>
      <c r="X2510" s="34">
        <v>5</v>
      </c>
      <c r="Y2510" s="34">
        <v>10</v>
      </c>
      <c r="Z2510" s="34">
        <f t="shared" si="553"/>
        <v>50</v>
      </c>
      <c r="AI2510" s="25">
        <v>2509</v>
      </c>
      <c r="AJ2510" s="27">
        <v>2509</v>
      </c>
    </row>
    <row r="2511" spans="1:36" ht="11.25" customHeight="1" x14ac:dyDescent="0.2">
      <c r="A2511" s="27">
        <v>2510</v>
      </c>
      <c r="C2511" s="33" t="str">
        <f t="shared" si="550"/>
        <v>X-Men: Original Team - Cyclops - XM - C</v>
      </c>
      <c r="D2511" s="33" t="s">
        <v>6289</v>
      </c>
      <c r="E2511" s="33">
        <f t="shared" si="551"/>
        <v>1</v>
      </c>
      <c r="F2511" s="33" t="str">
        <f>CONCATENATE(P2511," - ",G2511)</f>
        <v>Cyclops - XM</v>
      </c>
      <c r="G2511" s="34" t="s">
        <v>3387</v>
      </c>
      <c r="H2511" s="34" t="s">
        <v>2590</v>
      </c>
      <c r="L2511" s="33" t="s">
        <v>2549</v>
      </c>
      <c r="M2511" s="33" t="s">
        <v>1698</v>
      </c>
      <c r="N2511" s="34" t="s">
        <v>4887</v>
      </c>
      <c r="O2511" s="34" t="s">
        <v>4887</v>
      </c>
      <c r="P2511" s="33" t="s">
        <v>2549</v>
      </c>
      <c r="S2511" s="50" t="s">
        <v>4681</v>
      </c>
      <c r="T2511" s="33" t="s">
        <v>1698</v>
      </c>
      <c r="U2511" s="33" t="s">
        <v>2549</v>
      </c>
      <c r="W2511" s="34" t="s">
        <v>2103</v>
      </c>
      <c r="X2511" s="34">
        <v>5</v>
      </c>
      <c r="Y2511" s="34">
        <v>5</v>
      </c>
      <c r="Z2511" s="34">
        <f t="shared" si="553"/>
        <v>25</v>
      </c>
      <c r="AI2511" s="25">
        <v>2510</v>
      </c>
      <c r="AJ2511" s="27">
        <v>2510</v>
      </c>
    </row>
    <row r="2512" spans="1:36" ht="11.25" customHeight="1" x14ac:dyDescent="0.2">
      <c r="A2512" s="27">
        <v>2511</v>
      </c>
      <c r="C2512" s="33" t="str">
        <f t="shared" si="550"/>
        <v>X-Men: Original Team - Iceman - XM - C</v>
      </c>
      <c r="D2512" s="33" t="s">
        <v>6290</v>
      </c>
      <c r="E2512" s="33">
        <f t="shared" si="551"/>
        <v>1</v>
      </c>
      <c r="F2512" s="33" t="str">
        <f>CONCATENATE(P2512," - ",G2512)</f>
        <v>Iceman - XM</v>
      </c>
      <c r="G2512" s="34" t="s">
        <v>3387</v>
      </c>
      <c r="H2512" s="34" t="s">
        <v>2590</v>
      </c>
      <c r="L2512" s="33" t="s">
        <v>2553</v>
      </c>
      <c r="M2512" s="33" t="s">
        <v>1698</v>
      </c>
      <c r="N2512" s="34" t="s">
        <v>5165</v>
      </c>
      <c r="O2512" s="34" t="s">
        <v>5165</v>
      </c>
      <c r="P2512" s="33" t="s">
        <v>2553</v>
      </c>
      <c r="S2512" s="50" t="s">
        <v>4682</v>
      </c>
      <c r="T2512" s="33" t="s">
        <v>1698</v>
      </c>
      <c r="U2512" s="33" t="s">
        <v>2553</v>
      </c>
      <c r="W2512" s="34" t="s">
        <v>2103</v>
      </c>
      <c r="X2512" s="34">
        <v>5</v>
      </c>
      <c r="Y2512" s="34">
        <v>5</v>
      </c>
      <c r="Z2512" s="34">
        <f t="shared" si="553"/>
        <v>25</v>
      </c>
      <c r="AI2512" s="25">
        <v>2511</v>
      </c>
      <c r="AJ2512" s="27">
        <v>2511</v>
      </c>
    </row>
    <row r="2513" spans="1:36" ht="11.25" customHeight="1" x14ac:dyDescent="0.2">
      <c r="A2513" s="27">
        <v>2512</v>
      </c>
      <c r="C2513" s="33" t="str">
        <f t="shared" si="550"/>
        <v>X-Men: Original Team - Marvel Girl - XM - OPD - R</v>
      </c>
      <c r="D2513" s="33" t="s">
        <v>6291</v>
      </c>
      <c r="E2513" s="33">
        <f t="shared" si="551"/>
        <v>1</v>
      </c>
      <c r="F2513" s="33" t="str">
        <f>CONCATENATE(P2513," - ",G2513)</f>
        <v>Marvel Girl - XM</v>
      </c>
      <c r="G2513" s="34" t="s">
        <v>3387</v>
      </c>
      <c r="H2513" s="34" t="s">
        <v>2590</v>
      </c>
      <c r="L2513" s="33" t="s">
        <v>3361</v>
      </c>
      <c r="M2513" s="33" t="s">
        <v>1698</v>
      </c>
      <c r="N2513" s="34" t="s">
        <v>4896</v>
      </c>
      <c r="O2513" s="34" t="s">
        <v>4896</v>
      </c>
      <c r="P2513" s="33" t="s">
        <v>3361</v>
      </c>
      <c r="R2513" s="34" t="s">
        <v>2584</v>
      </c>
      <c r="S2513" s="50" t="s">
        <v>4683</v>
      </c>
      <c r="T2513" s="33" t="s">
        <v>1698</v>
      </c>
      <c r="U2513" s="33" t="s">
        <v>1711</v>
      </c>
      <c r="W2513" s="34" t="s">
        <v>2313</v>
      </c>
      <c r="X2513" s="34">
        <v>5</v>
      </c>
      <c r="Y2513" s="34">
        <v>15</v>
      </c>
      <c r="Z2513" s="34">
        <f t="shared" si="553"/>
        <v>75</v>
      </c>
      <c r="AI2513" s="25">
        <v>2512</v>
      </c>
      <c r="AJ2513" s="27">
        <v>2512</v>
      </c>
    </row>
    <row r="2514" spans="1:36" ht="11.25" customHeight="1" x14ac:dyDescent="0.2">
      <c r="A2514" s="27">
        <v>2513</v>
      </c>
      <c r="B2514" s="28"/>
      <c r="C2514" s="26" t="str">
        <f t="shared" si="550"/>
        <v>Zealot - 4-Grid Character Card - IM - R</v>
      </c>
      <c r="D2514" s="26" t="str">
        <f>CONCATENATE(M2514," ",G2514," HERO - ",W2514)</f>
        <v>Zealot IM HERO - R</v>
      </c>
      <c r="E2514" s="26">
        <f t="shared" si="551"/>
        <v>1</v>
      </c>
      <c r="F2514" s="26" t="str">
        <f>CONCATENATE(M2514,IF(V2514&lt;&gt;"",CONCATENATE(" (",V2514,")",),"")," &lt;",G2514,"&gt;")</f>
        <v>Zealot &lt;IM&gt;</v>
      </c>
      <c r="G2514" s="28" t="s">
        <v>511</v>
      </c>
      <c r="H2514" s="28" t="s">
        <v>2582</v>
      </c>
      <c r="I2514" s="28"/>
      <c r="J2514" s="28"/>
      <c r="K2514" s="28"/>
      <c r="L2514" s="26" t="s">
        <v>386</v>
      </c>
      <c r="M2514" s="26" t="s">
        <v>386</v>
      </c>
      <c r="N2514" s="28"/>
      <c r="O2514" s="28"/>
      <c r="P2514" s="26" t="s">
        <v>769</v>
      </c>
      <c r="Q2514" s="28"/>
      <c r="R2514" s="28"/>
      <c r="S2514" s="54"/>
      <c r="T2514" s="26" t="s">
        <v>386</v>
      </c>
      <c r="U2514" s="26" t="s">
        <v>769</v>
      </c>
      <c r="V2514" s="28"/>
      <c r="W2514" s="28" t="s">
        <v>2313</v>
      </c>
      <c r="X2514" s="29">
        <v>16</v>
      </c>
      <c r="Y2514" s="29">
        <v>15</v>
      </c>
      <c r="Z2514" s="29">
        <f t="shared" si="553"/>
        <v>240</v>
      </c>
      <c r="AA2514" s="30">
        <v>3</v>
      </c>
      <c r="AB2514" s="30">
        <v>8</v>
      </c>
      <c r="AC2514" s="30">
        <v>4</v>
      </c>
      <c r="AD2514" s="30">
        <v>5</v>
      </c>
      <c r="AE2514" s="30">
        <f>SUM(AA2514:AD2514)</f>
        <v>20</v>
      </c>
      <c r="AF2514" s="30">
        <v>20</v>
      </c>
      <c r="AG2514" s="31">
        <f>AVERAGE(AA2514:AD2514)</f>
        <v>5</v>
      </c>
      <c r="AH2514" s="32"/>
      <c r="AI2514" s="32">
        <v>2513</v>
      </c>
      <c r="AJ2514" s="27">
        <v>2513</v>
      </c>
    </row>
    <row r="2515" spans="1:36" ht="11.25" customHeight="1" x14ac:dyDescent="0.2">
      <c r="A2515" s="27">
        <v>2514</v>
      </c>
      <c r="C2515" s="33" t="str">
        <f t="shared" si="550"/>
        <v>Zealot - Clef Blade - IM - U</v>
      </c>
      <c r="D2515" s="33" t="str">
        <f t="shared" ref="D2515:D2520" si="554">CONCATENATE(M2515," - ",P2515," - ",G2515," - ",IF(R2515="","",CONCATENATE(R2515," - ")),W2515)</f>
        <v>Zealot - Clef Blade - IM - U</v>
      </c>
      <c r="E2515" s="33">
        <f t="shared" si="551"/>
        <v>1</v>
      </c>
      <c r="F2515" s="33" t="str">
        <f>CONCATENATE(P2515," - ",G2515)</f>
        <v>Clef Blade - IM</v>
      </c>
      <c r="G2515" s="34" t="s">
        <v>511</v>
      </c>
      <c r="H2515" s="34" t="s">
        <v>2590</v>
      </c>
      <c r="L2515" s="33" t="s">
        <v>386</v>
      </c>
      <c r="M2515" s="33" t="s">
        <v>386</v>
      </c>
      <c r="N2515" s="34" t="s">
        <v>4862</v>
      </c>
      <c r="O2515" s="34" t="s">
        <v>4862</v>
      </c>
      <c r="P2515" s="33" t="s">
        <v>2246</v>
      </c>
      <c r="S2515" s="50" t="s">
        <v>4684</v>
      </c>
      <c r="T2515" s="33" t="s">
        <v>386</v>
      </c>
      <c r="U2515" s="33" t="s">
        <v>2246</v>
      </c>
      <c r="W2515" s="34" t="s">
        <v>2314</v>
      </c>
      <c r="X2515" s="34">
        <v>16</v>
      </c>
      <c r="Y2515" s="34">
        <v>10</v>
      </c>
      <c r="Z2515" s="34">
        <f t="shared" si="553"/>
        <v>160</v>
      </c>
      <c r="AI2515" s="25">
        <v>2514</v>
      </c>
      <c r="AJ2515" s="27">
        <v>2514</v>
      </c>
    </row>
    <row r="2516" spans="1:36" ht="11.25" customHeight="1" x14ac:dyDescent="0.2">
      <c r="A2516" s="27">
        <v>2515</v>
      </c>
      <c r="C2516" s="33" t="str">
        <f t="shared" si="550"/>
        <v>Zealot - CODA Discipline - IM - C</v>
      </c>
      <c r="D2516" s="33" t="str">
        <f t="shared" si="554"/>
        <v>Zealot - CODA Discipline - IM - C</v>
      </c>
      <c r="E2516" s="33">
        <f t="shared" si="551"/>
        <v>1</v>
      </c>
      <c r="F2516" s="33" t="str">
        <f>CONCATENATE(P2516," - ",G2516)</f>
        <v>CODA Discipline - IM</v>
      </c>
      <c r="G2516" s="34" t="s">
        <v>511</v>
      </c>
      <c r="H2516" s="34" t="s">
        <v>2590</v>
      </c>
      <c r="L2516" s="33" t="s">
        <v>386</v>
      </c>
      <c r="M2516" s="33" t="s">
        <v>386</v>
      </c>
      <c r="N2516" s="34" t="s">
        <v>4863</v>
      </c>
      <c r="O2516" s="34" t="s">
        <v>4863</v>
      </c>
      <c r="P2516" s="33" t="s">
        <v>387</v>
      </c>
      <c r="S2516" s="50" t="s">
        <v>4685</v>
      </c>
      <c r="T2516" s="33" t="s">
        <v>386</v>
      </c>
      <c r="U2516" s="33" t="s">
        <v>387</v>
      </c>
      <c r="W2516" s="34" t="s">
        <v>2103</v>
      </c>
      <c r="X2516" s="34">
        <v>16</v>
      </c>
      <c r="Y2516" s="34">
        <v>5</v>
      </c>
      <c r="Z2516" s="34">
        <f t="shared" si="553"/>
        <v>80</v>
      </c>
      <c r="AI2516" s="25">
        <v>2515</v>
      </c>
      <c r="AJ2516" s="27">
        <v>2515</v>
      </c>
    </row>
    <row r="2517" spans="1:36" ht="11.25" customHeight="1" x14ac:dyDescent="0.2">
      <c r="A2517" s="27">
        <v>2516</v>
      </c>
      <c r="C2517" s="33" t="str">
        <f t="shared" si="550"/>
        <v>Zealot - Kherubim - IM - OPD - R</v>
      </c>
      <c r="D2517" s="33" t="str">
        <f t="shared" si="554"/>
        <v>Zealot - Kherubim - IM - OPD - R</v>
      </c>
      <c r="E2517" s="33">
        <f t="shared" si="551"/>
        <v>1</v>
      </c>
      <c r="F2517" s="33" t="str">
        <f>CONCATENATE(P2517," - ",G2517)</f>
        <v>Kherubim - IM</v>
      </c>
      <c r="G2517" s="34" t="s">
        <v>511</v>
      </c>
      <c r="H2517" s="34" t="s">
        <v>2590</v>
      </c>
      <c r="L2517" s="33" t="s">
        <v>386</v>
      </c>
      <c r="M2517" s="33" t="s">
        <v>386</v>
      </c>
      <c r="N2517" s="34" t="s">
        <v>120</v>
      </c>
      <c r="O2517" s="34" t="s">
        <v>120</v>
      </c>
      <c r="P2517" s="33" t="s">
        <v>3573</v>
      </c>
      <c r="R2517" s="34" t="s">
        <v>2584</v>
      </c>
      <c r="S2517" s="50" t="s">
        <v>4686</v>
      </c>
      <c r="T2517" s="33" t="s">
        <v>386</v>
      </c>
      <c r="U2517" s="33" t="s">
        <v>1712</v>
      </c>
      <c r="W2517" s="34" t="s">
        <v>2313</v>
      </c>
      <c r="X2517" s="34">
        <v>16</v>
      </c>
      <c r="Y2517" s="34">
        <v>15</v>
      </c>
      <c r="Z2517" s="34">
        <f t="shared" si="553"/>
        <v>240</v>
      </c>
      <c r="AI2517" s="25">
        <v>2516</v>
      </c>
      <c r="AJ2517" s="27">
        <v>2516</v>
      </c>
    </row>
    <row r="2518" spans="1:36" ht="11.25" customHeight="1" x14ac:dyDescent="0.2">
      <c r="A2518" s="27">
        <v>2517</v>
      </c>
      <c r="C2518" s="33" t="str">
        <f t="shared" si="550"/>
        <v>Zealot - Sister's Support - IM - U</v>
      </c>
      <c r="D2518" s="33" t="str">
        <f t="shared" si="554"/>
        <v>Zealot - Sister's Support - IM - U</v>
      </c>
      <c r="E2518" s="33">
        <f t="shared" si="551"/>
        <v>1</v>
      </c>
      <c r="F2518" s="33" t="str">
        <f>CONCATENATE(P2518," - ",G2518)</f>
        <v>Sister's Support - IM</v>
      </c>
      <c r="G2518" s="34" t="s">
        <v>511</v>
      </c>
      <c r="H2518" s="34" t="s">
        <v>2590</v>
      </c>
      <c r="L2518" s="33" t="s">
        <v>386</v>
      </c>
      <c r="M2518" s="33" t="s">
        <v>386</v>
      </c>
      <c r="N2518" s="34" t="s">
        <v>4864</v>
      </c>
      <c r="O2518" s="34" t="s">
        <v>4864</v>
      </c>
      <c r="P2518" s="33" t="s">
        <v>2247</v>
      </c>
      <c r="S2518" s="50" t="s">
        <v>4687</v>
      </c>
      <c r="T2518" s="33" t="s">
        <v>386</v>
      </c>
      <c r="U2518" s="33" t="s">
        <v>2247</v>
      </c>
      <c r="W2518" s="34" t="s">
        <v>2314</v>
      </c>
      <c r="X2518" s="34">
        <v>16</v>
      </c>
      <c r="Y2518" s="34">
        <v>10</v>
      </c>
      <c r="Z2518" s="34">
        <f t="shared" si="553"/>
        <v>160</v>
      </c>
      <c r="AI2518" s="25">
        <v>2517</v>
      </c>
      <c r="AJ2518" s="27">
        <v>2517</v>
      </c>
    </row>
    <row r="2519" spans="1:36" ht="11.25" customHeight="1" x14ac:dyDescent="0.2">
      <c r="A2519" s="27">
        <v>2518</v>
      </c>
      <c r="C2519" s="33" t="str">
        <f t="shared" si="550"/>
        <v>Zealot - Warrior Soul - IM - OPD - VR</v>
      </c>
      <c r="D2519" s="33" t="str">
        <f t="shared" si="554"/>
        <v>Zealot - Warrior Soul - IM - OPD - VR</v>
      </c>
      <c r="E2519" s="33">
        <f t="shared" si="551"/>
        <v>1</v>
      </c>
      <c r="F2519" s="33" t="str">
        <f>CONCATENATE(P2519," - ",G2519)</f>
        <v>Warrior Soul - IM</v>
      </c>
      <c r="G2519" s="34" t="s">
        <v>511</v>
      </c>
      <c r="H2519" s="34" t="s">
        <v>2590</v>
      </c>
      <c r="L2519" s="33" t="s">
        <v>386</v>
      </c>
      <c r="M2519" s="33" t="s">
        <v>386</v>
      </c>
      <c r="N2519" s="34" t="s">
        <v>1045</v>
      </c>
      <c r="O2519" s="34" t="s">
        <v>1045</v>
      </c>
      <c r="P2519" s="33" t="s">
        <v>3362</v>
      </c>
      <c r="R2519" s="34" t="s">
        <v>2584</v>
      </c>
      <c r="S2519" s="50" t="s">
        <v>4688</v>
      </c>
      <c r="T2519" s="33" t="s">
        <v>386</v>
      </c>
      <c r="U2519" s="33" t="s">
        <v>1192</v>
      </c>
      <c r="W2519" s="34" t="s">
        <v>2361</v>
      </c>
      <c r="X2519" s="34">
        <v>16</v>
      </c>
      <c r="Y2519" s="34">
        <v>20</v>
      </c>
      <c r="Z2519" s="34">
        <f t="shared" si="553"/>
        <v>320</v>
      </c>
      <c r="AI2519" s="25">
        <v>2518</v>
      </c>
      <c r="AJ2519" s="27">
        <v>2518</v>
      </c>
    </row>
    <row r="2520" spans="1:36" ht="11.25" customHeight="1" x14ac:dyDescent="0.2">
      <c r="A2520" s="27">
        <v>2519</v>
      </c>
      <c r="C2520" s="33" t="str">
        <f t="shared" si="550"/>
        <v>Zealot - WildC.A.T. - IM - U</v>
      </c>
      <c r="D2520" s="33" t="str">
        <f t="shared" si="554"/>
        <v>Zealot - WildC.A.T. - IM - U</v>
      </c>
      <c r="E2520" s="33">
        <f t="shared" si="551"/>
        <v>1</v>
      </c>
      <c r="F2520" s="33" t="str">
        <f>CONCATENATE(M2520," - ",P2520," - ",G2520)</f>
        <v>Zealot - WildC.A.T. - IM</v>
      </c>
      <c r="G2520" s="34" t="s">
        <v>511</v>
      </c>
      <c r="H2520" s="34" t="s">
        <v>2590</v>
      </c>
      <c r="L2520" s="33" t="s">
        <v>386</v>
      </c>
      <c r="M2520" s="33" t="s">
        <v>386</v>
      </c>
      <c r="N2520" s="34" t="s">
        <v>4876</v>
      </c>
      <c r="O2520" s="34" t="s">
        <v>4876</v>
      </c>
      <c r="P2520" s="33" t="s">
        <v>937</v>
      </c>
      <c r="S2520" s="50" t="s">
        <v>3591</v>
      </c>
      <c r="T2520" s="33" t="s">
        <v>386</v>
      </c>
      <c r="U2520" s="33" t="s">
        <v>69</v>
      </c>
      <c r="W2520" s="34" t="s">
        <v>2314</v>
      </c>
      <c r="X2520" s="34">
        <v>16</v>
      </c>
      <c r="Y2520" s="34">
        <v>10</v>
      </c>
      <c r="Z2520" s="34">
        <f t="shared" si="553"/>
        <v>160</v>
      </c>
      <c r="AI2520" s="25">
        <v>2519</v>
      </c>
      <c r="AJ2520" s="27">
        <v>2519</v>
      </c>
    </row>
  </sheetData>
  <autoFilter ref="A1:AJ2520"/>
  <phoneticPr fontId="0" type="noConversion"/>
  <printOptions horizontalCentered="1" gridLines="1"/>
  <pageMargins left="0.25" right="0.26" top="0.44" bottom="0.43" header="0.25" footer="0.22"/>
  <pageSetup orientation="landscape" r:id="rId1"/>
  <headerFooter alignWithMargins="0">
    <oddHeader>&amp;A</oddHeader>
    <oddFooter>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48" sqref="E48"/>
    </sheetView>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50" sqref="B50"/>
    </sheetView>
  </sheetViews>
  <sheetFormatPr defaultRowHeight="12.75" x14ac:dyDescent="0.2"/>
  <cols>
    <col min="1" max="1" width="6.28515625" bestFit="1" customWidth="1"/>
    <col min="2" max="2" width="52.5703125" bestFit="1" customWidth="1"/>
  </cols>
  <sheetData>
    <row r="1" spans="1:3" ht="13.5" thickBot="1" x14ac:dyDescent="0.25">
      <c r="A1" s="4" t="s">
        <v>1169</v>
      </c>
      <c r="B1" s="5" t="s">
        <v>3384</v>
      </c>
    </row>
    <row r="2" spans="1:3" ht="12" customHeight="1" thickTop="1" x14ac:dyDescent="0.2">
      <c r="A2" s="6" t="s">
        <v>1170</v>
      </c>
      <c r="B2" s="7" t="s">
        <v>1171</v>
      </c>
      <c r="C2" s="3"/>
    </row>
    <row r="3" spans="1:3" ht="12" customHeight="1" x14ac:dyDescent="0.2">
      <c r="A3" s="6" t="s">
        <v>3385</v>
      </c>
      <c r="B3" s="7" t="s">
        <v>1594</v>
      </c>
      <c r="C3" s="3"/>
    </row>
    <row r="4" spans="1:3" ht="12" customHeight="1" x14ac:dyDescent="0.2">
      <c r="A4" s="6" t="s">
        <v>1676</v>
      </c>
      <c r="B4" s="7" t="s">
        <v>1595</v>
      </c>
      <c r="C4" s="3"/>
    </row>
    <row r="5" spans="1:3" ht="12" customHeight="1" x14ac:dyDescent="0.2">
      <c r="A5" s="6" t="s">
        <v>1042</v>
      </c>
      <c r="B5" s="7" t="s">
        <v>1596</v>
      </c>
      <c r="C5" s="3"/>
    </row>
    <row r="6" spans="1:3" ht="12" customHeight="1" x14ac:dyDescent="0.2">
      <c r="A6" s="6" t="s">
        <v>1043</v>
      </c>
      <c r="B6" s="7" t="s">
        <v>2107</v>
      </c>
      <c r="C6" s="3"/>
    </row>
    <row r="7" spans="1:3" ht="12" customHeight="1" x14ac:dyDescent="0.2">
      <c r="A7" s="6" t="s">
        <v>2108</v>
      </c>
      <c r="B7" s="7" t="s">
        <v>2109</v>
      </c>
      <c r="C7" s="3"/>
    </row>
    <row r="8" spans="1:3" ht="12" customHeight="1" x14ac:dyDescent="0.2">
      <c r="A8" s="6" t="s">
        <v>2543</v>
      </c>
      <c r="B8" s="7" t="s">
        <v>2110</v>
      </c>
      <c r="C8" s="3"/>
    </row>
    <row r="9" spans="1:3" ht="12" customHeight="1" x14ac:dyDescent="0.2">
      <c r="A9" s="6" t="s">
        <v>1044</v>
      </c>
      <c r="B9" s="7" t="s">
        <v>2111</v>
      </c>
      <c r="C9" s="3"/>
    </row>
    <row r="10" spans="1:3" ht="12" customHeight="1" x14ac:dyDescent="0.2">
      <c r="A10" s="6" t="s">
        <v>3386</v>
      </c>
      <c r="B10" s="7" t="s">
        <v>2112</v>
      </c>
      <c r="C10" s="3"/>
    </row>
    <row r="11" spans="1:3" ht="12" customHeight="1" x14ac:dyDescent="0.2">
      <c r="A11" s="6" t="s">
        <v>1623</v>
      </c>
      <c r="B11" s="7" t="s">
        <v>1990</v>
      </c>
      <c r="C11" s="3"/>
    </row>
    <row r="12" spans="1:3" ht="12" customHeight="1" x14ac:dyDescent="0.2">
      <c r="A12" s="6" t="s">
        <v>1045</v>
      </c>
      <c r="B12" s="7" t="s">
        <v>2113</v>
      </c>
      <c r="C12" s="3"/>
    </row>
    <row r="13" spans="1:3" ht="12" customHeight="1" x14ac:dyDescent="0.2">
      <c r="A13" s="6" t="s">
        <v>1677</v>
      </c>
      <c r="B13" s="7" t="s">
        <v>1989</v>
      </c>
      <c r="C13" s="3"/>
    </row>
    <row r="14" spans="1:3" ht="12" customHeight="1" x14ac:dyDescent="0.2">
      <c r="A14" s="6" t="s">
        <v>120</v>
      </c>
      <c r="B14" s="7" t="s">
        <v>1512</v>
      </c>
      <c r="C14" s="3"/>
    </row>
    <row r="15" spans="1:3" ht="12" customHeight="1" x14ac:dyDescent="0.2">
      <c r="A15" s="6" t="s">
        <v>1991</v>
      </c>
      <c r="B15" s="7" t="s">
        <v>1994</v>
      </c>
      <c r="C15" s="3"/>
    </row>
    <row r="16" spans="1:3" ht="12" customHeight="1" x14ac:dyDescent="0.2">
      <c r="A16" s="6" t="s">
        <v>2254</v>
      </c>
      <c r="B16" s="7" t="s">
        <v>878</v>
      </c>
      <c r="C16" s="3"/>
    </row>
    <row r="17" spans="1:3" ht="12" customHeight="1" x14ac:dyDescent="0.2">
      <c r="A17" s="6" t="s">
        <v>511</v>
      </c>
      <c r="B17" s="7" t="s">
        <v>1700</v>
      </c>
      <c r="C17" s="3"/>
    </row>
    <row r="18" spans="1:3" ht="12" customHeight="1" x14ac:dyDescent="0.2">
      <c r="A18" s="6" t="s">
        <v>123</v>
      </c>
      <c r="B18" s="7" t="s">
        <v>1701</v>
      </c>
      <c r="C18" s="3"/>
    </row>
    <row r="19" spans="1:3" ht="12" customHeight="1" x14ac:dyDescent="0.2">
      <c r="A19" s="6" t="s">
        <v>1995</v>
      </c>
      <c r="B19" s="7" t="s">
        <v>1996</v>
      </c>
      <c r="C19" s="3"/>
    </row>
    <row r="20" spans="1:3" ht="12" customHeight="1" x14ac:dyDescent="0.2">
      <c r="A20" s="6" t="s">
        <v>1056</v>
      </c>
      <c r="B20" s="7" t="s">
        <v>1</v>
      </c>
      <c r="C20" s="3"/>
    </row>
    <row r="21" spans="1:3" ht="12" customHeight="1" x14ac:dyDescent="0.2">
      <c r="A21" s="6" t="s">
        <v>124</v>
      </c>
      <c r="B21" s="7" t="s">
        <v>1997</v>
      </c>
      <c r="C21" s="3"/>
    </row>
    <row r="22" spans="1:3" ht="12" customHeight="1" x14ac:dyDescent="0.2">
      <c r="A22" s="6" t="s">
        <v>121</v>
      </c>
      <c r="B22" s="7" t="s">
        <v>1998</v>
      </c>
      <c r="C22" s="3"/>
    </row>
    <row r="23" spans="1:3" ht="12" customHeight="1" x14ac:dyDescent="0.2">
      <c r="A23" s="8" t="s">
        <v>3387</v>
      </c>
      <c r="B23" s="9" t="s">
        <v>1699</v>
      </c>
      <c r="C23" s="3"/>
    </row>
    <row r="24" spans="1:3" ht="12" customHeight="1" x14ac:dyDescent="0.2">
      <c r="A24" s="10"/>
      <c r="B24" s="11"/>
      <c r="C24" s="3"/>
    </row>
    <row r="25" spans="1:3" ht="12" customHeight="1" x14ac:dyDescent="0.2">
      <c r="A25" s="10"/>
      <c r="B25" s="11"/>
      <c r="C25" s="3"/>
    </row>
    <row r="26" spans="1:3" ht="12" customHeight="1" x14ac:dyDescent="0.2">
      <c r="A26" s="10"/>
      <c r="B26" s="11"/>
      <c r="C26" s="3"/>
    </row>
    <row r="27" spans="1:3" ht="12" customHeight="1" x14ac:dyDescent="0.2">
      <c r="A27" s="10"/>
      <c r="B27" s="11"/>
      <c r="C27" s="3"/>
    </row>
    <row r="28" spans="1:3" ht="12" customHeight="1" x14ac:dyDescent="0.2">
      <c r="A28" s="10"/>
      <c r="B28" s="11"/>
      <c r="C28" s="3"/>
    </row>
    <row r="29" spans="1:3" ht="12" customHeight="1" x14ac:dyDescent="0.2">
      <c r="A29" s="10"/>
      <c r="B29" s="11"/>
      <c r="C29" s="3"/>
    </row>
    <row r="30" spans="1:3" ht="12" customHeight="1" x14ac:dyDescent="0.2">
      <c r="A30" s="10"/>
      <c r="B30" s="11"/>
      <c r="C30" s="3"/>
    </row>
    <row r="31" spans="1:3" ht="12" customHeight="1" x14ac:dyDescent="0.2">
      <c r="A31" s="10"/>
      <c r="B31" s="11"/>
      <c r="C31" s="3"/>
    </row>
    <row r="32" spans="1:3" x14ac:dyDescent="0.2">
      <c r="A32" s="3"/>
      <c r="B32" s="3"/>
      <c r="C32" s="3"/>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3"/>
  <sheetViews>
    <sheetView workbookViewId="0">
      <pane ySplit="1" topLeftCell="A137" activePane="bottomLeft" state="frozen"/>
      <selection pane="bottomLeft" activeCell="I192" sqref="I192"/>
    </sheetView>
  </sheetViews>
  <sheetFormatPr defaultRowHeight="11.25" x14ac:dyDescent="0.2"/>
  <cols>
    <col min="1" max="1" width="26.5703125" style="1" bestFit="1" customWidth="1"/>
    <col min="2" max="2" width="3.5703125" style="2" customWidth="1"/>
    <col min="3" max="3" width="4.7109375" style="16" bestFit="1" customWidth="1"/>
    <col min="4" max="4" width="3.42578125" style="16" bestFit="1" customWidth="1"/>
    <col min="5" max="5" width="3.28515625" style="16" bestFit="1" customWidth="1"/>
    <col min="6" max="6" width="3" style="16" bestFit="1" customWidth="1"/>
    <col min="7" max="7" width="4.85546875" style="16" customWidth="1"/>
    <col min="8" max="8" width="4" style="18" customWidth="1"/>
    <col min="9" max="9" width="25.5703125" style="15" bestFit="1" customWidth="1"/>
    <col min="10" max="16384" width="9.140625" style="15"/>
  </cols>
  <sheetData>
    <row r="1" spans="1:9" ht="12" thickBot="1" x14ac:dyDescent="0.25">
      <c r="A1" s="12" t="s">
        <v>1672</v>
      </c>
      <c r="B1" s="12" t="s">
        <v>1980</v>
      </c>
      <c r="C1" s="12" t="s">
        <v>924</v>
      </c>
      <c r="D1" s="12" t="s">
        <v>923</v>
      </c>
      <c r="E1" s="12" t="s">
        <v>922</v>
      </c>
      <c r="F1" s="12" t="s">
        <v>921</v>
      </c>
      <c r="G1" s="12" t="s">
        <v>470</v>
      </c>
      <c r="H1" s="17" t="s">
        <v>471</v>
      </c>
      <c r="I1" s="14" t="s">
        <v>772</v>
      </c>
    </row>
    <row r="2" spans="1:9" ht="12" thickTop="1" x14ac:dyDescent="0.2">
      <c r="A2" s="1" t="s">
        <v>1675</v>
      </c>
      <c r="C2" s="16">
        <v>5</v>
      </c>
      <c r="D2" s="16">
        <v>5</v>
      </c>
      <c r="E2" s="16">
        <v>7</v>
      </c>
      <c r="F2" s="16">
        <v>1</v>
      </c>
      <c r="G2" s="16">
        <f t="shared" ref="G2:G12" si="0">SUM(C2:F2)</f>
        <v>18</v>
      </c>
      <c r="H2" s="18">
        <f t="shared" ref="H2:H65" si="1">AVERAGE(C2:F2)</f>
        <v>4.5</v>
      </c>
      <c r="I2" s="15" t="s">
        <v>1852</v>
      </c>
    </row>
    <row r="3" spans="1:9" x14ac:dyDescent="0.2">
      <c r="A3" s="1" t="s">
        <v>1630</v>
      </c>
      <c r="C3" s="16">
        <v>7</v>
      </c>
      <c r="D3" s="16">
        <v>6</v>
      </c>
      <c r="E3" s="16">
        <v>3</v>
      </c>
      <c r="F3" s="16">
        <v>3</v>
      </c>
      <c r="G3" s="16">
        <f t="shared" si="0"/>
        <v>19</v>
      </c>
      <c r="H3" s="18">
        <f t="shared" si="1"/>
        <v>4.75</v>
      </c>
    </row>
    <row r="4" spans="1:9" x14ac:dyDescent="0.2">
      <c r="A4" s="1" t="s">
        <v>1678</v>
      </c>
      <c r="C4" s="16">
        <v>7</v>
      </c>
      <c r="D4" s="16">
        <v>2</v>
      </c>
      <c r="E4" s="16">
        <v>5</v>
      </c>
      <c r="G4" s="16">
        <f t="shared" si="0"/>
        <v>14</v>
      </c>
      <c r="H4" s="18">
        <f t="shared" si="1"/>
        <v>4.666666666666667</v>
      </c>
    </row>
    <row r="5" spans="1:9" x14ac:dyDescent="0.2">
      <c r="A5" s="1" t="s">
        <v>1678</v>
      </c>
      <c r="C5" s="16">
        <v>7</v>
      </c>
      <c r="D5" s="16">
        <v>2</v>
      </c>
      <c r="E5" s="16">
        <v>5</v>
      </c>
      <c r="F5" s="16">
        <v>6</v>
      </c>
      <c r="G5" s="16">
        <f t="shared" si="0"/>
        <v>20</v>
      </c>
      <c r="H5" s="18">
        <f t="shared" si="1"/>
        <v>5</v>
      </c>
    </row>
    <row r="6" spans="1:9" x14ac:dyDescent="0.2">
      <c r="A6" s="1" t="s">
        <v>1679</v>
      </c>
      <c r="C6" s="16">
        <v>4</v>
      </c>
      <c r="D6" s="16">
        <v>7</v>
      </c>
      <c r="E6" s="16">
        <v>4</v>
      </c>
      <c r="F6" s="16">
        <v>6</v>
      </c>
      <c r="G6" s="16">
        <f t="shared" si="0"/>
        <v>21</v>
      </c>
      <c r="H6" s="18">
        <f t="shared" si="1"/>
        <v>5.25</v>
      </c>
    </row>
    <row r="7" spans="1:9" x14ac:dyDescent="0.2">
      <c r="A7" s="1" t="s">
        <v>1388</v>
      </c>
      <c r="C7" s="16">
        <v>5</v>
      </c>
      <c r="D7" s="16">
        <v>7</v>
      </c>
      <c r="E7" s="16">
        <v>6</v>
      </c>
      <c r="F7" s="16">
        <v>2</v>
      </c>
      <c r="G7" s="16">
        <f t="shared" si="0"/>
        <v>20</v>
      </c>
      <c r="H7" s="18">
        <f t="shared" si="1"/>
        <v>5</v>
      </c>
    </row>
    <row r="8" spans="1:9" x14ac:dyDescent="0.2">
      <c r="A8" s="13" t="s">
        <v>1389</v>
      </c>
      <c r="C8" s="16">
        <v>6</v>
      </c>
      <c r="D8" s="16">
        <v>7</v>
      </c>
      <c r="E8" s="16">
        <v>4</v>
      </c>
      <c r="F8" s="16">
        <v>3</v>
      </c>
      <c r="G8" s="16">
        <f t="shared" si="0"/>
        <v>20</v>
      </c>
      <c r="H8" s="18">
        <f t="shared" si="1"/>
        <v>5</v>
      </c>
    </row>
    <row r="9" spans="1:9" x14ac:dyDescent="0.2">
      <c r="A9" s="1" t="s">
        <v>122</v>
      </c>
      <c r="C9" s="16">
        <v>6</v>
      </c>
      <c r="D9" s="16">
        <v>4</v>
      </c>
      <c r="E9" s="16">
        <v>4</v>
      </c>
      <c r="G9" s="16">
        <f t="shared" si="0"/>
        <v>14</v>
      </c>
      <c r="H9" s="18">
        <f t="shared" si="1"/>
        <v>4.666666666666667</v>
      </c>
    </row>
    <row r="10" spans="1:9" x14ac:dyDescent="0.2">
      <c r="A10" s="1" t="s">
        <v>122</v>
      </c>
      <c r="C10" s="16">
        <v>5</v>
      </c>
      <c r="D10" s="16">
        <v>5</v>
      </c>
      <c r="E10" s="16">
        <v>7</v>
      </c>
      <c r="F10" s="16">
        <v>6</v>
      </c>
      <c r="G10" s="16">
        <f t="shared" si="0"/>
        <v>23</v>
      </c>
      <c r="H10" s="18">
        <f t="shared" si="1"/>
        <v>5.75</v>
      </c>
    </row>
    <row r="11" spans="1:9" x14ac:dyDescent="0.2">
      <c r="A11" s="1" t="s">
        <v>125</v>
      </c>
      <c r="B11" s="2" t="s">
        <v>1981</v>
      </c>
      <c r="C11" s="16">
        <v>2</v>
      </c>
      <c r="D11" s="16">
        <v>5</v>
      </c>
      <c r="E11" s="16">
        <v>6</v>
      </c>
      <c r="F11" s="16">
        <v>6</v>
      </c>
      <c r="G11" s="16">
        <f t="shared" si="0"/>
        <v>19</v>
      </c>
      <c r="H11" s="18">
        <f t="shared" si="1"/>
        <v>4.75</v>
      </c>
      <c r="I11" s="15" t="s">
        <v>1853</v>
      </c>
    </row>
    <row r="12" spans="1:9" x14ac:dyDescent="0.2">
      <c r="A12" s="1" t="s">
        <v>126</v>
      </c>
      <c r="B12" s="2" t="s">
        <v>1981</v>
      </c>
      <c r="C12" s="16">
        <v>5</v>
      </c>
      <c r="D12" s="16">
        <v>8</v>
      </c>
      <c r="E12" s="16">
        <v>3</v>
      </c>
      <c r="F12" s="16">
        <v>3</v>
      </c>
      <c r="G12" s="16">
        <f t="shared" si="0"/>
        <v>19</v>
      </c>
      <c r="H12" s="18">
        <f t="shared" si="1"/>
        <v>4.75</v>
      </c>
    </row>
    <row r="13" spans="1:9" x14ac:dyDescent="0.2">
      <c r="A13" s="1" t="s">
        <v>402</v>
      </c>
      <c r="C13" s="16">
        <v>5</v>
      </c>
      <c r="D13" s="16">
        <v>6</v>
      </c>
      <c r="E13" s="16">
        <v>5</v>
      </c>
      <c r="F13" s="16">
        <v>6</v>
      </c>
      <c r="G13" s="16">
        <v>18</v>
      </c>
      <c r="H13" s="18">
        <f t="shared" si="1"/>
        <v>5.5</v>
      </c>
      <c r="I13" s="15" t="s">
        <v>1854</v>
      </c>
    </row>
    <row r="14" spans="1:9" x14ac:dyDescent="0.2">
      <c r="A14" s="1" t="s">
        <v>1383</v>
      </c>
      <c r="C14" s="16">
        <v>6</v>
      </c>
      <c r="D14" s="16">
        <v>4</v>
      </c>
      <c r="E14" s="16">
        <v>3</v>
      </c>
      <c r="F14" s="16">
        <v>7</v>
      </c>
      <c r="G14" s="16">
        <f t="shared" ref="G14:G45" si="2">SUM(C14:F14)</f>
        <v>20</v>
      </c>
      <c r="H14" s="18">
        <f t="shared" si="1"/>
        <v>5</v>
      </c>
      <c r="I14" s="15" t="s">
        <v>1855</v>
      </c>
    </row>
    <row r="15" spans="1:9" x14ac:dyDescent="0.2">
      <c r="A15" s="1" t="s">
        <v>127</v>
      </c>
      <c r="B15" s="2" t="s">
        <v>1982</v>
      </c>
      <c r="C15" s="16">
        <v>1</v>
      </c>
      <c r="D15" s="16">
        <v>6</v>
      </c>
      <c r="E15" s="16">
        <v>6</v>
      </c>
      <c r="F15" s="16">
        <v>6</v>
      </c>
      <c r="G15" s="16">
        <f t="shared" si="2"/>
        <v>19</v>
      </c>
      <c r="H15" s="18">
        <f t="shared" si="1"/>
        <v>4.75</v>
      </c>
    </row>
    <row r="16" spans="1:9" x14ac:dyDescent="0.2">
      <c r="A16" s="1" t="s">
        <v>128</v>
      </c>
      <c r="C16" s="16">
        <v>7</v>
      </c>
      <c r="D16" s="16">
        <v>4</v>
      </c>
      <c r="E16" s="16">
        <v>3</v>
      </c>
      <c r="G16" s="16">
        <f t="shared" si="2"/>
        <v>14</v>
      </c>
      <c r="H16" s="18">
        <f t="shared" si="1"/>
        <v>4.666666666666667</v>
      </c>
    </row>
    <row r="17" spans="1:9" x14ac:dyDescent="0.2">
      <c r="A17" s="1" t="s">
        <v>128</v>
      </c>
      <c r="C17" s="16">
        <v>7</v>
      </c>
      <c r="D17" s="16">
        <v>5</v>
      </c>
      <c r="E17" s="16">
        <v>3</v>
      </c>
      <c r="F17" s="16">
        <v>5</v>
      </c>
      <c r="G17" s="16">
        <f t="shared" si="2"/>
        <v>20</v>
      </c>
      <c r="H17" s="18">
        <f t="shared" si="1"/>
        <v>5</v>
      </c>
      <c r="I17" s="15" t="s">
        <v>1856</v>
      </c>
    </row>
    <row r="18" spans="1:9" x14ac:dyDescent="0.2">
      <c r="A18" s="1" t="s">
        <v>129</v>
      </c>
      <c r="C18" s="16">
        <v>7</v>
      </c>
      <c r="D18" s="16">
        <v>3</v>
      </c>
      <c r="E18" s="16">
        <v>2</v>
      </c>
      <c r="F18" s="16">
        <v>6</v>
      </c>
      <c r="G18" s="16">
        <f t="shared" si="2"/>
        <v>18</v>
      </c>
      <c r="H18" s="18">
        <f t="shared" si="1"/>
        <v>4.5</v>
      </c>
    </row>
    <row r="19" spans="1:9" x14ac:dyDescent="0.2">
      <c r="A19" s="13" t="s">
        <v>1420</v>
      </c>
      <c r="C19" s="16">
        <v>3</v>
      </c>
      <c r="D19" s="16">
        <v>2</v>
      </c>
      <c r="E19" s="16">
        <v>4</v>
      </c>
      <c r="F19" s="16">
        <v>7</v>
      </c>
      <c r="G19" s="16">
        <f t="shared" si="2"/>
        <v>16</v>
      </c>
      <c r="H19" s="18">
        <f t="shared" si="1"/>
        <v>4</v>
      </c>
      <c r="I19" s="15" t="s">
        <v>1857</v>
      </c>
    </row>
    <row r="20" spans="1:9" x14ac:dyDescent="0.2">
      <c r="A20" s="1" t="s">
        <v>130</v>
      </c>
      <c r="B20" s="2" t="s">
        <v>1981</v>
      </c>
      <c r="C20" s="16">
        <v>2</v>
      </c>
      <c r="D20" s="16">
        <v>7</v>
      </c>
      <c r="E20" s="16">
        <v>4</v>
      </c>
      <c r="F20" s="16">
        <v>7</v>
      </c>
      <c r="G20" s="16">
        <f t="shared" si="2"/>
        <v>20</v>
      </c>
      <c r="H20" s="18">
        <f t="shared" si="1"/>
        <v>5</v>
      </c>
    </row>
    <row r="21" spans="1:9" x14ac:dyDescent="0.2">
      <c r="A21" s="1" t="s">
        <v>1386</v>
      </c>
      <c r="B21" s="2" t="s">
        <v>1981</v>
      </c>
      <c r="C21" s="16">
        <v>4</v>
      </c>
      <c r="D21" s="16">
        <v>8</v>
      </c>
      <c r="E21" s="16">
        <v>4</v>
      </c>
      <c r="F21" s="16">
        <v>4</v>
      </c>
      <c r="G21" s="16">
        <f t="shared" si="2"/>
        <v>20</v>
      </c>
      <c r="H21" s="18">
        <f t="shared" si="1"/>
        <v>5</v>
      </c>
      <c r="I21" s="15" t="s">
        <v>1858</v>
      </c>
    </row>
    <row r="22" spans="1:9" x14ac:dyDescent="0.2">
      <c r="A22" s="1" t="s">
        <v>1387</v>
      </c>
      <c r="B22" s="2" t="s">
        <v>1981</v>
      </c>
      <c r="C22" s="16">
        <v>4</v>
      </c>
      <c r="D22" s="16">
        <v>4</v>
      </c>
      <c r="E22" s="16">
        <v>4</v>
      </c>
      <c r="F22" s="16">
        <v>8</v>
      </c>
      <c r="G22" s="16">
        <f t="shared" si="2"/>
        <v>20</v>
      </c>
      <c r="H22" s="18">
        <f t="shared" si="1"/>
        <v>5</v>
      </c>
      <c r="I22" s="15" t="s">
        <v>1859</v>
      </c>
    </row>
    <row r="23" spans="1:9" x14ac:dyDescent="0.2">
      <c r="A23" s="1" t="s">
        <v>131</v>
      </c>
      <c r="C23" s="16">
        <v>1</v>
      </c>
      <c r="D23" s="16">
        <v>5</v>
      </c>
      <c r="E23" s="16">
        <v>6</v>
      </c>
      <c r="G23" s="16">
        <f t="shared" si="2"/>
        <v>12</v>
      </c>
      <c r="H23" s="18">
        <f t="shared" si="1"/>
        <v>4</v>
      </c>
    </row>
    <row r="24" spans="1:9" x14ac:dyDescent="0.2">
      <c r="A24" s="1" t="s">
        <v>131</v>
      </c>
      <c r="C24" s="16">
        <v>2</v>
      </c>
      <c r="D24" s="16">
        <v>5</v>
      </c>
      <c r="E24" s="16">
        <v>6</v>
      </c>
      <c r="F24" s="16">
        <v>7</v>
      </c>
      <c r="G24" s="16">
        <f t="shared" si="2"/>
        <v>20</v>
      </c>
      <c r="H24" s="18">
        <f t="shared" si="1"/>
        <v>5</v>
      </c>
    </row>
    <row r="25" spans="1:9" x14ac:dyDescent="0.2">
      <c r="A25" s="1" t="s">
        <v>1979</v>
      </c>
      <c r="C25" s="16">
        <v>1</v>
      </c>
      <c r="D25" s="16">
        <v>6</v>
      </c>
      <c r="E25" s="16">
        <v>5</v>
      </c>
      <c r="F25" s="16">
        <v>7</v>
      </c>
      <c r="G25" s="16">
        <f t="shared" si="2"/>
        <v>19</v>
      </c>
      <c r="H25" s="18">
        <f t="shared" si="1"/>
        <v>4.75</v>
      </c>
      <c r="I25" s="15" t="s">
        <v>1883</v>
      </c>
    </row>
    <row r="26" spans="1:9" x14ac:dyDescent="0.2">
      <c r="A26" s="1" t="s">
        <v>1979</v>
      </c>
      <c r="C26" s="16">
        <v>1</v>
      </c>
      <c r="D26" s="16">
        <v>6</v>
      </c>
      <c r="E26" s="16">
        <v>5</v>
      </c>
      <c r="F26" s="16">
        <v>7</v>
      </c>
      <c r="G26" s="16">
        <f t="shared" si="2"/>
        <v>19</v>
      </c>
      <c r="H26" s="18">
        <f t="shared" si="1"/>
        <v>4.75</v>
      </c>
      <c r="I26" s="15" t="s">
        <v>1883</v>
      </c>
    </row>
    <row r="27" spans="1:9" x14ac:dyDescent="0.2">
      <c r="A27" s="13" t="s">
        <v>1244</v>
      </c>
      <c r="C27" s="16">
        <v>3</v>
      </c>
      <c r="D27" s="16">
        <v>6</v>
      </c>
      <c r="E27" s="16">
        <v>7</v>
      </c>
      <c r="F27" s="16">
        <v>1</v>
      </c>
      <c r="G27" s="16">
        <f t="shared" si="2"/>
        <v>17</v>
      </c>
      <c r="H27" s="18">
        <f t="shared" si="1"/>
        <v>4.25</v>
      </c>
    </row>
    <row r="28" spans="1:9" x14ac:dyDescent="0.2">
      <c r="A28" s="1" t="s">
        <v>132</v>
      </c>
      <c r="C28" s="16">
        <v>5</v>
      </c>
      <c r="D28" s="16">
        <v>4</v>
      </c>
      <c r="E28" s="16">
        <v>7</v>
      </c>
      <c r="F28" s="16">
        <v>6</v>
      </c>
      <c r="G28" s="16">
        <f t="shared" si="2"/>
        <v>22</v>
      </c>
      <c r="H28" s="18">
        <f t="shared" si="1"/>
        <v>5.5</v>
      </c>
      <c r="I28" s="15" t="s">
        <v>1860</v>
      </c>
    </row>
    <row r="29" spans="1:9" x14ac:dyDescent="0.2">
      <c r="A29" s="1" t="s">
        <v>133</v>
      </c>
      <c r="C29" s="16">
        <v>8</v>
      </c>
      <c r="D29" s="16">
        <v>8</v>
      </c>
      <c r="E29" s="16">
        <v>8</v>
      </c>
      <c r="F29" s="16">
        <v>8</v>
      </c>
      <c r="G29" s="16">
        <f t="shared" si="2"/>
        <v>32</v>
      </c>
      <c r="H29" s="18">
        <f t="shared" si="1"/>
        <v>8</v>
      </c>
      <c r="I29" s="15" t="s">
        <v>1861</v>
      </c>
    </row>
    <row r="30" spans="1:9" x14ac:dyDescent="0.2">
      <c r="A30" s="1" t="s">
        <v>134</v>
      </c>
      <c r="C30" s="16">
        <v>5</v>
      </c>
      <c r="D30" s="16">
        <v>6</v>
      </c>
      <c r="E30" s="16">
        <v>4</v>
      </c>
      <c r="G30" s="16">
        <f t="shared" si="2"/>
        <v>15</v>
      </c>
      <c r="H30" s="18">
        <f t="shared" si="1"/>
        <v>5</v>
      </c>
    </row>
    <row r="31" spans="1:9" x14ac:dyDescent="0.2">
      <c r="A31" s="1" t="s">
        <v>134</v>
      </c>
      <c r="C31" s="16">
        <v>6</v>
      </c>
      <c r="D31" s="16">
        <v>7</v>
      </c>
      <c r="E31" s="16">
        <v>4</v>
      </c>
      <c r="F31" s="16">
        <v>3</v>
      </c>
      <c r="G31" s="16">
        <f t="shared" si="2"/>
        <v>20</v>
      </c>
      <c r="H31" s="18">
        <f t="shared" si="1"/>
        <v>5</v>
      </c>
    </row>
    <row r="32" spans="1:9" x14ac:dyDescent="0.2">
      <c r="A32" s="1" t="s">
        <v>135</v>
      </c>
      <c r="B32" s="2" t="s">
        <v>1981</v>
      </c>
      <c r="C32" s="16">
        <v>3</v>
      </c>
      <c r="D32" s="16">
        <v>7</v>
      </c>
      <c r="E32" s="16">
        <v>3</v>
      </c>
      <c r="F32" s="16">
        <v>5</v>
      </c>
      <c r="G32" s="16">
        <f t="shared" si="2"/>
        <v>18</v>
      </c>
      <c r="H32" s="18">
        <f t="shared" si="1"/>
        <v>4.5</v>
      </c>
      <c r="I32" s="15" t="s">
        <v>1862</v>
      </c>
    </row>
    <row r="33" spans="1:9" x14ac:dyDescent="0.2">
      <c r="A33" s="1" t="s">
        <v>136</v>
      </c>
      <c r="C33" s="16">
        <v>3</v>
      </c>
      <c r="D33" s="16">
        <v>7</v>
      </c>
      <c r="E33" s="16">
        <v>3</v>
      </c>
      <c r="G33" s="16">
        <f t="shared" si="2"/>
        <v>13</v>
      </c>
      <c r="H33" s="18">
        <f t="shared" si="1"/>
        <v>4.333333333333333</v>
      </c>
    </row>
    <row r="34" spans="1:9" x14ac:dyDescent="0.2">
      <c r="A34" s="1" t="s">
        <v>136</v>
      </c>
      <c r="C34" s="16">
        <v>3</v>
      </c>
      <c r="D34" s="16">
        <v>6</v>
      </c>
      <c r="E34" s="16">
        <v>3</v>
      </c>
      <c r="F34" s="16">
        <v>4</v>
      </c>
      <c r="G34" s="16">
        <f t="shared" si="2"/>
        <v>16</v>
      </c>
      <c r="H34" s="18">
        <f t="shared" si="1"/>
        <v>4</v>
      </c>
      <c r="I34" s="15" t="s">
        <v>1863</v>
      </c>
    </row>
    <row r="35" spans="1:9" x14ac:dyDescent="0.2">
      <c r="A35" s="1" t="s">
        <v>137</v>
      </c>
      <c r="C35" s="16">
        <v>3</v>
      </c>
      <c r="D35" s="16">
        <v>3</v>
      </c>
      <c r="E35" s="16">
        <v>6</v>
      </c>
      <c r="F35" s="16">
        <v>7</v>
      </c>
      <c r="G35" s="16">
        <f t="shared" si="2"/>
        <v>19</v>
      </c>
      <c r="H35" s="18">
        <f t="shared" si="1"/>
        <v>4.75</v>
      </c>
      <c r="I35" s="15" t="s">
        <v>1864</v>
      </c>
    </row>
    <row r="36" spans="1:9" x14ac:dyDescent="0.2">
      <c r="A36" s="1" t="s">
        <v>138</v>
      </c>
      <c r="C36" s="16">
        <v>2</v>
      </c>
      <c r="D36" s="16">
        <v>7</v>
      </c>
      <c r="E36" s="16">
        <v>5</v>
      </c>
      <c r="F36" s="16">
        <v>6</v>
      </c>
      <c r="G36" s="16">
        <f t="shared" si="2"/>
        <v>20</v>
      </c>
      <c r="H36" s="18">
        <f t="shared" si="1"/>
        <v>5</v>
      </c>
    </row>
    <row r="37" spans="1:9" x14ac:dyDescent="0.2">
      <c r="A37" s="1" t="s">
        <v>139</v>
      </c>
      <c r="C37" s="16">
        <v>2</v>
      </c>
      <c r="D37" s="16">
        <v>7</v>
      </c>
      <c r="E37" s="16">
        <v>2</v>
      </c>
      <c r="G37" s="16">
        <f t="shared" si="2"/>
        <v>11</v>
      </c>
      <c r="H37" s="18">
        <f t="shared" si="1"/>
        <v>3.6666666666666665</v>
      </c>
    </row>
    <row r="38" spans="1:9" x14ac:dyDescent="0.2">
      <c r="A38" s="1" t="s">
        <v>139</v>
      </c>
      <c r="C38" s="16">
        <v>4</v>
      </c>
      <c r="D38" s="16">
        <v>7</v>
      </c>
      <c r="E38" s="16">
        <v>3</v>
      </c>
      <c r="F38" s="16">
        <v>6</v>
      </c>
      <c r="G38" s="16">
        <f t="shared" si="2"/>
        <v>20</v>
      </c>
      <c r="H38" s="18">
        <f t="shared" si="1"/>
        <v>5</v>
      </c>
    </row>
    <row r="39" spans="1:9" x14ac:dyDescent="0.2">
      <c r="A39" s="1" t="s">
        <v>479</v>
      </c>
      <c r="C39" s="16">
        <v>3</v>
      </c>
      <c r="D39" s="16">
        <v>3</v>
      </c>
      <c r="E39" s="16">
        <v>7</v>
      </c>
      <c r="G39" s="16">
        <f t="shared" si="2"/>
        <v>13</v>
      </c>
      <c r="H39" s="18">
        <f t="shared" si="1"/>
        <v>4.333333333333333</v>
      </c>
    </row>
    <row r="40" spans="1:9" x14ac:dyDescent="0.2">
      <c r="A40" s="1" t="s">
        <v>479</v>
      </c>
      <c r="C40" s="16">
        <v>4</v>
      </c>
      <c r="D40" s="16">
        <v>5</v>
      </c>
      <c r="E40" s="16">
        <v>6</v>
      </c>
      <c r="F40" s="16">
        <v>1</v>
      </c>
      <c r="G40" s="16">
        <f t="shared" si="2"/>
        <v>16</v>
      </c>
      <c r="H40" s="18">
        <f t="shared" si="1"/>
        <v>4</v>
      </c>
      <c r="I40" s="15" t="s">
        <v>1865</v>
      </c>
    </row>
    <row r="41" spans="1:9" x14ac:dyDescent="0.2">
      <c r="A41" s="1" t="s">
        <v>900</v>
      </c>
      <c r="B41" s="2" t="s">
        <v>1981</v>
      </c>
      <c r="C41" s="16">
        <v>4</v>
      </c>
      <c r="D41" s="16">
        <v>6</v>
      </c>
      <c r="E41" s="16">
        <v>4</v>
      </c>
      <c r="F41" s="16">
        <v>5</v>
      </c>
      <c r="G41" s="16">
        <f t="shared" si="2"/>
        <v>19</v>
      </c>
      <c r="H41" s="18">
        <f t="shared" si="1"/>
        <v>4.75</v>
      </c>
      <c r="I41" s="15" t="s">
        <v>1866</v>
      </c>
    </row>
    <row r="42" spans="1:9" x14ac:dyDescent="0.2">
      <c r="A42" s="1" t="s">
        <v>901</v>
      </c>
      <c r="B42" s="2" t="s">
        <v>1981</v>
      </c>
      <c r="C42" s="16">
        <v>6</v>
      </c>
      <c r="D42" s="16">
        <v>4</v>
      </c>
      <c r="E42" s="16">
        <v>5</v>
      </c>
      <c r="F42" s="16">
        <v>3</v>
      </c>
      <c r="G42" s="16">
        <f t="shared" si="2"/>
        <v>18</v>
      </c>
      <c r="H42" s="18">
        <f t="shared" si="1"/>
        <v>4.5</v>
      </c>
      <c r="I42" s="15" t="s">
        <v>1867</v>
      </c>
    </row>
    <row r="43" spans="1:9" x14ac:dyDescent="0.2">
      <c r="A43" s="1" t="s">
        <v>902</v>
      </c>
      <c r="B43" s="2" t="s">
        <v>1982</v>
      </c>
      <c r="C43" s="16">
        <v>8</v>
      </c>
      <c r="D43" s="16">
        <v>1</v>
      </c>
      <c r="E43" s="16">
        <v>4</v>
      </c>
      <c r="F43" s="16">
        <v>7</v>
      </c>
      <c r="G43" s="16">
        <f t="shared" si="2"/>
        <v>20</v>
      </c>
      <c r="H43" s="18">
        <f t="shared" si="1"/>
        <v>5</v>
      </c>
    </row>
    <row r="44" spans="1:9" x14ac:dyDescent="0.2">
      <c r="A44" s="1" t="s">
        <v>903</v>
      </c>
      <c r="C44" s="16">
        <v>7</v>
      </c>
      <c r="D44" s="16">
        <v>5</v>
      </c>
      <c r="E44" s="16">
        <v>6</v>
      </c>
      <c r="F44" s="16">
        <v>3</v>
      </c>
      <c r="G44" s="16">
        <f t="shared" si="2"/>
        <v>21</v>
      </c>
      <c r="H44" s="18">
        <f t="shared" si="1"/>
        <v>5.25</v>
      </c>
    </row>
    <row r="45" spans="1:9" x14ac:dyDescent="0.2">
      <c r="A45" s="1" t="s">
        <v>904</v>
      </c>
      <c r="C45" s="16">
        <v>4</v>
      </c>
      <c r="D45" s="16">
        <v>7</v>
      </c>
      <c r="E45" s="16">
        <v>5</v>
      </c>
      <c r="G45" s="16">
        <f t="shared" si="2"/>
        <v>16</v>
      </c>
      <c r="H45" s="18">
        <f t="shared" si="1"/>
        <v>5.333333333333333</v>
      </c>
    </row>
    <row r="46" spans="1:9" x14ac:dyDescent="0.2">
      <c r="A46" s="1" t="s">
        <v>904</v>
      </c>
      <c r="C46" s="16">
        <v>3</v>
      </c>
      <c r="D46" s="16">
        <v>6</v>
      </c>
      <c r="E46" s="16">
        <v>6</v>
      </c>
      <c r="F46" s="16">
        <v>4</v>
      </c>
      <c r="G46" s="16">
        <f t="shared" ref="G46:G77" si="3">SUM(C46:F46)</f>
        <v>19</v>
      </c>
      <c r="H46" s="18">
        <f t="shared" si="1"/>
        <v>4.75</v>
      </c>
      <c r="I46" s="15" t="s">
        <v>1868</v>
      </c>
    </row>
    <row r="47" spans="1:9" x14ac:dyDescent="0.2">
      <c r="A47" s="1" t="s">
        <v>905</v>
      </c>
      <c r="C47" s="16">
        <v>4</v>
      </c>
      <c r="D47" s="16">
        <v>8</v>
      </c>
      <c r="E47" s="16">
        <v>4</v>
      </c>
      <c r="F47" s="16">
        <v>2</v>
      </c>
      <c r="G47" s="16">
        <f t="shared" si="3"/>
        <v>18</v>
      </c>
      <c r="H47" s="18">
        <f t="shared" si="1"/>
        <v>4.5</v>
      </c>
    </row>
    <row r="48" spans="1:9" x14ac:dyDescent="0.2">
      <c r="A48" s="1" t="s">
        <v>906</v>
      </c>
      <c r="C48" s="16">
        <v>6</v>
      </c>
      <c r="D48" s="16">
        <v>5</v>
      </c>
      <c r="E48" s="16">
        <v>6</v>
      </c>
      <c r="G48" s="16">
        <f t="shared" si="3"/>
        <v>17</v>
      </c>
      <c r="H48" s="18">
        <f t="shared" si="1"/>
        <v>5.666666666666667</v>
      </c>
    </row>
    <row r="49" spans="1:9" x14ac:dyDescent="0.2">
      <c r="A49" s="1" t="s">
        <v>906</v>
      </c>
      <c r="C49" s="16">
        <v>7</v>
      </c>
      <c r="D49" s="16">
        <v>7</v>
      </c>
      <c r="E49" s="16">
        <v>4</v>
      </c>
      <c r="F49" s="16">
        <v>5</v>
      </c>
      <c r="G49" s="16">
        <f t="shared" si="3"/>
        <v>23</v>
      </c>
      <c r="H49" s="18">
        <f t="shared" si="1"/>
        <v>5.75</v>
      </c>
    </row>
    <row r="50" spans="1:9" x14ac:dyDescent="0.2">
      <c r="A50" s="13" t="s">
        <v>1421</v>
      </c>
      <c r="C50" s="16">
        <v>2</v>
      </c>
      <c r="D50" s="16">
        <v>6</v>
      </c>
      <c r="E50" s="16">
        <v>3</v>
      </c>
      <c r="F50" s="16">
        <v>5</v>
      </c>
      <c r="G50" s="16">
        <f t="shared" si="3"/>
        <v>16</v>
      </c>
      <c r="H50" s="18">
        <f t="shared" si="1"/>
        <v>4</v>
      </c>
      <c r="I50" s="15" t="s">
        <v>1869</v>
      </c>
    </row>
    <row r="51" spans="1:9" x14ac:dyDescent="0.2">
      <c r="A51" s="1" t="s">
        <v>907</v>
      </c>
      <c r="C51" s="16">
        <v>1</v>
      </c>
      <c r="D51" s="16">
        <v>7</v>
      </c>
      <c r="E51" s="16">
        <v>5</v>
      </c>
      <c r="G51" s="16">
        <f t="shared" si="3"/>
        <v>13</v>
      </c>
      <c r="H51" s="18">
        <f t="shared" si="1"/>
        <v>4.333333333333333</v>
      </c>
    </row>
    <row r="52" spans="1:9" x14ac:dyDescent="0.2">
      <c r="A52" s="1" t="s">
        <v>907</v>
      </c>
      <c r="C52" s="16">
        <v>2</v>
      </c>
      <c r="D52" s="16">
        <v>8</v>
      </c>
      <c r="E52" s="16">
        <v>4</v>
      </c>
      <c r="F52" s="16">
        <v>6</v>
      </c>
      <c r="G52" s="16">
        <f t="shared" si="3"/>
        <v>20</v>
      </c>
      <c r="H52" s="18">
        <f t="shared" si="1"/>
        <v>5</v>
      </c>
    </row>
    <row r="53" spans="1:9" x14ac:dyDescent="0.2">
      <c r="A53" s="1" t="s">
        <v>2539</v>
      </c>
      <c r="B53" s="2" t="s">
        <v>1981</v>
      </c>
      <c r="C53" s="16">
        <v>7</v>
      </c>
      <c r="D53" s="16">
        <v>6</v>
      </c>
      <c r="E53" s="16">
        <v>4</v>
      </c>
      <c r="F53" s="16">
        <v>3</v>
      </c>
      <c r="G53" s="16">
        <f t="shared" si="3"/>
        <v>20</v>
      </c>
      <c r="H53" s="18">
        <f t="shared" si="1"/>
        <v>5</v>
      </c>
      <c r="I53" s="15" t="s">
        <v>1870</v>
      </c>
    </row>
    <row r="54" spans="1:9" x14ac:dyDescent="0.2">
      <c r="A54" s="13" t="s">
        <v>1422</v>
      </c>
      <c r="C54" s="16">
        <v>4</v>
      </c>
      <c r="D54" s="16">
        <v>4</v>
      </c>
      <c r="E54" s="16">
        <v>7</v>
      </c>
      <c r="F54" s="16">
        <v>6</v>
      </c>
      <c r="G54" s="16">
        <f t="shared" si="3"/>
        <v>21</v>
      </c>
      <c r="H54" s="18">
        <f t="shared" si="1"/>
        <v>5.25</v>
      </c>
    </row>
    <row r="55" spans="1:9" x14ac:dyDescent="0.2">
      <c r="A55" s="1" t="s">
        <v>2540</v>
      </c>
      <c r="B55" s="2" t="s">
        <v>1981</v>
      </c>
      <c r="C55" s="16">
        <v>5</v>
      </c>
      <c r="D55" s="16">
        <v>4</v>
      </c>
      <c r="E55" s="16">
        <v>7</v>
      </c>
      <c r="F55" s="16">
        <v>2</v>
      </c>
      <c r="G55" s="16">
        <f t="shared" si="3"/>
        <v>18</v>
      </c>
      <c r="H55" s="18">
        <f t="shared" si="1"/>
        <v>4.5</v>
      </c>
      <c r="I55" s="15" t="s">
        <v>1871</v>
      </c>
    </row>
    <row r="56" spans="1:9" x14ac:dyDescent="0.2">
      <c r="A56" s="1" t="s">
        <v>2541</v>
      </c>
      <c r="C56" s="16">
        <v>6</v>
      </c>
      <c r="D56" s="16">
        <v>6</v>
      </c>
      <c r="E56" s="16">
        <v>6</v>
      </c>
      <c r="F56" s="16">
        <v>4</v>
      </c>
      <c r="G56" s="16">
        <f t="shared" si="3"/>
        <v>22</v>
      </c>
      <c r="H56" s="18">
        <f t="shared" si="1"/>
        <v>5.5</v>
      </c>
      <c r="I56" s="15" t="s">
        <v>1872</v>
      </c>
    </row>
    <row r="57" spans="1:9" x14ac:dyDescent="0.2">
      <c r="A57" s="1" t="s">
        <v>2542</v>
      </c>
      <c r="C57" s="16">
        <v>3</v>
      </c>
      <c r="D57" s="16">
        <v>7</v>
      </c>
      <c r="E57" s="16">
        <v>5</v>
      </c>
      <c r="G57" s="16">
        <f t="shared" si="3"/>
        <v>15</v>
      </c>
      <c r="H57" s="18">
        <f t="shared" si="1"/>
        <v>5</v>
      </c>
    </row>
    <row r="58" spans="1:9" x14ac:dyDescent="0.2">
      <c r="A58" s="1" t="s">
        <v>2542</v>
      </c>
      <c r="C58" s="16">
        <v>5</v>
      </c>
      <c r="D58" s="16">
        <v>7</v>
      </c>
      <c r="E58" s="16">
        <v>4</v>
      </c>
      <c r="F58" s="16">
        <v>2</v>
      </c>
      <c r="G58" s="16">
        <f t="shared" si="3"/>
        <v>18</v>
      </c>
      <c r="H58" s="18">
        <f t="shared" si="1"/>
        <v>4.5</v>
      </c>
      <c r="I58" s="15" t="s">
        <v>1873</v>
      </c>
    </row>
    <row r="59" spans="1:9" x14ac:dyDescent="0.2">
      <c r="A59" s="1" t="s">
        <v>2544</v>
      </c>
      <c r="B59" s="2" t="s">
        <v>1982</v>
      </c>
      <c r="C59" s="16">
        <v>3</v>
      </c>
      <c r="D59" s="16">
        <v>6</v>
      </c>
      <c r="E59" s="16">
        <v>2</v>
      </c>
      <c r="F59" s="16">
        <v>6</v>
      </c>
      <c r="G59" s="16">
        <f t="shared" si="3"/>
        <v>17</v>
      </c>
      <c r="H59" s="18">
        <f t="shared" si="1"/>
        <v>4.25</v>
      </c>
    </row>
    <row r="60" spans="1:9" x14ac:dyDescent="0.2">
      <c r="A60" s="1" t="s">
        <v>1875</v>
      </c>
      <c r="B60" s="2" t="s">
        <v>1982</v>
      </c>
      <c r="C60" s="16">
        <v>3</v>
      </c>
      <c r="D60" s="16">
        <v>7</v>
      </c>
      <c r="E60" s="16">
        <v>3</v>
      </c>
      <c r="F60" s="16">
        <v>4</v>
      </c>
      <c r="G60" s="16">
        <f t="shared" si="3"/>
        <v>17</v>
      </c>
      <c r="H60" s="18">
        <f t="shared" si="1"/>
        <v>4.25</v>
      </c>
      <c r="I60" s="15" t="s">
        <v>1874</v>
      </c>
    </row>
    <row r="61" spans="1:9" x14ac:dyDescent="0.2">
      <c r="A61" s="13" t="s">
        <v>1426</v>
      </c>
      <c r="C61" s="16">
        <v>6</v>
      </c>
      <c r="D61" s="16">
        <v>3</v>
      </c>
      <c r="E61" s="16">
        <v>3</v>
      </c>
      <c r="F61" s="16">
        <v>8</v>
      </c>
      <c r="G61" s="16">
        <f t="shared" si="3"/>
        <v>20</v>
      </c>
      <c r="H61" s="18">
        <f t="shared" si="1"/>
        <v>5</v>
      </c>
    </row>
    <row r="62" spans="1:9" x14ac:dyDescent="0.2">
      <c r="A62" s="1" t="s">
        <v>2545</v>
      </c>
      <c r="C62" s="16">
        <v>4</v>
      </c>
      <c r="D62" s="16">
        <v>4</v>
      </c>
      <c r="E62" s="16">
        <v>7</v>
      </c>
      <c r="G62" s="16">
        <f t="shared" si="3"/>
        <v>15</v>
      </c>
      <c r="H62" s="18">
        <f t="shared" si="1"/>
        <v>5</v>
      </c>
    </row>
    <row r="63" spans="1:9" x14ac:dyDescent="0.2">
      <c r="A63" s="1" t="s">
        <v>2545</v>
      </c>
      <c r="C63" s="16">
        <v>1</v>
      </c>
      <c r="D63" s="16">
        <v>5</v>
      </c>
      <c r="E63" s="16">
        <v>7</v>
      </c>
      <c r="F63" s="16">
        <v>4</v>
      </c>
      <c r="G63" s="16">
        <f t="shared" si="3"/>
        <v>17</v>
      </c>
      <c r="H63" s="18">
        <f t="shared" si="1"/>
        <v>4.25</v>
      </c>
      <c r="I63" s="15" t="s">
        <v>1876</v>
      </c>
    </row>
    <row r="64" spans="1:9" x14ac:dyDescent="0.2">
      <c r="A64" s="13" t="s">
        <v>1385</v>
      </c>
      <c r="C64" s="16">
        <v>2</v>
      </c>
      <c r="D64" s="16">
        <v>5</v>
      </c>
      <c r="E64" s="16">
        <v>7</v>
      </c>
      <c r="F64" s="16">
        <v>3</v>
      </c>
      <c r="G64" s="16">
        <f t="shared" si="3"/>
        <v>17</v>
      </c>
      <c r="H64" s="18">
        <f t="shared" si="1"/>
        <v>4.25</v>
      </c>
      <c r="I64" s="15" t="s">
        <v>1877</v>
      </c>
    </row>
    <row r="65" spans="1:9" x14ac:dyDescent="0.2">
      <c r="A65" s="1" t="s">
        <v>2546</v>
      </c>
      <c r="B65" s="2" t="s">
        <v>1981</v>
      </c>
      <c r="C65" s="16">
        <v>4</v>
      </c>
      <c r="D65" s="16">
        <v>5</v>
      </c>
      <c r="E65" s="16">
        <v>5</v>
      </c>
      <c r="F65" s="16">
        <v>6</v>
      </c>
      <c r="G65" s="16">
        <f t="shared" si="3"/>
        <v>20</v>
      </c>
      <c r="H65" s="18">
        <f t="shared" si="1"/>
        <v>5</v>
      </c>
    </row>
    <row r="66" spans="1:9" x14ac:dyDescent="0.2">
      <c r="A66" s="1" t="s">
        <v>1384</v>
      </c>
      <c r="B66" s="2" t="s">
        <v>1981</v>
      </c>
      <c r="C66" s="16">
        <v>5</v>
      </c>
      <c r="D66" s="16">
        <v>6</v>
      </c>
      <c r="E66" s="16">
        <v>4</v>
      </c>
      <c r="F66" s="16">
        <v>5</v>
      </c>
      <c r="G66" s="16">
        <f t="shared" si="3"/>
        <v>20</v>
      </c>
      <c r="H66" s="18">
        <f t="shared" ref="H66:H129" si="4">AVERAGE(C66:F66)</f>
        <v>5</v>
      </c>
      <c r="I66" s="15" t="s">
        <v>1878</v>
      </c>
    </row>
    <row r="67" spans="1:9" x14ac:dyDescent="0.2">
      <c r="A67" s="13" t="s">
        <v>1431</v>
      </c>
      <c r="C67" s="16">
        <v>6</v>
      </c>
      <c r="D67" s="16">
        <v>6</v>
      </c>
      <c r="E67" s="16">
        <v>2</v>
      </c>
      <c r="F67" s="16">
        <v>3</v>
      </c>
      <c r="G67" s="16">
        <f t="shared" si="3"/>
        <v>17</v>
      </c>
      <c r="H67" s="18">
        <f t="shared" si="4"/>
        <v>4.25</v>
      </c>
      <c r="I67" s="15" t="s">
        <v>1879</v>
      </c>
    </row>
    <row r="68" spans="1:9" x14ac:dyDescent="0.2">
      <c r="A68" s="1" t="s">
        <v>2547</v>
      </c>
      <c r="C68" s="16">
        <v>7</v>
      </c>
      <c r="D68" s="16">
        <v>4</v>
      </c>
      <c r="E68" s="16">
        <v>3</v>
      </c>
      <c r="F68" s="16">
        <v>3</v>
      </c>
      <c r="G68" s="16">
        <f t="shared" si="3"/>
        <v>17</v>
      </c>
      <c r="H68" s="18">
        <f t="shared" si="4"/>
        <v>4.25</v>
      </c>
      <c r="I68" s="15" t="s">
        <v>1880</v>
      </c>
    </row>
    <row r="69" spans="1:9" x14ac:dyDescent="0.2">
      <c r="A69" s="1" t="s">
        <v>59</v>
      </c>
      <c r="C69" s="16">
        <v>3</v>
      </c>
      <c r="D69" s="16">
        <v>5</v>
      </c>
      <c r="E69" s="16">
        <v>4</v>
      </c>
      <c r="F69" s="16">
        <v>6</v>
      </c>
      <c r="G69" s="16">
        <f t="shared" si="3"/>
        <v>18</v>
      </c>
      <c r="H69" s="18">
        <f t="shared" si="4"/>
        <v>4.5</v>
      </c>
      <c r="I69" s="15" t="s">
        <v>1881</v>
      </c>
    </row>
    <row r="70" spans="1:9" x14ac:dyDescent="0.2">
      <c r="A70" s="1" t="s">
        <v>2548</v>
      </c>
      <c r="B70" s="2" t="s">
        <v>1982</v>
      </c>
      <c r="C70" s="16">
        <v>6</v>
      </c>
      <c r="D70" s="16">
        <v>3</v>
      </c>
      <c r="E70" s="16">
        <v>7</v>
      </c>
      <c r="F70" s="16">
        <v>4</v>
      </c>
      <c r="G70" s="16">
        <f t="shared" si="3"/>
        <v>20</v>
      </c>
      <c r="H70" s="18">
        <f t="shared" si="4"/>
        <v>5</v>
      </c>
    </row>
    <row r="71" spans="1:9" x14ac:dyDescent="0.2">
      <c r="A71" s="1" t="s">
        <v>2549</v>
      </c>
      <c r="C71" s="16">
        <v>7</v>
      </c>
      <c r="D71" s="16">
        <v>4</v>
      </c>
      <c r="E71" s="16">
        <v>3</v>
      </c>
      <c r="G71" s="16">
        <f t="shared" si="3"/>
        <v>14</v>
      </c>
      <c r="H71" s="18">
        <f t="shared" si="4"/>
        <v>4.666666666666667</v>
      </c>
    </row>
    <row r="72" spans="1:9" x14ac:dyDescent="0.2">
      <c r="A72" s="1" t="s">
        <v>2549</v>
      </c>
      <c r="C72" s="16">
        <v>7</v>
      </c>
      <c r="D72" s="16">
        <v>4</v>
      </c>
      <c r="E72" s="16">
        <v>4</v>
      </c>
      <c r="F72" s="16">
        <v>5</v>
      </c>
      <c r="G72" s="16">
        <f t="shared" si="3"/>
        <v>20</v>
      </c>
      <c r="H72" s="18">
        <f t="shared" si="4"/>
        <v>5</v>
      </c>
      <c r="I72" s="15" t="s">
        <v>1882</v>
      </c>
    </row>
    <row r="73" spans="1:9" x14ac:dyDescent="0.2">
      <c r="A73" s="1" t="s">
        <v>2550</v>
      </c>
      <c r="C73" s="16">
        <v>3</v>
      </c>
      <c r="D73" s="16">
        <v>7</v>
      </c>
      <c r="E73" s="16">
        <v>4</v>
      </c>
      <c r="G73" s="16">
        <f t="shared" si="3"/>
        <v>14</v>
      </c>
      <c r="H73" s="18">
        <f t="shared" si="4"/>
        <v>4.666666666666667</v>
      </c>
    </row>
    <row r="74" spans="1:9" x14ac:dyDescent="0.2">
      <c r="A74" s="1" t="s">
        <v>2550</v>
      </c>
      <c r="C74" s="16">
        <v>2</v>
      </c>
      <c r="D74" s="16">
        <v>7</v>
      </c>
      <c r="E74" s="16">
        <v>4</v>
      </c>
      <c r="F74" s="16">
        <v>6</v>
      </c>
      <c r="G74" s="16">
        <f t="shared" si="3"/>
        <v>19</v>
      </c>
      <c r="H74" s="18">
        <f t="shared" si="4"/>
        <v>4.75</v>
      </c>
    </row>
    <row r="75" spans="1:9" x14ac:dyDescent="0.2">
      <c r="A75" s="1" t="s">
        <v>2104</v>
      </c>
      <c r="C75" s="16">
        <v>7</v>
      </c>
      <c r="D75" s="16">
        <v>7</v>
      </c>
      <c r="E75" s="16">
        <v>4</v>
      </c>
      <c r="F75" s="16">
        <v>3</v>
      </c>
      <c r="G75" s="16">
        <f t="shared" si="3"/>
        <v>21</v>
      </c>
      <c r="H75" s="18">
        <f t="shared" si="4"/>
        <v>5.25</v>
      </c>
    </row>
    <row r="76" spans="1:9" x14ac:dyDescent="0.2">
      <c r="A76" s="1" t="s">
        <v>2551</v>
      </c>
      <c r="B76" s="2" t="s">
        <v>1982</v>
      </c>
      <c r="C76" s="16">
        <v>6</v>
      </c>
      <c r="D76" s="16">
        <v>3</v>
      </c>
      <c r="E76" s="16">
        <v>8</v>
      </c>
      <c r="F76" s="16">
        <v>6</v>
      </c>
      <c r="G76" s="16">
        <f t="shared" si="3"/>
        <v>23</v>
      </c>
      <c r="H76" s="18">
        <f t="shared" si="4"/>
        <v>5.75</v>
      </c>
    </row>
    <row r="77" spans="1:9" x14ac:dyDescent="0.2">
      <c r="A77" s="1" t="s">
        <v>2552</v>
      </c>
      <c r="C77" s="16">
        <v>7</v>
      </c>
      <c r="D77" s="16">
        <v>3</v>
      </c>
      <c r="E77" s="16">
        <v>3</v>
      </c>
      <c r="F77" s="16">
        <v>3</v>
      </c>
      <c r="G77" s="16">
        <f t="shared" si="3"/>
        <v>16</v>
      </c>
      <c r="H77" s="18">
        <f t="shared" si="4"/>
        <v>4</v>
      </c>
      <c r="I77" s="15" t="s">
        <v>1884</v>
      </c>
    </row>
    <row r="78" spans="1:9" x14ac:dyDescent="0.2">
      <c r="A78" s="1" t="s">
        <v>2118</v>
      </c>
      <c r="C78" s="16">
        <v>3</v>
      </c>
      <c r="D78" s="16">
        <v>7</v>
      </c>
      <c r="E78" s="16">
        <v>4</v>
      </c>
      <c r="G78" s="16">
        <f t="shared" ref="G78:G109" si="5">SUM(C78:F78)</f>
        <v>14</v>
      </c>
      <c r="H78" s="18">
        <f t="shared" si="4"/>
        <v>4.666666666666667</v>
      </c>
    </row>
    <row r="79" spans="1:9" x14ac:dyDescent="0.2">
      <c r="A79" s="1" t="s">
        <v>2118</v>
      </c>
      <c r="C79" s="16">
        <v>3</v>
      </c>
      <c r="D79" s="16">
        <v>7</v>
      </c>
      <c r="E79" s="16">
        <v>5</v>
      </c>
      <c r="F79" s="16">
        <v>3</v>
      </c>
      <c r="G79" s="16">
        <f t="shared" si="5"/>
        <v>18</v>
      </c>
      <c r="H79" s="18">
        <f t="shared" si="4"/>
        <v>4.5</v>
      </c>
      <c r="I79" s="15" t="s">
        <v>1885</v>
      </c>
    </row>
    <row r="80" spans="1:9" x14ac:dyDescent="0.2">
      <c r="A80" s="13" t="s">
        <v>1409</v>
      </c>
      <c r="C80" s="16">
        <v>3</v>
      </c>
      <c r="D80" s="16">
        <v>7</v>
      </c>
      <c r="E80" s="16">
        <v>3</v>
      </c>
      <c r="F80" s="16">
        <v>3</v>
      </c>
      <c r="G80" s="16">
        <f t="shared" si="5"/>
        <v>16</v>
      </c>
      <c r="H80" s="18">
        <f t="shared" si="4"/>
        <v>4</v>
      </c>
      <c r="I80" s="15" t="s">
        <v>1886</v>
      </c>
    </row>
    <row r="81" spans="1:9" x14ac:dyDescent="0.2">
      <c r="A81" s="1" t="s">
        <v>2119</v>
      </c>
      <c r="C81" s="16">
        <v>4</v>
      </c>
      <c r="D81" s="16">
        <v>5</v>
      </c>
      <c r="E81" s="16">
        <v>5</v>
      </c>
      <c r="F81" s="16">
        <v>6</v>
      </c>
      <c r="G81" s="16">
        <f t="shared" si="5"/>
        <v>20</v>
      </c>
      <c r="H81" s="18">
        <f t="shared" si="4"/>
        <v>5</v>
      </c>
      <c r="I81" s="15" t="s">
        <v>1887</v>
      </c>
    </row>
    <row r="82" spans="1:9" x14ac:dyDescent="0.2">
      <c r="A82" s="1" t="s">
        <v>2120</v>
      </c>
      <c r="C82" s="16">
        <v>1</v>
      </c>
      <c r="D82" s="16">
        <v>2</v>
      </c>
      <c r="E82" s="16">
        <v>7</v>
      </c>
      <c r="G82" s="16">
        <f t="shared" si="5"/>
        <v>10</v>
      </c>
      <c r="H82" s="18">
        <f t="shared" si="4"/>
        <v>3.3333333333333335</v>
      </c>
    </row>
    <row r="83" spans="1:9" x14ac:dyDescent="0.2">
      <c r="A83" s="1" t="s">
        <v>2120</v>
      </c>
      <c r="C83" s="16">
        <v>2</v>
      </c>
      <c r="D83" s="16">
        <v>2</v>
      </c>
      <c r="E83" s="16">
        <v>7</v>
      </c>
      <c r="F83" s="16">
        <v>6</v>
      </c>
      <c r="G83" s="16">
        <f t="shared" si="5"/>
        <v>17</v>
      </c>
      <c r="H83" s="18">
        <f t="shared" si="4"/>
        <v>4.25</v>
      </c>
    </row>
    <row r="84" spans="1:9" x14ac:dyDescent="0.2">
      <c r="A84" s="1" t="s">
        <v>702</v>
      </c>
      <c r="C84" s="16">
        <v>7</v>
      </c>
      <c r="D84" s="16">
        <v>6</v>
      </c>
      <c r="E84" s="16">
        <v>6</v>
      </c>
      <c r="G84" s="16">
        <f t="shared" si="5"/>
        <v>19</v>
      </c>
      <c r="H84" s="18">
        <f t="shared" si="4"/>
        <v>6.333333333333333</v>
      </c>
    </row>
    <row r="85" spans="1:9" x14ac:dyDescent="0.2">
      <c r="A85" s="1" t="s">
        <v>702</v>
      </c>
      <c r="C85" s="16">
        <v>5</v>
      </c>
      <c r="D85" s="16">
        <v>3</v>
      </c>
      <c r="E85" s="16">
        <v>4</v>
      </c>
      <c r="F85" s="16">
        <v>8</v>
      </c>
      <c r="G85" s="16">
        <f t="shared" si="5"/>
        <v>20</v>
      </c>
      <c r="H85" s="18">
        <f t="shared" si="4"/>
        <v>5</v>
      </c>
    </row>
    <row r="86" spans="1:9" x14ac:dyDescent="0.2">
      <c r="A86" s="1" t="s">
        <v>703</v>
      </c>
      <c r="C86" s="16">
        <v>5</v>
      </c>
      <c r="D86" s="16">
        <v>3</v>
      </c>
      <c r="E86" s="16">
        <v>6</v>
      </c>
      <c r="F86" s="16">
        <v>7</v>
      </c>
      <c r="G86" s="16">
        <f t="shared" si="5"/>
        <v>21</v>
      </c>
      <c r="H86" s="18">
        <f t="shared" si="4"/>
        <v>5.25</v>
      </c>
    </row>
    <row r="87" spans="1:9" x14ac:dyDescent="0.2">
      <c r="A87" s="1" t="s">
        <v>881</v>
      </c>
      <c r="C87" s="16">
        <v>3</v>
      </c>
      <c r="D87" s="16">
        <v>6</v>
      </c>
      <c r="E87" s="16">
        <v>5</v>
      </c>
      <c r="G87" s="16">
        <f t="shared" si="5"/>
        <v>14</v>
      </c>
      <c r="H87" s="18">
        <f t="shared" si="4"/>
        <v>4.666666666666667</v>
      </c>
    </row>
    <row r="88" spans="1:9" x14ac:dyDescent="0.2">
      <c r="A88" s="1" t="s">
        <v>881</v>
      </c>
      <c r="C88" s="16">
        <v>2</v>
      </c>
      <c r="D88" s="16">
        <v>5</v>
      </c>
      <c r="E88" s="16">
        <v>6</v>
      </c>
      <c r="F88" s="16">
        <v>7</v>
      </c>
      <c r="G88" s="16">
        <f t="shared" si="5"/>
        <v>20</v>
      </c>
      <c r="H88" s="18">
        <f t="shared" si="4"/>
        <v>5</v>
      </c>
    </row>
    <row r="89" spans="1:9" x14ac:dyDescent="0.2">
      <c r="A89" s="1" t="s">
        <v>704</v>
      </c>
      <c r="B89" s="2" t="s">
        <v>1982</v>
      </c>
      <c r="C89" s="16">
        <v>6</v>
      </c>
      <c r="D89" s="16">
        <v>4</v>
      </c>
      <c r="E89" s="16">
        <v>4</v>
      </c>
      <c r="F89" s="16">
        <v>6</v>
      </c>
      <c r="G89" s="16">
        <f t="shared" si="5"/>
        <v>20</v>
      </c>
      <c r="H89" s="18">
        <f t="shared" si="4"/>
        <v>5</v>
      </c>
      <c r="I89" s="15" t="s">
        <v>1863</v>
      </c>
    </row>
    <row r="90" spans="1:9" x14ac:dyDescent="0.2">
      <c r="A90" s="1" t="s">
        <v>705</v>
      </c>
      <c r="C90" s="16">
        <v>8</v>
      </c>
      <c r="D90" s="16">
        <v>2</v>
      </c>
      <c r="E90" s="16">
        <v>3</v>
      </c>
      <c r="G90" s="16">
        <f t="shared" si="5"/>
        <v>13</v>
      </c>
      <c r="H90" s="18">
        <f t="shared" si="4"/>
        <v>4.333333333333333</v>
      </c>
    </row>
    <row r="91" spans="1:9" x14ac:dyDescent="0.2">
      <c r="A91" s="1" t="s">
        <v>705</v>
      </c>
      <c r="C91" s="16">
        <v>8</v>
      </c>
      <c r="D91" s="16">
        <v>3</v>
      </c>
      <c r="E91" s="16">
        <v>2</v>
      </c>
      <c r="F91" s="16">
        <v>6</v>
      </c>
      <c r="G91" s="16">
        <f t="shared" si="5"/>
        <v>19</v>
      </c>
      <c r="H91" s="18">
        <f t="shared" si="4"/>
        <v>4.75</v>
      </c>
    </row>
    <row r="92" spans="1:9" x14ac:dyDescent="0.2">
      <c r="A92" s="1" t="s">
        <v>2121</v>
      </c>
      <c r="C92" s="16">
        <v>3</v>
      </c>
      <c r="D92" s="16">
        <v>8</v>
      </c>
      <c r="E92" s="16">
        <v>3</v>
      </c>
      <c r="G92" s="16">
        <f t="shared" si="5"/>
        <v>14</v>
      </c>
      <c r="H92" s="18">
        <f t="shared" si="4"/>
        <v>4.666666666666667</v>
      </c>
    </row>
    <row r="93" spans="1:9" x14ac:dyDescent="0.2">
      <c r="A93" s="1" t="s">
        <v>2121</v>
      </c>
      <c r="C93" s="16">
        <v>4</v>
      </c>
      <c r="D93" s="16">
        <v>7</v>
      </c>
      <c r="E93" s="16">
        <v>3</v>
      </c>
      <c r="F93" s="16">
        <v>5</v>
      </c>
      <c r="G93" s="16">
        <f t="shared" si="5"/>
        <v>19</v>
      </c>
      <c r="H93" s="18">
        <f t="shared" si="4"/>
        <v>4.75</v>
      </c>
      <c r="I93" s="15" t="s">
        <v>1888</v>
      </c>
    </row>
    <row r="94" spans="1:9" x14ac:dyDescent="0.2">
      <c r="A94" s="13" t="s">
        <v>1410</v>
      </c>
      <c r="C94" s="16">
        <v>4</v>
      </c>
      <c r="D94" s="16">
        <v>2</v>
      </c>
      <c r="E94" s="16">
        <v>6</v>
      </c>
      <c r="F94" s="16">
        <v>7</v>
      </c>
      <c r="G94" s="16">
        <f t="shared" si="5"/>
        <v>19</v>
      </c>
      <c r="H94" s="18">
        <f t="shared" si="4"/>
        <v>4.75</v>
      </c>
      <c r="I94" s="15" t="s">
        <v>1889</v>
      </c>
    </row>
    <row r="95" spans="1:9" x14ac:dyDescent="0.2">
      <c r="A95" s="1" t="s">
        <v>2122</v>
      </c>
      <c r="B95" s="2" t="s">
        <v>1982</v>
      </c>
      <c r="C95" s="16">
        <v>4</v>
      </c>
      <c r="D95" s="16">
        <v>6</v>
      </c>
      <c r="E95" s="16">
        <v>8</v>
      </c>
      <c r="F95" s="16">
        <v>1</v>
      </c>
      <c r="G95" s="16">
        <f t="shared" si="5"/>
        <v>19</v>
      </c>
      <c r="H95" s="18">
        <f t="shared" si="4"/>
        <v>4.75</v>
      </c>
    </row>
    <row r="96" spans="1:9" x14ac:dyDescent="0.2">
      <c r="A96" s="1" t="s">
        <v>2123</v>
      </c>
      <c r="C96" s="16">
        <v>1</v>
      </c>
      <c r="D96" s="16">
        <v>3</v>
      </c>
      <c r="E96" s="16">
        <v>6</v>
      </c>
      <c r="G96" s="16">
        <f t="shared" si="5"/>
        <v>10</v>
      </c>
      <c r="H96" s="18">
        <f t="shared" si="4"/>
        <v>3.3333333333333335</v>
      </c>
    </row>
    <row r="97" spans="1:9" x14ac:dyDescent="0.2">
      <c r="A97" s="1" t="s">
        <v>2123</v>
      </c>
      <c r="C97" s="16">
        <v>3</v>
      </c>
      <c r="D97" s="16">
        <v>6</v>
      </c>
      <c r="E97" s="16">
        <v>6</v>
      </c>
      <c r="F97" s="16">
        <v>1</v>
      </c>
      <c r="G97" s="16">
        <f t="shared" si="5"/>
        <v>16</v>
      </c>
      <c r="H97" s="18">
        <f t="shared" si="4"/>
        <v>4</v>
      </c>
      <c r="I97" s="15" t="s">
        <v>1890</v>
      </c>
    </row>
    <row r="98" spans="1:9" x14ac:dyDescent="0.2">
      <c r="A98" s="1" t="s">
        <v>2124</v>
      </c>
      <c r="C98" s="16">
        <v>3</v>
      </c>
      <c r="D98" s="16">
        <v>5</v>
      </c>
      <c r="E98" s="16">
        <v>6</v>
      </c>
      <c r="F98" s="16">
        <v>8</v>
      </c>
      <c r="G98" s="16">
        <f t="shared" si="5"/>
        <v>22</v>
      </c>
      <c r="H98" s="18">
        <f t="shared" si="4"/>
        <v>5.5</v>
      </c>
    </row>
    <row r="99" spans="1:9" x14ac:dyDescent="0.2">
      <c r="A99" s="1" t="s">
        <v>2125</v>
      </c>
      <c r="C99" s="16">
        <v>2</v>
      </c>
      <c r="D99" s="16">
        <v>6</v>
      </c>
      <c r="E99" s="16">
        <v>5</v>
      </c>
      <c r="G99" s="16">
        <f t="shared" si="5"/>
        <v>13</v>
      </c>
      <c r="H99" s="18">
        <f t="shared" si="4"/>
        <v>4.333333333333333</v>
      </c>
    </row>
    <row r="100" spans="1:9" x14ac:dyDescent="0.2">
      <c r="A100" s="1" t="s">
        <v>2125</v>
      </c>
      <c r="C100" s="16">
        <v>2</v>
      </c>
      <c r="D100" s="16">
        <v>7</v>
      </c>
      <c r="E100" s="16">
        <v>4</v>
      </c>
      <c r="F100" s="16">
        <v>4</v>
      </c>
      <c r="G100" s="16">
        <f t="shared" si="5"/>
        <v>17</v>
      </c>
      <c r="H100" s="18">
        <f t="shared" si="4"/>
        <v>4.25</v>
      </c>
      <c r="I100" s="15" t="s">
        <v>1891</v>
      </c>
    </row>
    <row r="101" spans="1:9" x14ac:dyDescent="0.2">
      <c r="A101" s="1" t="s">
        <v>807</v>
      </c>
      <c r="C101" s="16">
        <v>3</v>
      </c>
      <c r="D101" s="16">
        <v>6</v>
      </c>
      <c r="E101" s="16">
        <v>4</v>
      </c>
      <c r="F101" s="16">
        <v>3</v>
      </c>
      <c r="G101" s="16">
        <f t="shared" si="5"/>
        <v>16</v>
      </c>
      <c r="H101" s="18">
        <f t="shared" si="4"/>
        <v>4</v>
      </c>
      <c r="I101" s="15" t="s">
        <v>1892</v>
      </c>
    </row>
    <row r="102" spans="1:9" x14ac:dyDescent="0.2">
      <c r="A102" s="1" t="s">
        <v>2126</v>
      </c>
      <c r="B102" s="2" t="s">
        <v>1981</v>
      </c>
      <c r="C102" s="16">
        <v>7</v>
      </c>
      <c r="D102" s="16">
        <v>2</v>
      </c>
      <c r="E102" s="16">
        <v>7</v>
      </c>
      <c r="F102" s="16">
        <v>3</v>
      </c>
      <c r="G102" s="16">
        <f t="shared" si="5"/>
        <v>19</v>
      </c>
      <c r="H102" s="18">
        <f t="shared" si="4"/>
        <v>4.75</v>
      </c>
    </row>
    <row r="103" spans="1:9" x14ac:dyDescent="0.2">
      <c r="A103" s="1" t="s">
        <v>63</v>
      </c>
      <c r="C103" s="16">
        <v>1</v>
      </c>
      <c r="D103" s="16">
        <v>4</v>
      </c>
      <c r="E103" s="16">
        <v>7</v>
      </c>
      <c r="F103" s="16">
        <v>5</v>
      </c>
      <c r="G103" s="16">
        <f t="shared" si="5"/>
        <v>17</v>
      </c>
      <c r="H103" s="18">
        <f t="shared" si="4"/>
        <v>4.25</v>
      </c>
      <c r="I103" s="15" t="s">
        <v>1893</v>
      </c>
    </row>
    <row r="104" spans="1:9" x14ac:dyDescent="0.2">
      <c r="A104" s="1" t="s">
        <v>2127</v>
      </c>
      <c r="C104" s="16">
        <v>3</v>
      </c>
      <c r="D104" s="16">
        <v>6</v>
      </c>
      <c r="E104" s="16">
        <v>5</v>
      </c>
      <c r="F104" s="16">
        <v>4</v>
      </c>
      <c r="G104" s="16">
        <f t="shared" si="5"/>
        <v>18</v>
      </c>
      <c r="H104" s="18">
        <f t="shared" si="4"/>
        <v>4.5</v>
      </c>
      <c r="I104" s="15" t="s">
        <v>1894</v>
      </c>
    </row>
    <row r="105" spans="1:9" x14ac:dyDescent="0.2">
      <c r="A105" s="1" t="s">
        <v>36</v>
      </c>
      <c r="B105" s="2" t="s">
        <v>1981</v>
      </c>
      <c r="C105" s="16">
        <v>6</v>
      </c>
      <c r="D105" s="16">
        <v>6</v>
      </c>
      <c r="E105" s="16">
        <v>4</v>
      </c>
      <c r="F105" s="16">
        <v>3</v>
      </c>
      <c r="G105" s="16">
        <f t="shared" si="5"/>
        <v>19</v>
      </c>
      <c r="H105" s="18">
        <f t="shared" si="4"/>
        <v>4.75</v>
      </c>
      <c r="I105" s="15" t="s">
        <v>1895</v>
      </c>
    </row>
    <row r="106" spans="1:9" x14ac:dyDescent="0.2">
      <c r="A106" s="1" t="s">
        <v>2000</v>
      </c>
      <c r="C106" s="16">
        <v>5</v>
      </c>
      <c r="D106" s="16">
        <v>5</v>
      </c>
      <c r="E106" s="16">
        <v>3</v>
      </c>
      <c r="F106" s="16">
        <v>7</v>
      </c>
      <c r="G106" s="16">
        <f t="shared" si="5"/>
        <v>20</v>
      </c>
      <c r="H106" s="18">
        <f t="shared" si="4"/>
        <v>5</v>
      </c>
      <c r="I106" s="15" t="s">
        <v>1896</v>
      </c>
    </row>
    <row r="107" spans="1:9" x14ac:dyDescent="0.2">
      <c r="A107" s="1" t="s">
        <v>2001</v>
      </c>
      <c r="C107" s="16">
        <v>8</v>
      </c>
      <c r="D107" s="16">
        <v>8</v>
      </c>
      <c r="E107" s="16">
        <v>8</v>
      </c>
      <c r="G107" s="16">
        <f t="shared" si="5"/>
        <v>24</v>
      </c>
      <c r="H107" s="18">
        <f t="shared" si="4"/>
        <v>8</v>
      </c>
    </row>
    <row r="108" spans="1:9" x14ac:dyDescent="0.2">
      <c r="A108" s="1" t="s">
        <v>2002</v>
      </c>
      <c r="C108" s="16">
        <v>6</v>
      </c>
      <c r="D108" s="16">
        <v>5</v>
      </c>
      <c r="E108" s="16">
        <v>4</v>
      </c>
      <c r="G108" s="16">
        <f t="shared" si="5"/>
        <v>15</v>
      </c>
      <c r="H108" s="18">
        <f t="shared" si="4"/>
        <v>5</v>
      </c>
    </row>
    <row r="109" spans="1:9" x14ac:dyDescent="0.2">
      <c r="A109" s="1" t="s">
        <v>2002</v>
      </c>
      <c r="C109" s="16">
        <v>6</v>
      </c>
      <c r="D109" s="16">
        <v>6</v>
      </c>
      <c r="E109" s="16">
        <v>4</v>
      </c>
      <c r="F109" s="16">
        <v>4</v>
      </c>
      <c r="G109" s="16">
        <f t="shared" si="5"/>
        <v>20</v>
      </c>
      <c r="H109" s="18">
        <f t="shared" si="4"/>
        <v>5</v>
      </c>
      <c r="I109" s="15" t="s">
        <v>1897</v>
      </c>
    </row>
    <row r="110" spans="1:9" x14ac:dyDescent="0.2">
      <c r="A110" s="1" t="s">
        <v>2003</v>
      </c>
      <c r="C110" s="16">
        <v>6</v>
      </c>
      <c r="D110" s="16">
        <v>5</v>
      </c>
      <c r="E110" s="16">
        <v>6</v>
      </c>
      <c r="G110" s="16">
        <f t="shared" ref="G110:G139" si="6">SUM(C110:F110)</f>
        <v>17</v>
      </c>
      <c r="H110" s="18">
        <f t="shared" si="4"/>
        <v>5.666666666666667</v>
      </c>
    </row>
    <row r="111" spans="1:9" x14ac:dyDescent="0.2">
      <c r="A111" s="1" t="s">
        <v>2003</v>
      </c>
      <c r="C111" s="16">
        <v>6</v>
      </c>
      <c r="D111" s="16">
        <v>6</v>
      </c>
      <c r="E111" s="16">
        <v>6</v>
      </c>
      <c r="F111" s="16">
        <v>2</v>
      </c>
      <c r="G111" s="16">
        <f t="shared" si="6"/>
        <v>20</v>
      </c>
      <c r="H111" s="18">
        <f t="shared" si="4"/>
        <v>5</v>
      </c>
      <c r="I111" s="15" t="s">
        <v>1898</v>
      </c>
    </row>
    <row r="112" spans="1:9" x14ac:dyDescent="0.2">
      <c r="A112" s="13" t="s">
        <v>1411</v>
      </c>
      <c r="C112" s="16">
        <v>7</v>
      </c>
      <c r="D112" s="16">
        <v>5</v>
      </c>
      <c r="E112" s="16">
        <v>2</v>
      </c>
      <c r="F112" s="16">
        <v>5</v>
      </c>
      <c r="G112" s="16">
        <f t="shared" si="6"/>
        <v>19</v>
      </c>
      <c r="H112" s="18">
        <f t="shared" si="4"/>
        <v>4.75</v>
      </c>
      <c r="I112" s="15" t="s">
        <v>1899</v>
      </c>
    </row>
    <row r="113" spans="1:9" x14ac:dyDescent="0.2">
      <c r="A113" s="1" t="s">
        <v>2004</v>
      </c>
      <c r="B113" s="2" t="s">
        <v>1981</v>
      </c>
      <c r="C113" s="16">
        <v>4</v>
      </c>
      <c r="D113" s="16">
        <v>7</v>
      </c>
      <c r="E113" s="16">
        <v>3</v>
      </c>
      <c r="F113" s="16">
        <v>5</v>
      </c>
      <c r="G113" s="16">
        <f t="shared" si="6"/>
        <v>19</v>
      </c>
      <c r="H113" s="18">
        <f t="shared" si="4"/>
        <v>4.75</v>
      </c>
      <c r="I113" s="15" t="s">
        <v>1900</v>
      </c>
    </row>
    <row r="114" spans="1:9" x14ac:dyDescent="0.2">
      <c r="A114" s="1" t="s">
        <v>2005</v>
      </c>
      <c r="C114" s="16">
        <v>4</v>
      </c>
      <c r="D114" s="16">
        <v>4</v>
      </c>
      <c r="E114" s="16">
        <v>6</v>
      </c>
      <c r="F114" s="16">
        <v>6</v>
      </c>
      <c r="G114" s="16">
        <f t="shared" si="6"/>
        <v>20</v>
      </c>
      <c r="H114" s="18">
        <f t="shared" si="4"/>
        <v>5</v>
      </c>
      <c r="I114" s="15" t="s">
        <v>1901</v>
      </c>
    </row>
    <row r="115" spans="1:9" x14ac:dyDescent="0.2">
      <c r="A115" s="1" t="s">
        <v>2006</v>
      </c>
      <c r="B115" s="2" t="s">
        <v>1981</v>
      </c>
      <c r="C115" s="16">
        <v>7</v>
      </c>
      <c r="D115" s="16">
        <v>3</v>
      </c>
      <c r="E115" s="16">
        <v>4</v>
      </c>
      <c r="F115" s="16">
        <v>4</v>
      </c>
      <c r="G115" s="16">
        <f t="shared" si="6"/>
        <v>18</v>
      </c>
      <c r="H115" s="18">
        <f t="shared" si="4"/>
        <v>4.5</v>
      </c>
      <c r="I115" s="15" t="s">
        <v>1902</v>
      </c>
    </row>
    <row r="116" spans="1:9" x14ac:dyDescent="0.2">
      <c r="A116" s="13" t="s">
        <v>1416</v>
      </c>
      <c r="C116" s="16">
        <v>6</v>
      </c>
      <c r="D116" s="16">
        <v>3</v>
      </c>
      <c r="E116" s="16">
        <v>5</v>
      </c>
      <c r="F116" s="16">
        <v>7</v>
      </c>
      <c r="G116" s="16">
        <f t="shared" si="6"/>
        <v>21</v>
      </c>
      <c r="H116" s="18">
        <f t="shared" si="4"/>
        <v>5.25</v>
      </c>
    </row>
    <row r="117" spans="1:9" x14ac:dyDescent="0.2">
      <c r="A117" s="1" t="s">
        <v>68</v>
      </c>
      <c r="C117" s="16">
        <v>4</v>
      </c>
      <c r="D117" s="16">
        <v>7</v>
      </c>
      <c r="E117" s="16">
        <v>4</v>
      </c>
      <c r="F117" s="16">
        <v>4</v>
      </c>
      <c r="G117" s="16">
        <f t="shared" si="6"/>
        <v>19</v>
      </c>
      <c r="H117" s="18">
        <f t="shared" si="4"/>
        <v>4.75</v>
      </c>
      <c r="I117" s="15" t="s">
        <v>1903</v>
      </c>
    </row>
    <row r="118" spans="1:9" x14ac:dyDescent="0.2">
      <c r="A118" s="1" t="s">
        <v>72</v>
      </c>
      <c r="C118" s="16">
        <v>6</v>
      </c>
      <c r="D118" s="16">
        <v>5</v>
      </c>
      <c r="E118" s="16">
        <v>4</v>
      </c>
      <c r="F118" s="16">
        <v>2</v>
      </c>
      <c r="G118" s="16">
        <f t="shared" si="6"/>
        <v>17</v>
      </c>
      <c r="H118" s="18">
        <f t="shared" si="4"/>
        <v>4.25</v>
      </c>
      <c r="I118" s="15" t="s">
        <v>1904</v>
      </c>
    </row>
    <row r="119" spans="1:9" x14ac:dyDescent="0.2">
      <c r="A119" s="1" t="s">
        <v>808</v>
      </c>
      <c r="C119" s="16">
        <v>2</v>
      </c>
      <c r="D119" s="16">
        <v>8</v>
      </c>
      <c r="E119" s="16">
        <v>3</v>
      </c>
      <c r="F119" s="16">
        <v>6</v>
      </c>
      <c r="G119" s="16">
        <f t="shared" si="6"/>
        <v>19</v>
      </c>
      <c r="H119" s="18">
        <f t="shared" si="4"/>
        <v>4.75</v>
      </c>
    </row>
    <row r="120" spans="1:9" x14ac:dyDescent="0.2">
      <c r="A120" s="1" t="s">
        <v>433</v>
      </c>
      <c r="C120" s="16">
        <v>7</v>
      </c>
      <c r="D120" s="16">
        <v>3</v>
      </c>
      <c r="E120" s="16">
        <v>4</v>
      </c>
      <c r="F120" s="16">
        <v>5</v>
      </c>
      <c r="G120" s="16">
        <f t="shared" si="6"/>
        <v>19</v>
      </c>
      <c r="H120" s="18">
        <f t="shared" si="4"/>
        <v>4.75</v>
      </c>
      <c r="I120" s="15" t="s">
        <v>1905</v>
      </c>
    </row>
    <row r="121" spans="1:9" x14ac:dyDescent="0.2">
      <c r="A121" s="13" t="s">
        <v>1382</v>
      </c>
      <c r="C121" s="16">
        <v>7</v>
      </c>
      <c r="D121" s="16">
        <v>3</v>
      </c>
      <c r="E121" s="16">
        <v>4</v>
      </c>
      <c r="F121" s="16">
        <v>5</v>
      </c>
      <c r="G121" s="16">
        <f t="shared" si="6"/>
        <v>19</v>
      </c>
      <c r="H121" s="18">
        <f t="shared" si="4"/>
        <v>4.75</v>
      </c>
      <c r="I121" s="15" t="s">
        <v>1906</v>
      </c>
    </row>
    <row r="122" spans="1:9" x14ac:dyDescent="0.2">
      <c r="A122" s="1" t="s">
        <v>401</v>
      </c>
      <c r="C122" s="16">
        <v>1</v>
      </c>
      <c r="D122" s="16">
        <v>7</v>
      </c>
      <c r="E122" s="16">
        <v>4</v>
      </c>
      <c r="G122" s="16">
        <f t="shared" si="6"/>
        <v>12</v>
      </c>
      <c r="H122" s="18">
        <f t="shared" si="4"/>
        <v>4</v>
      </c>
    </row>
    <row r="123" spans="1:9" x14ac:dyDescent="0.2">
      <c r="A123" s="1" t="s">
        <v>401</v>
      </c>
      <c r="C123" s="16">
        <v>4</v>
      </c>
      <c r="D123" s="16">
        <v>7</v>
      </c>
      <c r="E123" s="16">
        <v>4</v>
      </c>
      <c r="F123" s="16">
        <v>2</v>
      </c>
      <c r="G123" s="16">
        <f t="shared" si="6"/>
        <v>17</v>
      </c>
      <c r="H123" s="18">
        <f t="shared" si="4"/>
        <v>4.25</v>
      </c>
      <c r="I123" s="15" t="s">
        <v>1907</v>
      </c>
    </row>
    <row r="124" spans="1:9" x14ac:dyDescent="0.2">
      <c r="A124" s="1" t="s">
        <v>114</v>
      </c>
      <c r="B124" s="2" t="s">
        <v>1981</v>
      </c>
      <c r="C124" s="16">
        <v>4</v>
      </c>
      <c r="D124" s="16">
        <v>6</v>
      </c>
      <c r="E124" s="16">
        <v>6</v>
      </c>
      <c r="F124" s="16">
        <v>4</v>
      </c>
      <c r="G124" s="16">
        <f t="shared" si="6"/>
        <v>20</v>
      </c>
      <c r="H124" s="18">
        <f t="shared" si="4"/>
        <v>5</v>
      </c>
      <c r="I124" s="15" t="s">
        <v>1908</v>
      </c>
    </row>
    <row r="125" spans="1:9" x14ac:dyDescent="0.2">
      <c r="A125" s="1" t="s">
        <v>115</v>
      </c>
      <c r="B125" s="2" t="s">
        <v>1982</v>
      </c>
      <c r="C125" s="16">
        <v>7</v>
      </c>
      <c r="D125" s="16">
        <v>2</v>
      </c>
      <c r="E125" s="16">
        <v>5</v>
      </c>
      <c r="F125" s="16">
        <v>5</v>
      </c>
      <c r="G125" s="16">
        <f t="shared" si="6"/>
        <v>19</v>
      </c>
      <c r="H125" s="18">
        <f t="shared" si="4"/>
        <v>4.75</v>
      </c>
    </row>
    <row r="126" spans="1:9" x14ac:dyDescent="0.2">
      <c r="A126" s="1" t="s">
        <v>116</v>
      </c>
      <c r="C126" s="16">
        <v>6</v>
      </c>
      <c r="D126" s="16">
        <v>4</v>
      </c>
      <c r="E126" s="16">
        <v>4</v>
      </c>
      <c r="F126" s="16">
        <v>7</v>
      </c>
      <c r="G126" s="16">
        <f t="shared" si="6"/>
        <v>21</v>
      </c>
      <c r="H126" s="18">
        <f t="shared" si="4"/>
        <v>5.25</v>
      </c>
    </row>
    <row r="127" spans="1:9" x14ac:dyDescent="0.2">
      <c r="A127" s="1" t="s">
        <v>117</v>
      </c>
      <c r="C127" s="16">
        <v>3</v>
      </c>
      <c r="D127" s="16">
        <v>4</v>
      </c>
      <c r="E127" s="16">
        <v>3</v>
      </c>
      <c r="F127" s="16">
        <v>7</v>
      </c>
      <c r="G127" s="16">
        <f t="shared" si="6"/>
        <v>17</v>
      </c>
      <c r="H127" s="18">
        <f t="shared" si="4"/>
        <v>4.25</v>
      </c>
      <c r="I127" s="15" t="s">
        <v>1909</v>
      </c>
    </row>
    <row r="128" spans="1:9" x14ac:dyDescent="0.2">
      <c r="A128" s="1" t="s">
        <v>118</v>
      </c>
      <c r="C128" s="16">
        <v>2</v>
      </c>
      <c r="D128" s="16">
        <v>7</v>
      </c>
      <c r="E128" s="16">
        <v>8</v>
      </c>
      <c r="F128" s="16">
        <v>4</v>
      </c>
      <c r="G128" s="16">
        <f t="shared" si="6"/>
        <v>21</v>
      </c>
      <c r="H128" s="18">
        <f t="shared" si="4"/>
        <v>5.25</v>
      </c>
    </row>
    <row r="129" spans="1:9" x14ac:dyDescent="0.2">
      <c r="A129" s="1" t="s">
        <v>119</v>
      </c>
      <c r="C129" s="16">
        <v>2</v>
      </c>
      <c r="D129" s="16">
        <v>6</v>
      </c>
      <c r="E129" s="16">
        <v>3</v>
      </c>
      <c r="G129" s="16">
        <f t="shared" si="6"/>
        <v>11</v>
      </c>
      <c r="H129" s="18">
        <f t="shared" si="4"/>
        <v>3.6666666666666665</v>
      </c>
    </row>
    <row r="130" spans="1:9" x14ac:dyDescent="0.2">
      <c r="A130" s="1" t="s">
        <v>119</v>
      </c>
      <c r="C130" s="16">
        <v>4</v>
      </c>
      <c r="D130" s="16">
        <v>6</v>
      </c>
      <c r="E130" s="16">
        <v>6</v>
      </c>
      <c r="F130" s="16">
        <v>3</v>
      </c>
      <c r="G130" s="16">
        <f t="shared" si="6"/>
        <v>19</v>
      </c>
      <c r="H130" s="18">
        <f t="shared" ref="H130:H193" si="7">AVERAGE(C130:F130)</f>
        <v>4.75</v>
      </c>
      <c r="I130" s="15" t="s">
        <v>1910</v>
      </c>
    </row>
    <row r="131" spans="1:9" x14ac:dyDescent="0.2">
      <c r="A131" s="1" t="s">
        <v>1055</v>
      </c>
      <c r="C131" s="16">
        <v>7</v>
      </c>
      <c r="D131" s="16">
        <v>2</v>
      </c>
      <c r="E131" s="16">
        <v>6</v>
      </c>
      <c r="F131" s="16">
        <v>2</v>
      </c>
      <c r="G131" s="16">
        <f t="shared" si="6"/>
        <v>17</v>
      </c>
      <c r="H131" s="18">
        <f t="shared" si="7"/>
        <v>4.25</v>
      </c>
    </row>
    <row r="132" spans="1:9" x14ac:dyDescent="0.2">
      <c r="A132" s="1" t="s">
        <v>1055</v>
      </c>
      <c r="C132" s="16">
        <v>7</v>
      </c>
      <c r="D132" s="16">
        <v>2</v>
      </c>
      <c r="E132" s="16">
        <v>6</v>
      </c>
      <c r="F132" s="16">
        <v>2</v>
      </c>
      <c r="G132" s="16">
        <f t="shared" si="6"/>
        <v>17</v>
      </c>
      <c r="H132" s="18">
        <f t="shared" si="7"/>
        <v>4.25</v>
      </c>
    </row>
    <row r="133" spans="1:9" x14ac:dyDescent="0.2">
      <c r="A133" s="1" t="s">
        <v>1057</v>
      </c>
      <c r="C133" s="16">
        <v>2</v>
      </c>
      <c r="D133" s="16">
        <v>4</v>
      </c>
      <c r="E133" s="16">
        <v>8</v>
      </c>
      <c r="G133" s="16">
        <f t="shared" si="6"/>
        <v>14</v>
      </c>
      <c r="H133" s="18">
        <f t="shared" si="7"/>
        <v>4.666666666666667</v>
      </c>
    </row>
    <row r="134" spans="1:9" x14ac:dyDescent="0.2">
      <c r="A134" s="1" t="s">
        <v>1057</v>
      </c>
      <c r="C134" s="16">
        <v>1</v>
      </c>
      <c r="D134" s="16">
        <v>3</v>
      </c>
      <c r="E134" s="16">
        <v>8</v>
      </c>
      <c r="F134" s="16">
        <v>6</v>
      </c>
      <c r="G134" s="16">
        <f t="shared" si="6"/>
        <v>18</v>
      </c>
      <c r="H134" s="18">
        <f t="shared" si="7"/>
        <v>4.5</v>
      </c>
    </row>
    <row r="135" spans="1:9" x14ac:dyDescent="0.2">
      <c r="A135" s="1" t="s">
        <v>1381</v>
      </c>
      <c r="C135" s="16">
        <v>2</v>
      </c>
      <c r="D135" s="16">
        <v>6</v>
      </c>
      <c r="E135" s="16">
        <v>6</v>
      </c>
      <c r="F135" s="16">
        <v>6</v>
      </c>
      <c r="G135" s="16">
        <f t="shared" si="6"/>
        <v>20</v>
      </c>
      <c r="H135" s="18">
        <f t="shared" si="7"/>
        <v>5</v>
      </c>
      <c r="I135" s="15" t="s">
        <v>1911</v>
      </c>
    </row>
    <row r="136" spans="1:9" x14ac:dyDescent="0.2">
      <c r="A136" s="1" t="s">
        <v>1058</v>
      </c>
      <c r="C136" s="16">
        <v>6</v>
      </c>
      <c r="D136" s="16">
        <v>3</v>
      </c>
      <c r="E136" s="16">
        <v>3</v>
      </c>
      <c r="G136" s="16">
        <f t="shared" si="6"/>
        <v>12</v>
      </c>
      <c r="H136" s="18">
        <f t="shared" si="7"/>
        <v>4</v>
      </c>
    </row>
    <row r="137" spans="1:9" x14ac:dyDescent="0.2">
      <c r="A137" s="1" t="s">
        <v>1058</v>
      </c>
      <c r="C137" s="16">
        <v>7</v>
      </c>
      <c r="D137" s="16">
        <v>4</v>
      </c>
      <c r="E137" s="16">
        <v>4</v>
      </c>
      <c r="F137" s="16">
        <v>4</v>
      </c>
      <c r="G137" s="16">
        <f t="shared" si="6"/>
        <v>19</v>
      </c>
      <c r="H137" s="18">
        <f t="shared" si="7"/>
        <v>4.75</v>
      </c>
      <c r="I137" s="15" t="s">
        <v>1912</v>
      </c>
    </row>
    <row r="138" spans="1:9" x14ac:dyDescent="0.2">
      <c r="A138" s="1" t="s">
        <v>1380</v>
      </c>
      <c r="C138" s="16">
        <v>7</v>
      </c>
      <c r="D138" s="16">
        <v>6</v>
      </c>
      <c r="E138" s="16">
        <v>4</v>
      </c>
      <c r="F138" s="16">
        <v>3</v>
      </c>
      <c r="G138" s="16">
        <f t="shared" si="6"/>
        <v>20</v>
      </c>
      <c r="H138" s="18">
        <f t="shared" si="7"/>
        <v>5</v>
      </c>
    </row>
    <row r="139" spans="1:9" x14ac:dyDescent="0.2">
      <c r="A139" s="1" t="s">
        <v>1059</v>
      </c>
      <c r="B139" s="2" t="s">
        <v>1981</v>
      </c>
      <c r="C139" s="16">
        <v>4</v>
      </c>
      <c r="D139" s="16">
        <v>6</v>
      </c>
      <c r="E139" s="16">
        <v>3</v>
      </c>
      <c r="F139" s="16">
        <v>6</v>
      </c>
      <c r="G139" s="16">
        <f t="shared" si="6"/>
        <v>19</v>
      </c>
      <c r="H139" s="18">
        <f t="shared" si="7"/>
        <v>4.75</v>
      </c>
    </row>
    <row r="140" spans="1:9" x14ac:dyDescent="0.2">
      <c r="A140" s="1" t="s">
        <v>1060</v>
      </c>
      <c r="C140" s="16">
        <v>5</v>
      </c>
      <c r="D140" s="16">
        <v>6</v>
      </c>
      <c r="E140" s="16">
        <v>5</v>
      </c>
      <c r="F140" s="16">
        <v>5</v>
      </c>
      <c r="G140" s="16">
        <v>17</v>
      </c>
      <c r="H140" s="18">
        <f t="shared" si="7"/>
        <v>5.25</v>
      </c>
      <c r="I140" s="15" t="s">
        <v>1914</v>
      </c>
    </row>
    <row r="141" spans="1:9" x14ac:dyDescent="0.2">
      <c r="A141" s="1" t="s">
        <v>2553</v>
      </c>
      <c r="C141" s="16">
        <v>7</v>
      </c>
      <c r="D141" s="16">
        <v>3</v>
      </c>
      <c r="E141" s="16">
        <v>4</v>
      </c>
      <c r="G141" s="16">
        <f t="shared" ref="G141:G172" si="8">SUM(C141:F141)</f>
        <v>14</v>
      </c>
      <c r="H141" s="18">
        <f t="shared" si="7"/>
        <v>4.666666666666667</v>
      </c>
    </row>
    <row r="142" spans="1:9" x14ac:dyDescent="0.2">
      <c r="A142" s="1" t="s">
        <v>2553</v>
      </c>
      <c r="C142" s="16">
        <v>7</v>
      </c>
      <c r="D142" s="16">
        <v>4</v>
      </c>
      <c r="E142" s="16">
        <v>4</v>
      </c>
      <c r="F142" s="16">
        <v>3</v>
      </c>
      <c r="G142" s="16">
        <f t="shared" si="8"/>
        <v>18</v>
      </c>
      <c r="H142" s="18">
        <f t="shared" si="7"/>
        <v>4.5</v>
      </c>
      <c r="I142" s="15" t="s">
        <v>1913</v>
      </c>
    </row>
    <row r="143" spans="1:9" x14ac:dyDescent="0.2">
      <c r="A143" s="13" t="s">
        <v>1391</v>
      </c>
      <c r="C143" s="16">
        <v>7</v>
      </c>
      <c r="D143" s="16">
        <v>5</v>
      </c>
      <c r="E143" s="16">
        <v>3</v>
      </c>
      <c r="F143" s="16">
        <v>3</v>
      </c>
      <c r="G143" s="16">
        <f t="shared" si="8"/>
        <v>18</v>
      </c>
      <c r="H143" s="18">
        <f t="shared" si="7"/>
        <v>4.5</v>
      </c>
      <c r="I143" s="15" t="s">
        <v>1915</v>
      </c>
    </row>
    <row r="144" spans="1:9" x14ac:dyDescent="0.2">
      <c r="A144" s="1" t="s">
        <v>809</v>
      </c>
      <c r="C144" s="16">
        <v>8</v>
      </c>
      <c r="D144" s="16">
        <v>4</v>
      </c>
      <c r="E144" s="16">
        <v>5</v>
      </c>
      <c r="F144" s="16">
        <v>4</v>
      </c>
      <c r="G144" s="16">
        <f t="shared" si="8"/>
        <v>21</v>
      </c>
      <c r="H144" s="18">
        <f t="shared" si="7"/>
        <v>5.25</v>
      </c>
    </row>
    <row r="145" spans="1:9" x14ac:dyDescent="0.2">
      <c r="A145" s="1" t="s">
        <v>2554</v>
      </c>
      <c r="C145" s="16">
        <v>6</v>
      </c>
      <c r="D145" s="16">
        <v>3</v>
      </c>
      <c r="E145" s="16">
        <v>3</v>
      </c>
      <c r="G145" s="16">
        <f t="shared" si="8"/>
        <v>12</v>
      </c>
      <c r="H145" s="18">
        <f t="shared" si="7"/>
        <v>4</v>
      </c>
    </row>
    <row r="146" spans="1:9" x14ac:dyDescent="0.2">
      <c r="A146" s="1" t="s">
        <v>2554</v>
      </c>
      <c r="C146" s="16">
        <v>6</v>
      </c>
      <c r="D146" s="16">
        <v>4</v>
      </c>
      <c r="E146" s="16">
        <v>3</v>
      </c>
      <c r="F146" s="16">
        <v>6</v>
      </c>
      <c r="G146" s="16">
        <f t="shared" si="8"/>
        <v>19</v>
      </c>
      <c r="H146" s="18">
        <f t="shared" si="7"/>
        <v>4.75</v>
      </c>
      <c r="I146" s="15" t="s">
        <v>1866</v>
      </c>
    </row>
    <row r="147" spans="1:9" x14ac:dyDescent="0.2">
      <c r="A147" s="1" t="s">
        <v>1392</v>
      </c>
      <c r="C147" s="16">
        <v>7</v>
      </c>
      <c r="D147" s="16">
        <v>6</v>
      </c>
      <c r="E147" s="16">
        <v>4</v>
      </c>
      <c r="F147" s="16">
        <v>2</v>
      </c>
      <c r="G147" s="16">
        <f t="shared" si="8"/>
        <v>19</v>
      </c>
      <c r="H147" s="18">
        <f t="shared" si="7"/>
        <v>4.75</v>
      </c>
    </row>
    <row r="148" spans="1:9" x14ac:dyDescent="0.2">
      <c r="A148" s="1" t="s">
        <v>2555</v>
      </c>
      <c r="C148" s="16">
        <v>7</v>
      </c>
      <c r="D148" s="16">
        <v>6</v>
      </c>
      <c r="E148" s="16">
        <v>6</v>
      </c>
      <c r="G148" s="16">
        <f t="shared" si="8"/>
        <v>19</v>
      </c>
      <c r="H148" s="18">
        <f t="shared" si="7"/>
        <v>6.333333333333333</v>
      </c>
    </row>
    <row r="149" spans="1:9" x14ac:dyDescent="0.2">
      <c r="A149" s="1" t="s">
        <v>2555</v>
      </c>
      <c r="C149" s="16">
        <v>5</v>
      </c>
      <c r="D149" s="16">
        <v>3</v>
      </c>
      <c r="E149" s="16">
        <v>7</v>
      </c>
      <c r="F149" s="16">
        <v>7</v>
      </c>
      <c r="G149" s="16">
        <f t="shared" si="8"/>
        <v>22</v>
      </c>
      <c r="H149" s="18">
        <f t="shared" si="7"/>
        <v>5.5</v>
      </c>
    </row>
    <row r="150" spans="1:9" x14ac:dyDescent="0.2">
      <c r="A150" s="1" t="s">
        <v>1390</v>
      </c>
      <c r="C150" s="16">
        <v>4</v>
      </c>
      <c r="D150" s="16">
        <v>3</v>
      </c>
      <c r="E150" s="16">
        <v>5</v>
      </c>
      <c r="F150" s="16">
        <v>7</v>
      </c>
      <c r="G150" s="16">
        <f t="shared" si="8"/>
        <v>19</v>
      </c>
      <c r="H150" s="18">
        <f t="shared" si="7"/>
        <v>4.75</v>
      </c>
      <c r="I150" s="15" t="s">
        <v>1916</v>
      </c>
    </row>
    <row r="151" spans="1:9" x14ac:dyDescent="0.2">
      <c r="A151" s="1" t="s">
        <v>2556</v>
      </c>
      <c r="C151" s="16">
        <v>7</v>
      </c>
      <c r="D151" s="16">
        <v>4</v>
      </c>
      <c r="E151" s="16">
        <v>3</v>
      </c>
      <c r="G151" s="16">
        <f t="shared" si="8"/>
        <v>14</v>
      </c>
      <c r="H151" s="18">
        <f t="shared" si="7"/>
        <v>4.666666666666667</v>
      </c>
    </row>
    <row r="152" spans="1:9" x14ac:dyDescent="0.2">
      <c r="A152" s="1" t="s">
        <v>2556</v>
      </c>
      <c r="C152" s="16">
        <v>7</v>
      </c>
      <c r="D152" s="16">
        <v>3</v>
      </c>
      <c r="E152" s="16">
        <v>2</v>
      </c>
      <c r="F152" s="16">
        <v>4</v>
      </c>
      <c r="G152" s="16">
        <f t="shared" si="8"/>
        <v>16</v>
      </c>
      <c r="H152" s="18">
        <f t="shared" si="7"/>
        <v>4</v>
      </c>
      <c r="I152" s="15" t="s">
        <v>1917</v>
      </c>
    </row>
    <row r="153" spans="1:9" x14ac:dyDescent="0.2">
      <c r="A153" s="13" t="s">
        <v>1393</v>
      </c>
      <c r="C153" s="16">
        <v>8</v>
      </c>
      <c r="D153" s="16">
        <v>4</v>
      </c>
      <c r="E153" s="16">
        <v>6</v>
      </c>
      <c r="F153" s="16">
        <v>3</v>
      </c>
      <c r="G153" s="16">
        <f t="shared" si="8"/>
        <v>21</v>
      </c>
      <c r="H153" s="18">
        <f t="shared" si="7"/>
        <v>5.25</v>
      </c>
    </row>
    <row r="154" spans="1:9" x14ac:dyDescent="0.2">
      <c r="A154" s="1" t="s">
        <v>2557</v>
      </c>
      <c r="B154" s="2" t="s">
        <v>1982</v>
      </c>
      <c r="C154" s="16">
        <v>4</v>
      </c>
      <c r="D154" s="16">
        <v>5</v>
      </c>
      <c r="E154" s="16">
        <v>2</v>
      </c>
      <c r="F154" s="16">
        <v>7</v>
      </c>
      <c r="G154" s="16">
        <f t="shared" si="8"/>
        <v>18</v>
      </c>
      <c r="H154" s="18">
        <f t="shared" si="7"/>
        <v>4.5</v>
      </c>
    </row>
    <row r="155" spans="1:9" x14ac:dyDescent="0.2">
      <c r="A155" s="1" t="s">
        <v>2558</v>
      </c>
      <c r="C155" s="16">
        <v>6</v>
      </c>
      <c r="D155" s="16">
        <v>3</v>
      </c>
      <c r="E155" s="16">
        <v>1</v>
      </c>
      <c r="G155" s="16">
        <f t="shared" si="8"/>
        <v>10</v>
      </c>
      <c r="H155" s="18">
        <f t="shared" si="7"/>
        <v>3.3333333333333335</v>
      </c>
    </row>
    <row r="156" spans="1:9" x14ac:dyDescent="0.2">
      <c r="A156" s="1" t="s">
        <v>2558</v>
      </c>
      <c r="C156" s="16">
        <v>6</v>
      </c>
      <c r="D156" s="16">
        <v>4</v>
      </c>
      <c r="E156" s="16">
        <v>2</v>
      </c>
      <c r="F156" s="16">
        <v>4</v>
      </c>
      <c r="G156" s="16">
        <f t="shared" si="8"/>
        <v>16</v>
      </c>
      <c r="H156" s="18">
        <f t="shared" si="7"/>
        <v>4</v>
      </c>
      <c r="I156" s="15" t="s">
        <v>1918</v>
      </c>
    </row>
    <row r="157" spans="1:9" x14ac:dyDescent="0.2">
      <c r="A157" s="1" t="s">
        <v>2559</v>
      </c>
      <c r="C157" s="16">
        <v>3</v>
      </c>
      <c r="D157" s="16">
        <v>4</v>
      </c>
      <c r="E157" s="16">
        <v>7</v>
      </c>
      <c r="G157" s="16">
        <f t="shared" si="8"/>
        <v>14</v>
      </c>
      <c r="H157" s="18">
        <f t="shared" si="7"/>
        <v>4.666666666666667</v>
      </c>
    </row>
    <row r="158" spans="1:9" x14ac:dyDescent="0.2">
      <c r="A158" s="1" t="s">
        <v>2559</v>
      </c>
      <c r="C158" s="16">
        <v>4</v>
      </c>
      <c r="D158" s="16">
        <v>5</v>
      </c>
      <c r="E158" s="16">
        <v>8</v>
      </c>
      <c r="F158" s="16">
        <v>2</v>
      </c>
      <c r="G158" s="16">
        <f t="shared" si="8"/>
        <v>19</v>
      </c>
      <c r="H158" s="18">
        <f t="shared" si="7"/>
        <v>4.75</v>
      </c>
    </row>
    <row r="159" spans="1:9" x14ac:dyDescent="0.2">
      <c r="A159" s="1" t="s">
        <v>140</v>
      </c>
      <c r="C159" s="16">
        <v>1</v>
      </c>
      <c r="D159" s="16">
        <v>7</v>
      </c>
      <c r="E159" s="16">
        <v>5</v>
      </c>
      <c r="F159" s="16">
        <v>5</v>
      </c>
      <c r="G159" s="16">
        <f t="shared" si="8"/>
        <v>18</v>
      </c>
      <c r="H159" s="18">
        <f t="shared" si="7"/>
        <v>4.5</v>
      </c>
      <c r="I159" s="15" t="s">
        <v>1919</v>
      </c>
    </row>
    <row r="160" spans="1:9" x14ac:dyDescent="0.2">
      <c r="A160" s="1" t="s">
        <v>141</v>
      </c>
      <c r="B160" s="2" t="s">
        <v>1982</v>
      </c>
      <c r="C160" s="16">
        <v>4</v>
      </c>
      <c r="D160" s="16">
        <v>5</v>
      </c>
      <c r="E160" s="16">
        <v>6</v>
      </c>
      <c r="F160" s="16">
        <v>1</v>
      </c>
      <c r="G160" s="16">
        <f t="shared" si="8"/>
        <v>16</v>
      </c>
      <c r="H160" s="18">
        <f t="shared" si="7"/>
        <v>4</v>
      </c>
    </row>
    <row r="161" spans="1:9" x14ac:dyDescent="0.2">
      <c r="A161" s="1" t="s">
        <v>76</v>
      </c>
      <c r="C161" s="16">
        <v>3</v>
      </c>
      <c r="D161" s="16">
        <v>7</v>
      </c>
      <c r="E161" s="16">
        <v>5</v>
      </c>
      <c r="F161" s="16">
        <v>4</v>
      </c>
      <c r="G161" s="16">
        <f t="shared" si="8"/>
        <v>19</v>
      </c>
      <c r="H161" s="18">
        <f t="shared" si="7"/>
        <v>4.75</v>
      </c>
      <c r="I161" s="15" t="s">
        <v>1920</v>
      </c>
    </row>
    <row r="162" spans="1:9" x14ac:dyDescent="0.2">
      <c r="A162" s="1" t="s">
        <v>142</v>
      </c>
      <c r="C162" s="16">
        <v>2</v>
      </c>
      <c r="D162" s="16">
        <v>4</v>
      </c>
      <c r="E162" s="16">
        <v>5</v>
      </c>
      <c r="F162" s="16">
        <v>6</v>
      </c>
      <c r="G162" s="16">
        <f t="shared" si="8"/>
        <v>17</v>
      </c>
      <c r="H162" s="18">
        <f t="shared" si="7"/>
        <v>4.25</v>
      </c>
      <c r="I162" s="15" t="s">
        <v>1921</v>
      </c>
    </row>
    <row r="163" spans="1:9" x14ac:dyDescent="0.2">
      <c r="A163" s="1" t="s">
        <v>143</v>
      </c>
      <c r="B163" s="2" t="s">
        <v>1982</v>
      </c>
      <c r="C163" s="16">
        <v>2</v>
      </c>
      <c r="D163" s="16">
        <v>6</v>
      </c>
      <c r="E163" s="16">
        <v>7</v>
      </c>
      <c r="F163" s="16">
        <v>3</v>
      </c>
      <c r="G163" s="16">
        <f t="shared" si="8"/>
        <v>18</v>
      </c>
      <c r="H163" s="18">
        <f t="shared" si="7"/>
        <v>4.5</v>
      </c>
    </row>
    <row r="164" spans="1:9" x14ac:dyDescent="0.2">
      <c r="A164" s="1" t="s">
        <v>810</v>
      </c>
      <c r="C164" s="16">
        <v>6</v>
      </c>
      <c r="D164" s="16">
        <v>5</v>
      </c>
      <c r="E164" s="16">
        <v>4</v>
      </c>
      <c r="F164" s="16">
        <v>7</v>
      </c>
      <c r="G164" s="16">
        <f t="shared" si="8"/>
        <v>22</v>
      </c>
      <c r="H164" s="18">
        <f t="shared" si="7"/>
        <v>5.5</v>
      </c>
    </row>
    <row r="165" spans="1:9" x14ac:dyDescent="0.2">
      <c r="A165" s="13" t="s">
        <v>1646</v>
      </c>
      <c r="C165" s="16">
        <v>6</v>
      </c>
      <c r="D165" s="16">
        <v>4</v>
      </c>
      <c r="E165" s="16">
        <v>6</v>
      </c>
      <c r="F165" s="16">
        <v>2</v>
      </c>
      <c r="G165" s="16">
        <f t="shared" si="8"/>
        <v>18</v>
      </c>
      <c r="H165" s="18">
        <f t="shared" si="7"/>
        <v>4.5</v>
      </c>
      <c r="I165" s="15" t="s">
        <v>1922</v>
      </c>
    </row>
    <row r="166" spans="1:9" x14ac:dyDescent="0.2">
      <c r="A166" s="1" t="s">
        <v>144</v>
      </c>
      <c r="C166" s="16">
        <v>3</v>
      </c>
      <c r="D166" s="16">
        <v>4</v>
      </c>
      <c r="E166" s="16">
        <v>2</v>
      </c>
      <c r="F166" s="16">
        <v>7</v>
      </c>
      <c r="G166" s="16">
        <f t="shared" si="8"/>
        <v>16</v>
      </c>
      <c r="H166" s="18">
        <f t="shared" si="7"/>
        <v>4</v>
      </c>
      <c r="I166" s="15" t="s">
        <v>1923</v>
      </c>
    </row>
    <row r="167" spans="1:9" x14ac:dyDescent="0.2">
      <c r="A167" s="1" t="s">
        <v>145</v>
      </c>
      <c r="B167" s="2" t="s">
        <v>1982</v>
      </c>
      <c r="C167" s="16">
        <v>3</v>
      </c>
      <c r="D167" s="16">
        <v>4</v>
      </c>
      <c r="E167" s="16">
        <v>3</v>
      </c>
      <c r="F167" s="16">
        <v>8</v>
      </c>
      <c r="G167" s="16">
        <f t="shared" si="8"/>
        <v>18</v>
      </c>
      <c r="H167" s="18">
        <f t="shared" si="7"/>
        <v>4.5</v>
      </c>
    </row>
    <row r="168" spans="1:9" x14ac:dyDescent="0.2">
      <c r="A168" s="1" t="s">
        <v>146</v>
      </c>
      <c r="C168" s="16">
        <v>4</v>
      </c>
      <c r="D168" s="16">
        <v>7</v>
      </c>
      <c r="E168" s="16">
        <v>3</v>
      </c>
      <c r="G168" s="16">
        <f t="shared" si="8"/>
        <v>14</v>
      </c>
      <c r="H168" s="18">
        <f t="shared" si="7"/>
        <v>4.666666666666667</v>
      </c>
    </row>
    <row r="169" spans="1:9" x14ac:dyDescent="0.2">
      <c r="A169" s="1" t="s">
        <v>146</v>
      </c>
      <c r="C169" s="16">
        <v>3</v>
      </c>
      <c r="D169" s="16">
        <v>7</v>
      </c>
      <c r="E169" s="16">
        <v>4</v>
      </c>
      <c r="F169" s="16">
        <v>3</v>
      </c>
      <c r="G169" s="16">
        <f t="shared" si="8"/>
        <v>17</v>
      </c>
      <c r="H169" s="18">
        <f t="shared" si="7"/>
        <v>4.25</v>
      </c>
      <c r="I169" s="15" t="s">
        <v>1924</v>
      </c>
    </row>
    <row r="170" spans="1:9" x14ac:dyDescent="0.2">
      <c r="A170" s="1" t="s">
        <v>147</v>
      </c>
      <c r="C170" s="16">
        <v>4</v>
      </c>
      <c r="D170" s="16">
        <v>6</v>
      </c>
      <c r="E170" s="16">
        <v>4</v>
      </c>
      <c r="F170" s="16">
        <v>4</v>
      </c>
      <c r="G170" s="16">
        <f t="shared" si="8"/>
        <v>18</v>
      </c>
      <c r="H170" s="18">
        <f t="shared" si="7"/>
        <v>4.5</v>
      </c>
      <c r="I170" s="15" t="s">
        <v>1925</v>
      </c>
    </row>
    <row r="171" spans="1:9" x14ac:dyDescent="0.2">
      <c r="A171" s="1" t="s">
        <v>148</v>
      </c>
      <c r="C171" s="16">
        <v>8</v>
      </c>
      <c r="D171" s="16">
        <v>1</v>
      </c>
      <c r="E171" s="16">
        <v>2</v>
      </c>
      <c r="G171" s="16">
        <f t="shared" si="8"/>
        <v>11</v>
      </c>
      <c r="H171" s="18">
        <f t="shared" si="7"/>
        <v>3.6666666666666665</v>
      </c>
    </row>
    <row r="172" spans="1:9" x14ac:dyDescent="0.2">
      <c r="A172" s="1" t="s">
        <v>148</v>
      </c>
      <c r="C172" s="16">
        <v>8</v>
      </c>
      <c r="D172" s="16">
        <v>5</v>
      </c>
      <c r="E172" s="16">
        <v>3</v>
      </c>
      <c r="F172" s="16">
        <v>6</v>
      </c>
      <c r="G172" s="16">
        <f t="shared" si="8"/>
        <v>22</v>
      </c>
      <c r="H172" s="18">
        <f t="shared" si="7"/>
        <v>5.5</v>
      </c>
    </row>
    <row r="173" spans="1:9" x14ac:dyDescent="0.2">
      <c r="A173" s="1" t="s">
        <v>81</v>
      </c>
      <c r="C173" s="16">
        <v>7</v>
      </c>
      <c r="D173" s="16">
        <v>4</v>
      </c>
      <c r="E173" s="16">
        <v>6</v>
      </c>
      <c r="F173" s="16">
        <v>8</v>
      </c>
      <c r="G173" s="16">
        <v>23</v>
      </c>
      <c r="H173" s="18">
        <f t="shared" si="7"/>
        <v>6.25</v>
      </c>
      <c r="I173" s="15" t="s">
        <v>1926</v>
      </c>
    </row>
    <row r="174" spans="1:9" x14ac:dyDescent="0.2">
      <c r="A174" s="1" t="s">
        <v>149</v>
      </c>
      <c r="C174" s="16">
        <v>6</v>
      </c>
      <c r="D174" s="16">
        <v>5</v>
      </c>
      <c r="E174" s="16">
        <v>3</v>
      </c>
      <c r="G174" s="16">
        <f t="shared" ref="G174:G205" si="9">SUM(C174:F174)</f>
        <v>14</v>
      </c>
      <c r="H174" s="18">
        <f t="shared" si="7"/>
        <v>4.666666666666667</v>
      </c>
    </row>
    <row r="175" spans="1:9" x14ac:dyDescent="0.2">
      <c r="A175" s="1" t="s">
        <v>149</v>
      </c>
      <c r="C175" s="16">
        <v>7</v>
      </c>
      <c r="D175" s="16">
        <v>4</v>
      </c>
      <c r="E175" s="16">
        <v>3</v>
      </c>
      <c r="F175" s="16">
        <v>5</v>
      </c>
      <c r="G175" s="16">
        <f t="shared" si="9"/>
        <v>19</v>
      </c>
      <c r="H175" s="18">
        <f t="shared" si="7"/>
        <v>4.75</v>
      </c>
      <c r="I175" s="15" t="s">
        <v>1927</v>
      </c>
    </row>
    <row r="176" spans="1:9" x14ac:dyDescent="0.2">
      <c r="A176" s="1" t="s">
        <v>811</v>
      </c>
      <c r="C176" s="16">
        <v>7</v>
      </c>
      <c r="D176" s="16">
        <v>7</v>
      </c>
      <c r="E176" s="16">
        <v>3</v>
      </c>
      <c r="F176" s="16">
        <v>2</v>
      </c>
      <c r="G176" s="16">
        <f t="shared" si="9"/>
        <v>19</v>
      </c>
      <c r="H176" s="18">
        <f t="shared" si="7"/>
        <v>4.75</v>
      </c>
    </row>
    <row r="177" spans="1:9" x14ac:dyDescent="0.2">
      <c r="A177" s="1" t="s">
        <v>150</v>
      </c>
      <c r="C177" s="16">
        <v>2</v>
      </c>
      <c r="D177" s="16">
        <v>6</v>
      </c>
      <c r="E177" s="16">
        <v>4</v>
      </c>
      <c r="F177" s="16">
        <v>4</v>
      </c>
      <c r="G177" s="16">
        <f t="shared" si="9"/>
        <v>16</v>
      </c>
      <c r="H177" s="18">
        <f t="shared" si="7"/>
        <v>4</v>
      </c>
      <c r="I177" s="15" t="s">
        <v>1928</v>
      </c>
    </row>
    <row r="178" spans="1:9" x14ac:dyDescent="0.2">
      <c r="A178" s="1" t="s">
        <v>152</v>
      </c>
      <c r="B178" s="2" t="s">
        <v>1981</v>
      </c>
      <c r="C178" s="16">
        <v>4</v>
      </c>
      <c r="D178" s="16">
        <v>4</v>
      </c>
      <c r="E178" s="16">
        <v>7</v>
      </c>
      <c r="F178" s="16">
        <v>5</v>
      </c>
      <c r="G178" s="16">
        <f t="shared" si="9"/>
        <v>20</v>
      </c>
      <c r="H178" s="18">
        <f t="shared" si="7"/>
        <v>5</v>
      </c>
      <c r="I178" s="15" t="s">
        <v>1856</v>
      </c>
    </row>
    <row r="179" spans="1:9" x14ac:dyDescent="0.2">
      <c r="A179" s="13" t="s">
        <v>1656</v>
      </c>
      <c r="C179" s="16">
        <v>5</v>
      </c>
      <c r="D179" s="16">
        <v>8</v>
      </c>
      <c r="E179" s="16">
        <v>3</v>
      </c>
      <c r="F179" s="16">
        <v>3</v>
      </c>
      <c r="G179" s="16">
        <f t="shared" si="9"/>
        <v>19</v>
      </c>
      <c r="H179" s="18">
        <f t="shared" si="7"/>
        <v>4.75</v>
      </c>
    </row>
    <row r="180" spans="1:9" x14ac:dyDescent="0.2">
      <c r="A180" s="13" t="s">
        <v>1660</v>
      </c>
      <c r="C180" s="16">
        <v>6</v>
      </c>
      <c r="D180" s="16">
        <v>7</v>
      </c>
      <c r="E180" s="16">
        <v>5</v>
      </c>
      <c r="F180" s="16">
        <v>4</v>
      </c>
      <c r="G180" s="16">
        <f t="shared" si="9"/>
        <v>22</v>
      </c>
      <c r="H180" s="18">
        <f t="shared" si="7"/>
        <v>5.5</v>
      </c>
    </row>
    <row r="181" spans="1:9" x14ac:dyDescent="0.2">
      <c r="A181" s="1" t="s">
        <v>153</v>
      </c>
      <c r="B181" s="2" t="s">
        <v>1982</v>
      </c>
      <c r="C181" s="16">
        <v>6</v>
      </c>
      <c r="D181" s="16">
        <v>2</v>
      </c>
      <c r="E181" s="16">
        <v>7</v>
      </c>
      <c r="F181" s="16">
        <v>2</v>
      </c>
      <c r="G181" s="16">
        <f t="shared" si="9"/>
        <v>17</v>
      </c>
      <c r="H181" s="18">
        <f t="shared" si="7"/>
        <v>4.25</v>
      </c>
    </row>
    <row r="182" spans="1:9" x14ac:dyDescent="0.2">
      <c r="A182" s="1" t="s">
        <v>154</v>
      </c>
      <c r="B182" s="2" t="s">
        <v>1981</v>
      </c>
      <c r="C182" s="16">
        <v>7</v>
      </c>
      <c r="D182" s="16">
        <v>4</v>
      </c>
      <c r="E182" s="16">
        <v>5</v>
      </c>
      <c r="F182" s="16">
        <v>3</v>
      </c>
      <c r="G182" s="16">
        <f t="shared" si="9"/>
        <v>19</v>
      </c>
      <c r="H182" s="18">
        <f t="shared" si="7"/>
        <v>4.75</v>
      </c>
    </row>
    <row r="183" spans="1:9" x14ac:dyDescent="0.2">
      <c r="A183" s="1" t="s">
        <v>2025</v>
      </c>
      <c r="B183" s="2" t="s">
        <v>1981</v>
      </c>
      <c r="C183" s="16">
        <v>3</v>
      </c>
      <c r="D183" s="16">
        <v>5</v>
      </c>
      <c r="E183" s="16">
        <v>3</v>
      </c>
      <c r="F183" s="16">
        <v>7</v>
      </c>
      <c r="G183" s="16">
        <f t="shared" si="9"/>
        <v>18</v>
      </c>
      <c r="H183" s="18">
        <f t="shared" si="7"/>
        <v>4.5</v>
      </c>
      <c r="I183" s="15" t="s">
        <v>1898</v>
      </c>
    </row>
    <row r="184" spans="1:9" x14ac:dyDescent="0.2">
      <c r="A184" s="1" t="s">
        <v>155</v>
      </c>
      <c r="C184" s="16">
        <v>5</v>
      </c>
      <c r="D184" s="16">
        <v>6</v>
      </c>
      <c r="E184" s="16">
        <v>2</v>
      </c>
      <c r="G184" s="16">
        <f t="shared" si="9"/>
        <v>13</v>
      </c>
      <c r="H184" s="18">
        <f t="shared" si="7"/>
        <v>4.333333333333333</v>
      </c>
    </row>
    <row r="185" spans="1:9" x14ac:dyDescent="0.2">
      <c r="A185" s="1" t="s">
        <v>155</v>
      </c>
      <c r="C185" s="16">
        <v>6</v>
      </c>
      <c r="D185" s="16">
        <v>3</v>
      </c>
      <c r="E185" s="16">
        <v>1</v>
      </c>
      <c r="F185" s="16">
        <v>6</v>
      </c>
      <c r="G185" s="16">
        <f t="shared" si="9"/>
        <v>16</v>
      </c>
      <c r="H185" s="18">
        <f t="shared" si="7"/>
        <v>4</v>
      </c>
      <c r="I185" s="15" t="s">
        <v>1929</v>
      </c>
    </row>
    <row r="186" spans="1:9" x14ac:dyDescent="0.2">
      <c r="A186" s="1" t="s">
        <v>156</v>
      </c>
      <c r="C186" s="16">
        <v>4</v>
      </c>
      <c r="D186" s="16">
        <v>4</v>
      </c>
      <c r="E186" s="16">
        <v>2</v>
      </c>
      <c r="F186" s="16">
        <v>6</v>
      </c>
      <c r="G186" s="16">
        <f t="shared" si="9"/>
        <v>16</v>
      </c>
      <c r="H186" s="18">
        <f t="shared" si="7"/>
        <v>4</v>
      </c>
      <c r="I186" s="15" t="s">
        <v>1930</v>
      </c>
    </row>
    <row r="187" spans="1:9" x14ac:dyDescent="0.2">
      <c r="A187" s="1" t="s">
        <v>1601</v>
      </c>
      <c r="C187" s="16">
        <v>1</v>
      </c>
      <c r="D187" s="16">
        <v>3</v>
      </c>
      <c r="E187" s="16">
        <v>7</v>
      </c>
      <c r="G187" s="16">
        <f t="shared" si="9"/>
        <v>11</v>
      </c>
      <c r="H187" s="18">
        <f t="shared" si="7"/>
        <v>3.6666666666666665</v>
      </c>
    </row>
    <row r="188" spans="1:9" x14ac:dyDescent="0.2">
      <c r="A188" s="1" t="s">
        <v>1601</v>
      </c>
      <c r="C188" s="16">
        <v>5</v>
      </c>
      <c r="D188" s="16">
        <v>3</v>
      </c>
      <c r="E188" s="16">
        <v>6</v>
      </c>
      <c r="F188" s="16">
        <v>5</v>
      </c>
      <c r="G188" s="16">
        <f t="shared" si="9"/>
        <v>19</v>
      </c>
      <c r="H188" s="18">
        <f t="shared" si="7"/>
        <v>4.75</v>
      </c>
      <c r="I188" s="15" t="s">
        <v>1931</v>
      </c>
    </row>
    <row r="189" spans="1:9" x14ac:dyDescent="0.2">
      <c r="A189" s="13" t="s">
        <v>1665</v>
      </c>
      <c r="C189" s="16">
        <v>6</v>
      </c>
      <c r="D189" s="16">
        <v>3</v>
      </c>
      <c r="E189" s="16">
        <v>8</v>
      </c>
      <c r="F189" s="16">
        <v>2</v>
      </c>
      <c r="G189" s="16">
        <f t="shared" si="9"/>
        <v>19</v>
      </c>
      <c r="H189" s="18">
        <f t="shared" si="7"/>
        <v>4.75</v>
      </c>
    </row>
    <row r="190" spans="1:9" x14ac:dyDescent="0.2">
      <c r="A190" s="1" t="s">
        <v>1602</v>
      </c>
      <c r="C190" s="16">
        <v>1</v>
      </c>
      <c r="D190" s="16">
        <v>6</v>
      </c>
      <c r="E190" s="16">
        <v>3</v>
      </c>
      <c r="G190" s="16">
        <f t="shared" si="9"/>
        <v>10</v>
      </c>
      <c r="H190" s="18">
        <f t="shared" si="7"/>
        <v>3.3333333333333335</v>
      </c>
    </row>
    <row r="191" spans="1:9" x14ac:dyDescent="0.2">
      <c r="A191" s="1" t="s">
        <v>1602</v>
      </c>
      <c r="C191" s="16">
        <v>4</v>
      </c>
      <c r="D191" s="16">
        <v>5</v>
      </c>
      <c r="E191" s="16">
        <v>3</v>
      </c>
      <c r="F191" s="16">
        <v>6</v>
      </c>
      <c r="G191" s="16">
        <f t="shared" si="9"/>
        <v>18</v>
      </c>
      <c r="H191" s="18">
        <f t="shared" si="7"/>
        <v>4.5</v>
      </c>
      <c r="I191" s="15" t="s">
        <v>1932</v>
      </c>
    </row>
    <row r="192" spans="1:9" x14ac:dyDescent="0.2">
      <c r="A192" s="1" t="s">
        <v>110</v>
      </c>
      <c r="C192" s="16">
        <v>3</v>
      </c>
      <c r="D192" s="16">
        <v>6</v>
      </c>
      <c r="E192" s="16">
        <v>3</v>
      </c>
      <c r="G192" s="16">
        <f t="shared" si="9"/>
        <v>12</v>
      </c>
      <c r="H192" s="18">
        <f t="shared" si="7"/>
        <v>4</v>
      </c>
    </row>
    <row r="193" spans="1:9" x14ac:dyDescent="0.2">
      <c r="A193" s="1" t="s">
        <v>110</v>
      </c>
      <c r="C193" s="16">
        <v>2</v>
      </c>
      <c r="D193" s="16">
        <v>5</v>
      </c>
      <c r="E193" s="16">
        <v>2</v>
      </c>
      <c r="F193" s="16">
        <v>8</v>
      </c>
      <c r="G193" s="16">
        <f t="shared" si="9"/>
        <v>17</v>
      </c>
      <c r="H193" s="18">
        <f t="shared" si="7"/>
        <v>4.25</v>
      </c>
    </row>
    <row r="194" spans="1:9" x14ac:dyDescent="0.2">
      <c r="A194" s="1" t="s">
        <v>111</v>
      </c>
      <c r="C194" s="16">
        <v>6</v>
      </c>
      <c r="D194" s="16">
        <v>6</v>
      </c>
      <c r="E194" s="16">
        <v>5</v>
      </c>
      <c r="G194" s="16">
        <f t="shared" si="9"/>
        <v>17</v>
      </c>
      <c r="H194" s="18">
        <f t="shared" ref="H194:H257" si="10">AVERAGE(C194:F194)</f>
        <v>5.666666666666667</v>
      </c>
    </row>
    <row r="195" spans="1:9" x14ac:dyDescent="0.2">
      <c r="A195" s="1" t="s">
        <v>111</v>
      </c>
      <c r="C195" s="16">
        <v>4</v>
      </c>
      <c r="D195" s="16">
        <v>5</v>
      </c>
      <c r="E195" s="16">
        <v>4</v>
      </c>
      <c r="F195" s="16">
        <v>8</v>
      </c>
      <c r="G195" s="16">
        <f t="shared" si="9"/>
        <v>21</v>
      </c>
      <c r="H195" s="18">
        <f t="shared" si="10"/>
        <v>5.25</v>
      </c>
    </row>
    <row r="196" spans="1:9" x14ac:dyDescent="0.2">
      <c r="A196" s="13" t="s">
        <v>1667</v>
      </c>
      <c r="C196" s="16">
        <v>6</v>
      </c>
      <c r="D196" s="16">
        <v>6</v>
      </c>
      <c r="E196" s="16">
        <v>3</v>
      </c>
      <c r="F196" s="16">
        <v>3</v>
      </c>
      <c r="G196" s="16">
        <f t="shared" si="9"/>
        <v>18</v>
      </c>
      <c r="H196" s="18">
        <f t="shared" si="10"/>
        <v>4.5</v>
      </c>
      <c r="I196" s="15" t="s">
        <v>1933</v>
      </c>
    </row>
    <row r="197" spans="1:9" x14ac:dyDescent="0.2">
      <c r="A197" s="1" t="s">
        <v>1172</v>
      </c>
      <c r="C197" s="16">
        <v>6</v>
      </c>
      <c r="D197" s="16">
        <v>3</v>
      </c>
      <c r="E197" s="16">
        <v>4</v>
      </c>
      <c r="G197" s="16">
        <f t="shared" si="9"/>
        <v>13</v>
      </c>
      <c r="H197" s="18">
        <f t="shared" si="10"/>
        <v>4.333333333333333</v>
      </c>
    </row>
    <row r="198" spans="1:9" x14ac:dyDescent="0.2">
      <c r="A198" s="1" t="s">
        <v>1172</v>
      </c>
      <c r="C198" s="16">
        <v>6</v>
      </c>
      <c r="D198" s="16">
        <v>3</v>
      </c>
      <c r="E198" s="16">
        <v>4</v>
      </c>
      <c r="F198" s="16">
        <v>6</v>
      </c>
      <c r="G198" s="16">
        <f t="shared" si="9"/>
        <v>19</v>
      </c>
      <c r="H198" s="18">
        <f t="shared" si="10"/>
        <v>4.75</v>
      </c>
      <c r="I198" s="15" t="s">
        <v>1902</v>
      </c>
    </row>
    <row r="199" spans="1:9" x14ac:dyDescent="0.2">
      <c r="A199" s="1" t="s">
        <v>1173</v>
      </c>
      <c r="C199" s="16">
        <v>6</v>
      </c>
      <c r="D199" s="16">
        <v>4</v>
      </c>
      <c r="E199" s="16">
        <v>2</v>
      </c>
      <c r="G199" s="16">
        <f t="shared" si="9"/>
        <v>12</v>
      </c>
      <c r="H199" s="18">
        <f t="shared" si="10"/>
        <v>4</v>
      </c>
    </row>
    <row r="200" spans="1:9" x14ac:dyDescent="0.2">
      <c r="A200" s="1" t="s">
        <v>1173</v>
      </c>
      <c r="C200" s="16">
        <v>5</v>
      </c>
      <c r="D200" s="16">
        <v>6</v>
      </c>
      <c r="E200" s="16">
        <v>3</v>
      </c>
      <c r="F200" s="16">
        <v>6</v>
      </c>
      <c r="G200" s="16">
        <f t="shared" si="9"/>
        <v>20</v>
      </c>
      <c r="H200" s="18">
        <f t="shared" si="10"/>
        <v>5</v>
      </c>
      <c r="I200" s="15" t="s">
        <v>1934</v>
      </c>
    </row>
    <row r="201" spans="1:9" x14ac:dyDescent="0.2">
      <c r="A201" s="1" t="s">
        <v>1174</v>
      </c>
      <c r="C201" s="16">
        <v>1</v>
      </c>
      <c r="D201" s="16">
        <v>4</v>
      </c>
      <c r="E201" s="16">
        <v>8</v>
      </c>
      <c r="G201" s="16">
        <f t="shared" si="9"/>
        <v>13</v>
      </c>
      <c r="H201" s="18">
        <f t="shared" si="10"/>
        <v>4.333333333333333</v>
      </c>
    </row>
    <row r="202" spans="1:9" x14ac:dyDescent="0.2">
      <c r="A202" s="1" t="s">
        <v>1174</v>
      </c>
      <c r="C202" s="16">
        <v>2</v>
      </c>
      <c r="D202" s="16">
        <v>7</v>
      </c>
      <c r="E202" s="16">
        <v>7</v>
      </c>
      <c r="F202" s="16">
        <v>4</v>
      </c>
      <c r="G202" s="16">
        <f t="shared" si="9"/>
        <v>20</v>
      </c>
      <c r="H202" s="18">
        <f t="shared" si="10"/>
        <v>5</v>
      </c>
    </row>
    <row r="203" spans="1:9" x14ac:dyDescent="0.2">
      <c r="A203" s="13" t="s">
        <v>1394</v>
      </c>
      <c r="C203" s="16">
        <v>3</v>
      </c>
      <c r="D203" s="16">
        <v>5</v>
      </c>
      <c r="E203" s="16">
        <v>8</v>
      </c>
      <c r="F203" s="16">
        <v>4</v>
      </c>
      <c r="G203" s="16">
        <f t="shared" si="9"/>
        <v>20</v>
      </c>
      <c r="H203" s="18">
        <f t="shared" si="10"/>
        <v>5</v>
      </c>
    </row>
    <row r="204" spans="1:9" x14ac:dyDescent="0.2">
      <c r="A204" s="1" t="s">
        <v>1175</v>
      </c>
      <c r="B204" s="2" t="s">
        <v>1982</v>
      </c>
      <c r="C204" s="16">
        <v>5</v>
      </c>
      <c r="D204" s="16">
        <v>2</v>
      </c>
      <c r="E204" s="16">
        <v>6</v>
      </c>
      <c r="F204" s="16">
        <v>8</v>
      </c>
      <c r="G204" s="16">
        <f t="shared" si="9"/>
        <v>21</v>
      </c>
      <c r="H204" s="18">
        <f t="shared" si="10"/>
        <v>5.25</v>
      </c>
    </row>
    <row r="205" spans="1:9" x14ac:dyDescent="0.2">
      <c r="A205" s="1" t="s">
        <v>1176</v>
      </c>
      <c r="C205" s="16">
        <v>6</v>
      </c>
      <c r="D205" s="16">
        <v>6</v>
      </c>
      <c r="E205" s="16">
        <v>5</v>
      </c>
      <c r="F205" s="16">
        <v>5</v>
      </c>
      <c r="G205" s="16">
        <f t="shared" si="9"/>
        <v>22</v>
      </c>
      <c r="H205" s="18">
        <f t="shared" si="10"/>
        <v>5.5</v>
      </c>
      <c r="I205" s="15" t="s">
        <v>1935</v>
      </c>
    </row>
    <row r="206" spans="1:9" x14ac:dyDescent="0.2">
      <c r="A206" s="1" t="s">
        <v>1177</v>
      </c>
      <c r="C206" s="16">
        <v>3</v>
      </c>
      <c r="D206" s="16">
        <v>7</v>
      </c>
      <c r="E206" s="16">
        <v>4</v>
      </c>
      <c r="F206" s="16">
        <v>6</v>
      </c>
      <c r="G206" s="16">
        <f t="shared" ref="G206:G237" si="11">SUM(C206:F206)</f>
        <v>20</v>
      </c>
      <c r="H206" s="18">
        <f t="shared" si="10"/>
        <v>5</v>
      </c>
    </row>
    <row r="207" spans="1:9" x14ac:dyDescent="0.2">
      <c r="A207" s="1" t="s">
        <v>1178</v>
      </c>
      <c r="C207" s="16">
        <v>5</v>
      </c>
      <c r="D207" s="16">
        <v>7</v>
      </c>
      <c r="E207" s="16">
        <v>3</v>
      </c>
      <c r="G207" s="16">
        <f t="shared" si="11"/>
        <v>15</v>
      </c>
      <c r="H207" s="18">
        <f t="shared" si="10"/>
        <v>5</v>
      </c>
    </row>
    <row r="208" spans="1:9" x14ac:dyDescent="0.2">
      <c r="A208" s="1" t="s">
        <v>1178</v>
      </c>
      <c r="C208" s="16">
        <v>6</v>
      </c>
      <c r="D208" s="16">
        <v>7</v>
      </c>
      <c r="E208" s="16">
        <v>3</v>
      </c>
      <c r="F208" s="16">
        <v>3</v>
      </c>
      <c r="G208" s="16">
        <f t="shared" si="11"/>
        <v>19</v>
      </c>
      <c r="H208" s="18">
        <f t="shared" si="10"/>
        <v>4.75</v>
      </c>
    </row>
    <row r="209" spans="1:9" x14ac:dyDescent="0.2">
      <c r="A209" s="1" t="s">
        <v>475</v>
      </c>
      <c r="B209" s="2" t="s">
        <v>1981</v>
      </c>
      <c r="C209" s="16">
        <v>2</v>
      </c>
      <c r="D209" s="16">
        <v>6</v>
      </c>
      <c r="E209" s="16">
        <v>4</v>
      </c>
      <c r="F209" s="16">
        <v>6</v>
      </c>
      <c r="G209" s="16">
        <f t="shared" si="11"/>
        <v>18</v>
      </c>
      <c r="H209" s="18">
        <f t="shared" si="10"/>
        <v>4.5</v>
      </c>
    </row>
    <row r="210" spans="1:9" x14ac:dyDescent="0.2">
      <c r="A210" s="1" t="s">
        <v>476</v>
      </c>
      <c r="C210" s="16">
        <v>2</v>
      </c>
      <c r="D210" s="16">
        <v>6</v>
      </c>
      <c r="E210" s="16">
        <v>4</v>
      </c>
      <c r="G210" s="16">
        <f t="shared" si="11"/>
        <v>12</v>
      </c>
      <c r="H210" s="18">
        <f t="shared" si="10"/>
        <v>4</v>
      </c>
    </row>
    <row r="211" spans="1:9" x14ac:dyDescent="0.2">
      <c r="A211" s="1" t="s">
        <v>476</v>
      </c>
      <c r="C211" s="16">
        <v>6</v>
      </c>
      <c r="D211" s="16">
        <v>7</v>
      </c>
      <c r="E211" s="16">
        <v>5</v>
      </c>
      <c r="F211" s="16">
        <v>2</v>
      </c>
      <c r="G211" s="16">
        <f t="shared" si="11"/>
        <v>20</v>
      </c>
      <c r="H211" s="18">
        <f t="shared" si="10"/>
        <v>5</v>
      </c>
    </row>
    <row r="212" spans="1:9" x14ac:dyDescent="0.2">
      <c r="A212" s="1" t="s">
        <v>477</v>
      </c>
      <c r="C212" s="16">
        <v>8</v>
      </c>
      <c r="D212" s="16">
        <v>2</v>
      </c>
      <c r="E212" s="16">
        <v>6</v>
      </c>
      <c r="F212" s="16">
        <v>7</v>
      </c>
      <c r="G212" s="16">
        <f t="shared" si="11"/>
        <v>23</v>
      </c>
      <c r="H212" s="18">
        <f t="shared" si="10"/>
        <v>5.75</v>
      </c>
    </row>
    <row r="213" spans="1:9" x14ac:dyDescent="0.2">
      <c r="A213" s="1" t="s">
        <v>477</v>
      </c>
      <c r="C213" s="16">
        <v>8</v>
      </c>
      <c r="D213" s="16">
        <v>2</v>
      </c>
      <c r="E213" s="16">
        <v>6</v>
      </c>
      <c r="F213" s="16">
        <v>7</v>
      </c>
      <c r="G213" s="16">
        <f t="shared" si="11"/>
        <v>23</v>
      </c>
      <c r="H213" s="18">
        <f t="shared" si="10"/>
        <v>5.75</v>
      </c>
    </row>
    <row r="214" spans="1:9" x14ac:dyDescent="0.2">
      <c r="A214" s="1" t="s">
        <v>478</v>
      </c>
      <c r="B214" s="2" t="s">
        <v>1981</v>
      </c>
      <c r="C214" s="16">
        <v>4</v>
      </c>
      <c r="D214" s="16">
        <v>7</v>
      </c>
      <c r="E214" s="16">
        <v>7</v>
      </c>
      <c r="F214" s="16">
        <v>2</v>
      </c>
      <c r="G214" s="16">
        <f t="shared" si="11"/>
        <v>20</v>
      </c>
      <c r="H214" s="18">
        <f t="shared" si="10"/>
        <v>5</v>
      </c>
    </row>
    <row r="215" spans="1:9" x14ac:dyDescent="0.2">
      <c r="A215" s="1" t="s">
        <v>1245</v>
      </c>
      <c r="C215" s="16">
        <v>5</v>
      </c>
      <c r="D215" s="16">
        <v>5</v>
      </c>
      <c r="E215" s="16">
        <v>7</v>
      </c>
      <c r="F215" s="16">
        <v>1</v>
      </c>
      <c r="G215" s="16">
        <f t="shared" si="11"/>
        <v>18</v>
      </c>
      <c r="H215" s="18">
        <f t="shared" si="10"/>
        <v>4.5</v>
      </c>
      <c r="I215" s="15" t="s">
        <v>1936</v>
      </c>
    </row>
    <row r="216" spans="1:9" x14ac:dyDescent="0.2">
      <c r="A216" s="1" t="s">
        <v>438</v>
      </c>
      <c r="B216" s="2" t="s">
        <v>1982</v>
      </c>
      <c r="C216" s="16">
        <v>7</v>
      </c>
      <c r="D216" s="16">
        <v>6</v>
      </c>
      <c r="E216" s="16">
        <v>3</v>
      </c>
      <c r="F216" s="16">
        <v>5</v>
      </c>
      <c r="G216" s="16">
        <f t="shared" si="11"/>
        <v>21</v>
      </c>
      <c r="H216" s="18">
        <f t="shared" si="10"/>
        <v>5.25</v>
      </c>
      <c r="I216" s="15" t="s">
        <v>1937</v>
      </c>
    </row>
    <row r="217" spans="1:9" x14ac:dyDescent="0.2">
      <c r="A217" s="1" t="s">
        <v>2231</v>
      </c>
      <c r="B217" s="2" t="s">
        <v>1982</v>
      </c>
      <c r="C217" s="16">
        <v>7</v>
      </c>
      <c r="D217" s="16">
        <v>2</v>
      </c>
      <c r="E217" s="16">
        <v>6</v>
      </c>
      <c r="F217" s="16">
        <v>2</v>
      </c>
      <c r="G217" s="16">
        <f t="shared" si="11"/>
        <v>17</v>
      </c>
      <c r="H217" s="18">
        <f t="shared" si="10"/>
        <v>4.25</v>
      </c>
    </row>
    <row r="218" spans="1:9" x14ac:dyDescent="0.2">
      <c r="A218" s="1" t="s">
        <v>2232</v>
      </c>
      <c r="B218" s="2" t="s">
        <v>1982</v>
      </c>
      <c r="C218" s="16">
        <v>6</v>
      </c>
      <c r="D218" s="16">
        <v>6</v>
      </c>
      <c r="E218" s="16">
        <v>1</v>
      </c>
      <c r="F218" s="16">
        <v>6</v>
      </c>
      <c r="G218" s="16">
        <f t="shared" si="11"/>
        <v>19</v>
      </c>
      <c r="H218" s="18">
        <f t="shared" si="10"/>
        <v>4.75</v>
      </c>
    </row>
    <row r="219" spans="1:9" x14ac:dyDescent="0.2">
      <c r="A219" s="13" t="s">
        <v>1671</v>
      </c>
      <c r="C219" s="16">
        <v>7</v>
      </c>
      <c r="D219" s="16">
        <v>5</v>
      </c>
      <c r="E219" s="16">
        <v>4</v>
      </c>
      <c r="F219" s="16">
        <v>3</v>
      </c>
      <c r="G219" s="16">
        <f t="shared" si="11"/>
        <v>19</v>
      </c>
      <c r="H219" s="18">
        <f t="shared" si="10"/>
        <v>4.75</v>
      </c>
      <c r="I219" s="15" t="s">
        <v>1938</v>
      </c>
    </row>
    <row r="220" spans="1:9" x14ac:dyDescent="0.2">
      <c r="A220" s="1" t="s">
        <v>2233</v>
      </c>
      <c r="B220" s="2" t="s">
        <v>1982</v>
      </c>
      <c r="C220" s="16">
        <v>4</v>
      </c>
      <c r="D220" s="16">
        <v>5</v>
      </c>
      <c r="E220" s="16">
        <v>2</v>
      </c>
      <c r="F220" s="16">
        <v>6</v>
      </c>
      <c r="G220" s="16">
        <f t="shared" si="11"/>
        <v>17</v>
      </c>
      <c r="H220" s="18">
        <f t="shared" si="10"/>
        <v>4.25</v>
      </c>
    </row>
    <row r="221" spans="1:9" x14ac:dyDescent="0.2">
      <c r="A221" s="13" t="s">
        <v>1434</v>
      </c>
      <c r="C221" s="16">
        <v>7</v>
      </c>
      <c r="D221" s="16">
        <v>3</v>
      </c>
      <c r="E221" s="16">
        <v>3</v>
      </c>
      <c r="F221" s="16">
        <v>4</v>
      </c>
      <c r="G221" s="16">
        <f t="shared" si="11"/>
        <v>17</v>
      </c>
      <c r="H221" s="18">
        <f t="shared" si="10"/>
        <v>4.25</v>
      </c>
      <c r="I221" s="15" t="s">
        <v>1939</v>
      </c>
    </row>
    <row r="222" spans="1:9" x14ac:dyDescent="0.2">
      <c r="A222" s="1" t="s">
        <v>2234</v>
      </c>
      <c r="C222" s="16">
        <v>1</v>
      </c>
      <c r="D222" s="16">
        <v>6</v>
      </c>
      <c r="E222" s="16">
        <v>4</v>
      </c>
      <c r="F222" s="16">
        <v>6</v>
      </c>
      <c r="G222" s="16">
        <f t="shared" si="11"/>
        <v>17</v>
      </c>
      <c r="H222" s="18">
        <f t="shared" si="10"/>
        <v>4.25</v>
      </c>
      <c r="I222" s="15" t="s">
        <v>1940</v>
      </c>
    </row>
    <row r="223" spans="1:9" x14ac:dyDescent="0.2">
      <c r="A223" s="1" t="s">
        <v>2234</v>
      </c>
      <c r="C223" s="16">
        <v>1</v>
      </c>
      <c r="D223" s="16">
        <v>6</v>
      </c>
      <c r="E223" s="16">
        <v>4</v>
      </c>
      <c r="F223" s="16">
        <v>6</v>
      </c>
      <c r="G223" s="16">
        <f t="shared" si="11"/>
        <v>17</v>
      </c>
      <c r="H223" s="18">
        <f t="shared" si="10"/>
        <v>4.25</v>
      </c>
      <c r="I223" s="15" t="s">
        <v>1940</v>
      </c>
    </row>
    <row r="224" spans="1:9" x14ac:dyDescent="0.2">
      <c r="A224" s="1" t="s">
        <v>2235</v>
      </c>
      <c r="C224" s="16">
        <v>8</v>
      </c>
      <c r="D224" s="16">
        <v>2</v>
      </c>
      <c r="E224" s="16">
        <v>1</v>
      </c>
      <c r="G224" s="16">
        <f t="shared" si="11"/>
        <v>11</v>
      </c>
      <c r="H224" s="18">
        <f t="shared" si="10"/>
        <v>3.6666666666666665</v>
      </c>
    </row>
    <row r="225" spans="1:9" x14ac:dyDescent="0.2">
      <c r="A225" s="1" t="s">
        <v>2235</v>
      </c>
      <c r="C225" s="16">
        <v>8</v>
      </c>
      <c r="D225" s="16">
        <v>2</v>
      </c>
      <c r="E225" s="16">
        <v>1</v>
      </c>
      <c r="F225" s="16">
        <v>7</v>
      </c>
      <c r="G225" s="16">
        <f t="shared" si="11"/>
        <v>18</v>
      </c>
      <c r="H225" s="18">
        <f t="shared" si="10"/>
        <v>4.5</v>
      </c>
    </row>
    <row r="226" spans="1:9" x14ac:dyDescent="0.2">
      <c r="A226" s="1" t="s">
        <v>2236</v>
      </c>
      <c r="C226" s="16">
        <v>5</v>
      </c>
      <c r="D226" s="16">
        <v>2</v>
      </c>
      <c r="E226" s="16">
        <v>5</v>
      </c>
      <c r="F226" s="16">
        <v>6</v>
      </c>
      <c r="G226" s="16">
        <f t="shared" si="11"/>
        <v>18</v>
      </c>
      <c r="H226" s="18">
        <f t="shared" si="10"/>
        <v>4.5</v>
      </c>
      <c r="I226" s="15" t="s">
        <v>1941</v>
      </c>
    </row>
    <row r="227" spans="1:9" x14ac:dyDescent="0.2">
      <c r="A227" s="1" t="s">
        <v>2237</v>
      </c>
      <c r="C227" s="16">
        <v>5</v>
      </c>
      <c r="D227" s="16">
        <v>6</v>
      </c>
      <c r="E227" s="16">
        <v>4</v>
      </c>
      <c r="G227" s="16">
        <f t="shared" si="11"/>
        <v>15</v>
      </c>
      <c r="H227" s="18">
        <f t="shared" si="10"/>
        <v>5</v>
      </c>
    </row>
    <row r="228" spans="1:9" x14ac:dyDescent="0.2">
      <c r="A228" s="1" t="s">
        <v>2237</v>
      </c>
      <c r="C228" s="16">
        <v>7</v>
      </c>
      <c r="D228" s="16">
        <v>6</v>
      </c>
      <c r="E228" s="16">
        <v>3</v>
      </c>
      <c r="F228" s="16">
        <v>4</v>
      </c>
      <c r="G228" s="16">
        <f t="shared" si="11"/>
        <v>20</v>
      </c>
      <c r="H228" s="18">
        <f t="shared" si="10"/>
        <v>5</v>
      </c>
    </row>
    <row r="229" spans="1:9" x14ac:dyDescent="0.2">
      <c r="A229" s="13" t="s">
        <v>1395</v>
      </c>
      <c r="C229" s="16">
        <v>6</v>
      </c>
      <c r="D229" s="16">
        <v>3</v>
      </c>
      <c r="E229" s="16">
        <v>2</v>
      </c>
      <c r="F229" s="16">
        <v>5</v>
      </c>
      <c r="G229" s="16">
        <f t="shared" si="11"/>
        <v>16</v>
      </c>
      <c r="H229" s="18">
        <f t="shared" si="10"/>
        <v>4</v>
      </c>
      <c r="I229" s="15" t="s">
        <v>1942</v>
      </c>
    </row>
    <row r="230" spans="1:9" x14ac:dyDescent="0.2">
      <c r="A230" s="1" t="s">
        <v>2238</v>
      </c>
      <c r="C230" s="16">
        <v>4</v>
      </c>
      <c r="D230" s="16">
        <v>7</v>
      </c>
      <c r="E230" s="16">
        <v>4</v>
      </c>
      <c r="G230" s="16">
        <f t="shared" si="11"/>
        <v>15</v>
      </c>
      <c r="H230" s="18">
        <f t="shared" si="10"/>
        <v>5</v>
      </c>
    </row>
    <row r="231" spans="1:9" x14ac:dyDescent="0.2">
      <c r="A231" s="1" t="s">
        <v>2238</v>
      </c>
      <c r="C231" s="16">
        <v>3</v>
      </c>
      <c r="D231" s="16">
        <v>7</v>
      </c>
      <c r="E231" s="16">
        <v>4</v>
      </c>
      <c r="F231" s="16">
        <v>4</v>
      </c>
      <c r="G231" s="16">
        <f t="shared" si="11"/>
        <v>18</v>
      </c>
      <c r="H231" s="18">
        <f t="shared" si="10"/>
        <v>4.5</v>
      </c>
      <c r="I231" s="15" t="s">
        <v>1943</v>
      </c>
    </row>
    <row r="232" spans="1:9" x14ac:dyDescent="0.2">
      <c r="A232" s="1" t="s">
        <v>2239</v>
      </c>
      <c r="C232" s="16">
        <v>6</v>
      </c>
      <c r="D232" s="16">
        <v>3</v>
      </c>
      <c r="E232" s="16">
        <v>1</v>
      </c>
      <c r="F232" s="16">
        <v>6</v>
      </c>
      <c r="G232" s="16">
        <f t="shared" si="11"/>
        <v>16</v>
      </c>
      <c r="H232" s="18">
        <f t="shared" si="10"/>
        <v>4</v>
      </c>
      <c r="I232" s="15" t="s">
        <v>1944</v>
      </c>
    </row>
    <row r="233" spans="1:9" x14ac:dyDescent="0.2">
      <c r="A233" s="1" t="s">
        <v>2240</v>
      </c>
      <c r="C233" s="16">
        <v>6</v>
      </c>
      <c r="D233" s="16">
        <v>6</v>
      </c>
      <c r="E233" s="16">
        <v>4</v>
      </c>
      <c r="G233" s="16">
        <f t="shared" si="11"/>
        <v>16</v>
      </c>
      <c r="H233" s="18">
        <f t="shared" si="10"/>
        <v>5.333333333333333</v>
      </c>
    </row>
    <row r="234" spans="1:9" x14ac:dyDescent="0.2">
      <c r="A234" s="1" t="s">
        <v>2240</v>
      </c>
      <c r="C234" s="16">
        <v>7</v>
      </c>
      <c r="D234" s="16">
        <v>6</v>
      </c>
      <c r="E234" s="16">
        <v>3</v>
      </c>
      <c r="F234" s="16">
        <v>2</v>
      </c>
      <c r="G234" s="16">
        <f t="shared" si="11"/>
        <v>18</v>
      </c>
      <c r="H234" s="18">
        <f t="shared" si="10"/>
        <v>4.5</v>
      </c>
    </row>
    <row r="235" spans="1:9" x14ac:dyDescent="0.2">
      <c r="A235" s="13" t="s">
        <v>1438</v>
      </c>
      <c r="C235" s="16">
        <v>5</v>
      </c>
      <c r="D235" s="16">
        <v>7</v>
      </c>
      <c r="E235" s="16">
        <v>2</v>
      </c>
      <c r="F235" s="16">
        <v>3</v>
      </c>
      <c r="G235" s="16">
        <f t="shared" si="11"/>
        <v>17</v>
      </c>
      <c r="H235" s="18">
        <f t="shared" si="10"/>
        <v>4.25</v>
      </c>
      <c r="I235" s="15" t="s">
        <v>1946</v>
      </c>
    </row>
    <row r="236" spans="1:9" x14ac:dyDescent="0.2">
      <c r="A236" s="1" t="s">
        <v>2241</v>
      </c>
      <c r="B236" s="2" t="s">
        <v>1982</v>
      </c>
      <c r="C236" s="16">
        <v>3</v>
      </c>
      <c r="D236" s="16">
        <v>7</v>
      </c>
      <c r="E236" s="16">
        <v>3</v>
      </c>
      <c r="F236" s="16">
        <v>7</v>
      </c>
      <c r="G236" s="16">
        <f t="shared" si="11"/>
        <v>20</v>
      </c>
      <c r="H236" s="18">
        <f t="shared" si="10"/>
        <v>5</v>
      </c>
    </row>
    <row r="237" spans="1:9" x14ac:dyDescent="0.2">
      <c r="A237" s="1" t="s">
        <v>1396</v>
      </c>
      <c r="B237" s="2" t="s">
        <v>1982</v>
      </c>
      <c r="C237" s="16">
        <v>4</v>
      </c>
      <c r="D237" s="16">
        <v>7</v>
      </c>
      <c r="E237" s="16">
        <v>4</v>
      </c>
      <c r="F237" s="16">
        <v>5</v>
      </c>
      <c r="G237" s="16">
        <f t="shared" si="11"/>
        <v>20</v>
      </c>
      <c r="H237" s="18">
        <f t="shared" si="10"/>
        <v>5</v>
      </c>
      <c r="I237" s="15" t="s">
        <v>1945</v>
      </c>
    </row>
    <row r="238" spans="1:9" x14ac:dyDescent="0.2">
      <c r="A238" s="1" t="s">
        <v>812</v>
      </c>
      <c r="B238" s="2" t="s">
        <v>1981</v>
      </c>
      <c r="C238" s="16">
        <v>8</v>
      </c>
      <c r="D238" s="16">
        <v>4</v>
      </c>
      <c r="E238" s="16">
        <v>4</v>
      </c>
      <c r="F238" s="16">
        <v>2</v>
      </c>
      <c r="G238" s="16">
        <f t="shared" ref="G238:G269" si="12">SUM(C238:F238)</f>
        <v>18</v>
      </c>
      <c r="H238" s="18">
        <f t="shared" si="10"/>
        <v>4.5</v>
      </c>
    </row>
    <row r="239" spans="1:9" x14ac:dyDescent="0.2">
      <c r="A239" s="13" t="s">
        <v>1443</v>
      </c>
      <c r="C239" s="16">
        <v>5</v>
      </c>
      <c r="D239" s="16">
        <v>7</v>
      </c>
      <c r="E239" s="16">
        <v>6</v>
      </c>
      <c r="F239" s="16">
        <v>3</v>
      </c>
      <c r="G239" s="16">
        <f t="shared" si="12"/>
        <v>21</v>
      </c>
      <c r="H239" s="18">
        <f t="shared" si="10"/>
        <v>5.25</v>
      </c>
    </row>
    <row r="240" spans="1:9" x14ac:dyDescent="0.2">
      <c r="A240" s="1" t="s">
        <v>442</v>
      </c>
      <c r="C240" s="16">
        <v>3</v>
      </c>
      <c r="D240" s="16">
        <v>5</v>
      </c>
      <c r="E240" s="16">
        <v>4</v>
      </c>
      <c r="F240" s="16">
        <v>7</v>
      </c>
      <c r="G240" s="16">
        <f t="shared" si="12"/>
        <v>19</v>
      </c>
      <c r="H240" s="18">
        <f t="shared" si="10"/>
        <v>4.75</v>
      </c>
      <c r="I240" s="15" t="s">
        <v>1947</v>
      </c>
    </row>
    <row r="241" spans="1:9" x14ac:dyDescent="0.2">
      <c r="A241" s="1" t="s">
        <v>443</v>
      </c>
      <c r="C241" s="16">
        <v>6</v>
      </c>
      <c r="D241" s="16">
        <v>2</v>
      </c>
      <c r="E241" s="16">
        <v>2</v>
      </c>
      <c r="F241" s="16">
        <v>6</v>
      </c>
      <c r="G241" s="16">
        <f t="shared" si="12"/>
        <v>16</v>
      </c>
      <c r="H241" s="18">
        <f t="shared" si="10"/>
        <v>4</v>
      </c>
      <c r="I241" s="15" t="s">
        <v>1948</v>
      </c>
    </row>
    <row r="242" spans="1:9" x14ac:dyDescent="0.2">
      <c r="A242" s="1" t="s">
        <v>444</v>
      </c>
      <c r="C242" s="16">
        <v>1</v>
      </c>
      <c r="D242" s="16">
        <v>4</v>
      </c>
      <c r="E242" s="16">
        <v>7</v>
      </c>
      <c r="G242" s="16">
        <f t="shared" si="12"/>
        <v>12</v>
      </c>
      <c r="H242" s="18">
        <f t="shared" si="10"/>
        <v>4</v>
      </c>
    </row>
    <row r="243" spans="1:9" x14ac:dyDescent="0.2">
      <c r="A243" s="1" t="s">
        <v>444</v>
      </c>
      <c r="C243" s="16">
        <v>2</v>
      </c>
      <c r="D243" s="16">
        <v>6</v>
      </c>
      <c r="E243" s="16">
        <v>7</v>
      </c>
      <c r="F243" s="16">
        <v>1</v>
      </c>
      <c r="G243" s="16">
        <f t="shared" si="12"/>
        <v>16</v>
      </c>
      <c r="H243" s="18">
        <f t="shared" si="10"/>
        <v>4</v>
      </c>
    </row>
    <row r="244" spans="1:9" x14ac:dyDescent="0.2">
      <c r="A244" s="1" t="s">
        <v>445</v>
      </c>
      <c r="B244" s="2" t="s">
        <v>1982</v>
      </c>
      <c r="C244" s="16">
        <v>3</v>
      </c>
      <c r="D244" s="16">
        <v>5</v>
      </c>
      <c r="E244" s="16">
        <v>3</v>
      </c>
      <c r="F244" s="16">
        <v>7</v>
      </c>
      <c r="G244" s="16">
        <f t="shared" si="12"/>
        <v>18</v>
      </c>
      <c r="H244" s="18">
        <f t="shared" si="10"/>
        <v>4.5</v>
      </c>
    </row>
    <row r="245" spans="1:9" x14ac:dyDescent="0.2">
      <c r="A245" s="1" t="s">
        <v>91</v>
      </c>
      <c r="C245" s="16">
        <v>4</v>
      </c>
      <c r="D245" s="16">
        <v>7</v>
      </c>
      <c r="E245" s="16">
        <v>5</v>
      </c>
      <c r="F245" s="16">
        <v>4</v>
      </c>
      <c r="G245" s="16">
        <f t="shared" si="12"/>
        <v>20</v>
      </c>
      <c r="H245" s="18">
        <f t="shared" si="10"/>
        <v>5</v>
      </c>
      <c r="I245" s="15" t="s">
        <v>1949</v>
      </c>
    </row>
    <row r="246" spans="1:9" x14ac:dyDescent="0.2">
      <c r="A246" s="1" t="s">
        <v>446</v>
      </c>
      <c r="B246" s="2" t="s">
        <v>1981</v>
      </c>
      <c r="C246" s="16">
        <v>3</v>
      </c>
      <c r="D246" s="16">
        <v>6</v>
      </c>
      <c r="E246" s="16">
        <v>2</v>
      </c>
      <c r="F246" s="16">
        <v>7</v>
      </c>
      <c r="G246" s="16">
        <f t="shared" si="12"/>
        <v>18</v>
      </c>
      <c r="H246" s="18">
        <f t="shared" si="10"/>
        <v>4.5</v>
      </c>
    </row>
    <row r="247" spans="1:9" x14ac:dyDescent="0.2">
      <c r="A247" s="1" t="s">
        <v>447</v>
      </c>
      <c r="C247" s="16">
        <v>5</v>
      </c>
      <c r="D247" s="16">
        <v>3</v>
      </c>
      <c r="E247" s="16">
        <v>7</v>
      </c>
      <c r="G247" s="16">
        <f t="shared" si="12"/>
        <v>15</v>
      </c>
      <c r="H247" s="18">
        <f t="shared" si="10"/>
        <v>5</v>
      </c>
    </row>
    <row r="248" spans="1:9" x14ac:dyDescent="0.2">
      <c r="A248" s="1" t="s">
        <v>447</v>
      </c>
      <c r="C248" s="16">
        <v>4</v>
      </c>
      <c r="D248" s="16">
        <v>4</v>
      </c>
      <c r="E248" s="16">
        <v>7</v>
      </c>
      <c r="F248" s="16">
        <v>2</v>
      </c>
      <c r="G248" s="16">
        <f t="shared" si="12"/>
        <v>17</v>
      </c>
      <c r="H248" s="18">
        <f t="shared" si="10"/>
        <v>4.25</v>
      </c>
      <c r="I248" s="15" t="s">
        <v>1950</v>
      </c>
    </row>
    <row r="249" spans="1:9" x14ac:dyDescent="0.2">
      <c r="A249" s="13" t="s">
        <v>1397</v>
      </c>
      <c r="C249" s="16">
        <v>6</v>
      </c>
      <c r="D249" s="16">
        <v>5</v>
      </c>
      <c r="E249" s="16">
        <v>3</v>
      </c>
      <c r="F249" s="16">
        <v>2</v>
      </c>
      <c r="G249" s="16">
        <f t="shared" si="12"/>
        <v>16</v>
      </c>
      <c r="H249" s="18">
        <f t="shared" si="10"/>
        <v>4</v>
      </c>
      <c r="I249" s="15" t="s">
        <v>1951</v>
      </c>
    </row>
    <row r="250" spans="1:9" x14ac:dyDescent="0.2">
      <c r="A250" s="13" t="s">
        <v>1446</v>
      </c>
      <c r="C250" s="16">
        <v>3</v>
      </c>
      <c r="D250" s="16">
        <v>7</v>
      </c>
      <c r="E250" s="16">
        <v>6</v>
      </c>
      <c r="F250" s="16">
        <v>3</v>
      </c>
      <c r="G250" s="16">
        <f t="shared" si="12"/>
        <v>19</v>
      </c>
      <c r="H250" s="18">
        <f t="shared" si="10"/>
        <v>4.75</v>
      </c>
    </row>
    <row r="251" spans="1:9" x14ac:dyDescent="0.2">
      <c r="A251" s="1" t="s">
        <v>448</v>
      </c>
      <c r="C251" s="16">
        <v>1</v>
      </c>
      <c r="D251" s="16">
        <v>8</v>
      </c>
      <c r="E251" s="16">
        <v>5</v>
      </c>
      <c r="G251" s="16">
        <f t="shared" si="12"/>
        <v>14</v>
      </c>
      <c r="H251" s="18">
        <f t="shared" si="10"/>
        <v>4.666666666666667</v>
      </c>
    </row>
    <row r="252" spans="1:9" x14ac:dyDescent="0.2">
      <c r="A252" s="1" t="s">
        <v>448</v>
      </c>
      <c r="C252" s="16">
        <v>2</v>
      </c>
      <c r="D252" s="16">
        <v>8</v>
      </c>
      <c r="E252" s="16">
        <v>6</v>
      </c>
      <c r="F252" s="16">
        <v>3</v>
      </c>
      <c r="G252" s="16">
        <f t="shared" si="12"/>
        <v>19</v>
      </c>
      <c r="H252" s="18">
        <f t="shared" si="10"/>
        <v>4.75</v>
      </c>
    </row>
    <row r="253" spans="1:9" x14ac:dyDescent="0.2">
      <c r="A253" s="1" t="s">
        <v>2227</v>
      </c>
      <c r="C253" s="16">
        <v>2</v>
      </c>
      <c r="D253" s="16">
        <v>5</v>
      </c>
      <c r="E253" s="16">
        <v>8</v>
      </c>
      <c r="F253" s="16">
        <v>4</v>
      </c>
      <c r="G253" s="16">
        <f t="shared" si="12"/>
        <v>19</v>
      </c>
      <c r="H253" s="18">
        <f t="shared" si="10"/>
        <v>4.75</v>
      </c>
    </row>
    <row r="254" spans="1:9" x14ac:dyDescent="0.2">
      <c r="A254" s="1" t="s">
        <v>449</v>
      </c>
      <c r="C254" s="16">
        <v>5</v>
      </c>
      <c r="D254" s="16">
        <v>7</v>
      </c>
      <c r="E254" s="16">
        <v>6</v>
      </c>
      <c r="G254" s="16">
        <f t="shared" si="12"/>
        <v>18</v>
      </c>
      <c r="H254" s="18">
        <f t="shared" si="10"/>
        <v>6</v>
      </c>
    </row>
    <row r="255" spans="1:9" x14ac:dyDescent="0.2">
      <c r="A255" s="1" t="s">
        <v>449</v>
      </c>
      <c r="C255" s="16">
        <v>3</v>
      </c>
      <c r="D255" s="16">
        <v>7</v>
      </c>
      <c r="E255" s="16">
        <v>6</v>
      </c>
      <c r="F255" s="16">
        <v>5</v>
      </c>
      <c r="G255" s="16">
        <f t="shared" si="12"/>
        <v>21</v>
      </c>
      <c r="H255" s="18">
        <f t="shared" si="10"/>
        <v>5.25</v>
      </c>
    </row>
    <row r="256" spans="1:9" x14ac:dyDescent="0.2">
      <c r="A256" s="1" t="s">
        <v>450</v>
      </c>
      <c r="C256" s="16">
        <v>6</v>
      </c>
      <c r="D256" s="16">
        <v>4</v>
      </c>
      <c r="E256" s="16">
        <v>4</v>
      </c>
      <c r="G256" s="16">
        <f t="shared" si="12"/>
        <v>14</v>
      </c>
      <c r="H256" s="18">
        <f t="shared" si="10"/>
        <v>4.666666666666667</v>
      </c>
    </row>
    <row r="257" spans="1:9" x14ac:dyDescent="0.2">
      <c r="A257" s="1" t="s">
        <v>450</v>
      </c>
      <c r="C257" s="16">
        <v>7</v>
      </c>
      <c r="D257" s="16">
        <v>3</v>
      </c>
      <c r="E257" s="16">
        <v>2</v>
      </c>
      <c r="F257" s="16">
        <v>5</v>
      </c>
      <c r="G257" s="16">
        <f t="shared" si="12"/>
        <v>17</v>
      </c>
      <c r="H257" s="18">
        <f t="shared" si="10"/>
        <v>4.25</v>
      </c>
      <c r="I257" s="15" t="s">
        <v>1952</v>
      </c>
    </row>
    <row r="258" spans="1:9" x14ac:dyDescent="0.2">
      <c r="A258" s="1" t="s">
        <v>451</v>
      </c>
      <c r="C258" s="16">
        <v>5</v>
      </c>
      <c r="D258" s="16">
        <v>5</v>
      </c>
      <c r="E258" s="16">
        <v>7</v>
      </c>
      <c r="F258" s="16">
        <v>2</v>
      </c>
      <c r="G258" s="16">
        <f t="shared" si="12"/>
        <v>19</v>
      </c>
      <c r="H258" s="18">
        <f t="shared" ref="H258:H321" si="13">AVERAGE(C258:F258)</f>
        <v>4.75</v>
      </c>
      <c r="I258" s="15" t="s">
        <v>1953</v>
      </c>
    </row>
    <row r="259" spans="1:9" x14ac:dyDescent="0.2">
      <c r="A259" s="1" t="s">
        <v>452</v>
      </c>
      <c r="C259" s="16">
        <v>7</v>
      </c>
      <c r="D259" s="16">
        <v>5</v>
      </c>
      <c r="E259" s="16">
        <v>6</v>
      </c>
      <c r="G259" s="16">
        <f t="shared" si="12"/>
        <v>18</v>
      </c>
      <c r="H259" s="18">
        <f t="shared" si="13"/>
        <v>6</v>
      </c>
    </row>
    <row r="260" spans="1:9" x14ac:dyDescent="0.2">
      <c r="A260" s="1" t="s">
        <v>452</v>
      </c>
      <c r="C260" s="16">
        <v>7</v>
      </c>
      <c r="D260" s="16">
        <v>5</v>
      </c>
      <c r="E260" s="16">
        <v>7</v>
      </c>
      <c r="F260" s="16">
        <v>1</v>
      </c>
      <c r="G260" s="16">
        <f t="shared" si="12"/>
        <v>20</v>
      </c>
      <c r="H260" s="18">
        <f t="shared" si="13"/>
        <v>5</v>
      </c>
    </row>
    <row r="261" spans="1:9" x14ac:dyDescent="0.2">
      <c r="A261" s="1" t="s">
        <v>813</v>
      </c>
      <c r="C261" s="16">
        <v>3</v>
      </c>
      <c r="D261" s="16">
        <v>6</v>
      </c>
      <c r="E261" s="16">
        <v>6</v>
      </c>
      <c r="F261" s="16">
        <v>3</v>
      </c>
      <c r="G261" s="16">
        <f t="shared" si="12"/>
        <v>18</v>
      </c>
      <c r="H261" s="18">
        <f t="shared" si="13"/>
        <v>4.5</v>
      </c>
      <c r="I261" s="15" t="s">
        <v>1954</v>
      </c>
    </row>
    <row r="262" spans="1:9" x14ac:dyDescent="0.2">
      <c r="A262" s="13" t="s">
        <v>1449</v>
      </c>
      <c r="C262" s="16">
        <v>7</v>
      </c>
      <c r="D262" s="16">
        <v>1</v>
      </c>
      <c r="E262" s="16">
        <v>1</v>
      </c>
      <c r="F262" s="16">
        <v>7</v>
      </c>
      <c r="G262" s="16">
        <f t="shared" si="12"/>
        <v>16</v>
      </c>
      <c r="H262" s="18">
        <f t="shared" si="13"/>
        <v>4</v>
      </c>
    </row>
    <row r="263" spans="1:9" x14ac:dyDescent="0.2">
      <c r="A263" s="1" t="s">
        <v>1577</v>
      </c>
      <c r="C263" s="16">
        <v>6</v>
      </c>
      <c r="D263" s="16">
        <v>3</v>
      </c>
      <c r="E263" s="16">
        <v>3</v>
      </c>
      <c r="F263" s="16">
        <v>6</v>
      </c>
      <c r="G263" s="16">
        <f t="shared" si="12"/>
        <v>18</v>
      </c>
      <c r="H263" s="18">
        <f t="shared" si="13"/>
        <v>4.5</v>
      </c>
      <c r="I263" s="15" t="s">
        <v>1955</v>
      </c>
    </row>
    <row r="264" spans="1:9" x14ac:dyDescent="0.2">
      <c r="A264" s="1" t="s">
        <v>1398</v>
      </c>
      <c r="C264" s="16">
        <v>6</v>
      </c>
      <c r="D264" s="16">
        <v>6</v>
      </c>
      <c r="E264" s="16">
        <v>3</v>
      </c>
      <c r="F264" s="16">
        <v>3</v>
      </c>
      <c r="G264" s="16">
        <f t="shared" si="12"/>
        <v>18</v>
      </c>
      <c r="H264" s="18">
        <f t="shared" si="13"/>
        <v>4.5</v>
      </c>
      <c r="I264" s="15" t="s">
        <v>1956</v>
      </c>
    </row>
    <row r="265" spans="1:9" x14ac:dyDescent="0.2">
      <c r="A265" s="1" t="s">
        <v>940</v>
      </c>
      <c r="C265" s="16">
        <v>2</v>
      </c>
      <c r="D265" s="16">
        <v>5</v>
      </c>
      <c r="E265" s="16">
        <v>6</v>
      </c>
      <c r="F265" s="16">
        <v>6</v>
      </c>
      <c r="G265" s="16">
        <f t="shared" si="12"/>
        <v>19</v>
      </c>
      <c r="H265" s="18">
        <f t="shared" si="13"/>
        <v>4.75</v>
      </c>
      <c r="I265" s="15" t="s">
        <v>1957</v>
      </c>
    </row>
    <row r="266" spans="1:9" x14ac:dyDescent="0.2">
      <c r="A266" s="1" t="s">
        <v>1851</v>
      </c>
      <c r="C266" s="16">
        <v>2</v>
      </c>
      <c r="D266" s="16">
        <v>7</v>
      </c>
      <c r="E266" s="16">
        <v>5</v>
      </c>
      <c r="F266" s="16">
        <v>5</v>
      </c>
      <c r="G266" s="16">
        <f t="shared" si="12"/>
        <v>19</v>
      </c>
      <c r="H266" s="18">
        <f t="shared" si="13"/>
        <v>4.75</v>
      </c>
      <c r="I266" s="15" t="s">
        <v>1958</v>
      </c>
    </row>
    <row r="267" spans="1:9" x14ac:dyDescent="0.2">
      <c r="A267" s="1" t="s">
        <v>1580</v>
      </c>
      <c r="C267" s="16">
        <v>2</v>
      </c>
      <c r="D267" s="16">
        <v>5</v>
      </c>
      <c r="E267" s="16">
        <v>7</v>
      </c>
      <c r="G267" s="16">
        <f t="shared" si="12"/>
        <v>14</v>
      </c>
      <c r="H267" s="18">
        <f t="shared" si="13"/>
        <v>4.666666666666667</v>
      </c>
    </row>
    <row r="268" spans="1:9" x14ac:dyDescent="0.2">
      <c r="A268" s="1" t="s">
        <v>1580</v>
      </c>
      <c r="C268" s="16">
        <v>1</v>
      </c>
      <c r="D268" s="16">
        <v>4</v>
      </c>
      <c r="E268" s="16">
        <v>7</v>
      </c>
      <c r="F268" s="16">
        <v>5</v>
      </c>
      <c r="G268" s="16">
        <f t="shared" si="12"/>
        <v>17</v>
      </c>
      <c r="H268" s="18">
        <f t="shared" si="13"/>
        <v>4.25</v>
      </c>
      <c r="I268" s="15" t="s">
        <v>1959</v>
      </c>
    </row>
    <row r="269" spans="1:9" x14ac:dyDescent="0.2">
      <c r="A269" s="1" t="s">
        <v>814</v>
      </c>
      <c r="C269" s="16">
        <v>5</v>
      </c>
      <c r="D269" s="16">
        <v>4</v>
      </c>
      <c r="E269" s="16">
        <v>3</v>
      </c>
      <c r="F269" s="16">
        <v>8</v>
      </c>
      <c r="G269" s="16">
        <f t="shared" si="12"/>
        <v>20</v>
      </c>
      <c r="H269" s="18">
        <f t="shared" si="13"/>
        <v>5</v>
      </c>
    </row>
    <row r="270" spans="1:9" x14ac:dyDescent="0.2">
      <c r="A270" s="1" t="s">
        <v>1581</v>
      </c>
      <c r="C270" s="16">
        <v>2</v>
      </c>
      <c r="D270" s="16">
        <v>6</v>
      </c>
      <c r="E270" s="16">
        <v>5</v>
      </c>
      <c r="G270" s="16">
        <f t="shared" ref="G270:G301" si="14">SUM(C270:F270)</f>
        <v>13</v>
      </c>
      <c r="H270" s="18">
        <f t="shared" si="13"/>
        <v>4.333333333333333</v>
      </c>
    </row>
    <row r="271" spans="1:9" x14ac:dyDescent="0.2">
      <c r="A271" s="1" t="s">
        <v>1581</v>
      </c>
      <c r="C271" s="16">
        <v>4</v>
      </c>
      <c r="D271" s="16">
        <v>6</v>
      </c>
      <c r="E271" s="16">
        <v>2</v>
      </c>
      <c r="F271" s="16">
        <v>6</v>
      </c>
      <c r="G271" s="16">
        <f t="shared" si="14"/>
        <v>18</v>
      </c>
      <c r="H271" s="18">
        <f t="shared" si="13"/>
        <v>4.5</v>
      </c>
      <c r="I271" s="15" t="s">
        <v>1870</v>
      </c>
    </row>
    <row r="272" spans="1:9" x14ac:dyDescent="0.2">
      <c r="A272" s="1" t="s">
        <v>1582</v>
      </c>
      <c r="C272" s="16">
        <v>7</v>
      </c>
      <c r="D272" s="16">
        <v>4</v>
      </c>
      <c r="E272" s="16">
        <v>5</v>
      </c>
      <c r="G272" s="16">
        <f t="shared" si="14"/>
        <v>16</v>
      </c>
      <c r="H272" s="18">
        <f t="shared" si="13"/>
        <v>5.333333333333333</v>
      </c>
    </row>
    <row r="273" spans="1:9" x14ac:dyDescent="0.2">
      <c r="A273" s="1" t="s">
        <v>1582</v>
      </c>
      <c r="C273" s="16">
        <v>7</v>
      </c>
      <c r="D273" s="16">
        <v>3</v>
      </c>
      <c r="E273" s="16">
        <v>6</v>
      </c>
      <c r="F273" s="16">
        <v>5</v>
      </c>
      <c r="G273" s="16">
        <f t="shared" si="14"/>
        <v>21</v>
      </c>
      <c r="H273" s="18">
        <f t="shared" si="13"/>
        <v>5.25</v>
      </c>
    </row>
    <row r="274" spans="1:9" x14ac:dyDescent="0.2">
      <c r="A274" s="1" t="s">
        <v>1583</v>
      </c>
      <c r="C274" s="16">
        <v>8</v>
      </c>
      <c r="D274" s="16">
        <v>7</v>
      </c>
      <c r="E274" s="16">
        <v>3</v>
      </c>
      <c r="F274" s="16">
        <v>3</v>
      </c>
      <c r="G274" s="16">
        <f t="shared" si="14"/>
        <v>21</v>
      </c>
      <c r="H274" s="18">
        <f t="shared" si="13"/>
        <v>5.25</v>
      </c>
    </row>
    <row r="275" spans="1:9" x14ac:dyDescent="0.2">
      <c r="A275" s="13" t="s">
        <v>1454</v>
      </c>
      <c r="C275" s="16">
        <v>4</v>
      </c>
      <c r="D275" s="16">
        <v>6</v>
      </c>
      <c r="E275" s="16">
        <v>5</v>
      </c>
      <c r="F275" s="16">
        <v>3</v>
      </c>
      <c r="G275" s="16">
        <f t="shared" si="14"/>
        <v>18</v>
      </c>
      <c r="H275" s="18">
        <f t="shared" si="13"/>
        <v>4.5</v>
      </c>
      <c r="I275" s="15" t="s">
        <v>1960</v>
      </c>
    </row>
    <row r="276" spans="1:9" x14ac:dyDescent="0.2">
      <c r="A276" s="1" t="s">
        <v>1584</v>
      </c>
      <c r="C276" s="16">
        <v>6</v>
      </c>
      <c r="D276" s="16">
        <v>7</v>
      </c>
      <c r="E276" s="16">
        <v>6</v>
      </c>
      <c r="G276" s="16">
        <f t="shared" si="14"/>
        <v>19</v>
      </c>
      <c r="H276" s="18">
        <f t="shared" si="13"/>
        <v>6.333333333333333</v>
      </c>
    </row>
    <row r="277" spans="1:9" x14ac:dyDescent="0.2">
      <c r="A277" s="1" t="s">
        <v>1584</v>
      </c>
      <c r="C277" s="16">
        <v>3</v>
      </c>
      <c r="D277" s="16">
        <v>7</v>
      </c>
      <c r="E277" s="16">
        <v>6</v>
      </c>
      <c r="F277" s="16">
        <v>5</v>
      </c>
      <c r="G277" s="16">
        <f t="shared" si="14"/>
        <v>21</v>
      </c>
      <c r="H277" s="18">
        <f t="shared" si="13"/>
        <v>5.25</v>
      </c>
    </row>
    <row r="278" spans="1:9" x14ac:dyDescent="0.2">
      <c r="A278" s="1" t="s">
        <v>1399</v>
      </c>
      <c r="C278" s="16">
        <v>6</v>
      </c>
      <c r="D278" s="16">
        <v>5</v>
      </c>
      <c r="E278" s="16">
        <v>7</v>
      </c>
      <c r="F278" s="16">
        <v>2</v>
      </c>
      <c r="G278" s="16">
        <f t="shared" si="14"/>
        <v>20</v>
      </c>
      <c r="H278" s="18">
        <f t="shared" si="13"/>
        <v>5</v>
      </c>
    </row>
    <row r="279" spans="1:9" x14ac:dyDescent="0.2">
      <c r="A279" s="1" t="s">
        <v>1585</v>
      </c>
      <c r="C279" s="16">
        <v>4</v>
      </c>
      <c r="D279" s="16">
        <v>2</v>
      </c>
      <c r="E279" s="16">
        <v>6</v>
      </c>
      <c r="G279" s="16">
        <f t="shared" si="14"/>
        <v>12</v>
      </c>
      <c r="H279" s="18">
        <f t="shared" si="13"/>
        <v>4</v>
      </c>
    </row>
    <row r="280" spans="1:9" x14ac:dyDescent="0.2">
      <c r="A280" s="1" t="s">
        <v>1585</v>
      </c>
      <c r="C280" s="16">
        <v>6</v>
      </c>
      <c r="D280" s="16">
        <v>3</v>
      </c>
      <c r="E280" s="16">
        <v>6</v>
      </c>
      <c r="F280" s="16">
        <v>4</v>
      </c>
      <c r="G280" s="16">
        <f t="shared" si="14"/>
        <v>19</v>
      </c>
      <c r="H280" s="18">
        <f t="shared" si="13"/>
        <v>4.75</v>
      </c>
      <c r="I280" s="15" t="s">
        <v>1961</v>
      </c>
    </row>
    <row r="281" spans="1:9" x14ac:dyDescent="0.2">
      <c r="A281" s="13" t="s">
        <v>1458</v>
      </c>
      <c r="C281" s="16">
        <v>3</v>
      </c>
      <c r="D281" s="16">
        <v>7</v>
      </c>
      <c r="E281" s="16">
        <v>4</v>
      </c>
      <c r="F281" s="16">
        <v>5</v>
      </c>
      <c r="G281" s="16">
        <f t="shared" si="14"/>
        <v>19</v>
      </c>
      <c r="H281" s="18">
        <f t="shared" si="13"/>
        <v>4.75</v>
      </c>
      <c r="I281" s="15" t="s">
        <v>1962</v>
      </c>
    </row>
    <row r="282" spans="1:9" x14ac:dyDescent="0.2">
      <c r="A282" s="1" t="s">
        <v>1586</v>
      </c>
      <c r="B282" s="2" t="s">
        <v>1981</v>
      </c>
      <c r="C282" s="16">
        <v>5</v>
      </c>
      <c r="D282" s="16">
        <v>3</v>
      </c>
      <c r="E282" s="16">
        <v>6</v>
      </c>
      <c r="F282" s="16">
        <v>4</v>
      </c>
      <c r="G282" s="16">
        <f t="shared" si="14"/>
        <v>18</v>
      </c>
      <c r="H282" s="18">
        <f t="shared" si="13"/>
        <v>4.5</v>
      </c>
    </row>
    <row r="283" spans="1:9" x14ac:dyDescent="0.2">
      <c r="A283" s="1" t="s">
        <v>1147</v>
      </c>
      <c r="C283" s="16">
        <v>7</v>
      </c>
      <c r="D283" s="16">
        <v>4</v>
      </c>
      <c r="E283" s="16">
        <v>3</v>
      </c>
      <c r="G283" s="16">
        <f t="shared" si="14"/>
        <v>14</v>
      </c>
      <c r="H283" s="18">
        <f t="shared" si="13"/>
        <v>4.666666666666667</v>
      </c>
    </row>
    <row r="284" spans="1:9" x14ac:dyDescent="0.2">
      <c r="A284" s="1" t="s">
        <v>1147</v>
      </c>
      <c r="C284" s="16">
        <v>7</v>
      </c>
      <c r="D284" s="16">
        <v>5</v>
      </c>
      <c r="E284" s="16">
        <v>3</v>
      </c>
      <c r="F284" s="16">
        <v>4</v>
      </c>
      <c r="G284" s="16">
        <f t="shared" si="14"/>
        <v>19</v>
      </c>
      <c r="H284" s="18">
        <f t="shared" si="13"/>
        <v>4.75</v>
      </c>
      <c r="I284" s="15" t="s">
        <v>1963</v>
      </c>
    </row>
    <row r="285" spans="1:9" x14ac:dyDescent="0.2">
      <c r="A285" s="13" t="s">
        <v>1400</v>
      </c>
      <c r="C285" s="16">
        <v>7</v>
      </c>
      <c r="D285" s="16">
        <v>6</v>
      </c>
      <c r="E285" s="16">
        <v>5</v>
      </c>
      <c r="F285" s="16">
        <v>3</v>
      </c>
      <c r="G285" s="16">
        <f t="shared" si="14"/>
        <v>21</v>
      </c>
      <c r="H285" s="18">
        <f t="shared" si="13"/>
        <v>5.25</v>
      </c>
    </row>
    <row r="286" spans="1:9" x14ac:dyDescent="0.2">
      <c r="A286" s="13" t="s">
        <v>1401</v>
      </c>
      <c r="C286" s="16">
        <v>1</v>
      </c>
      <c r="D286" s="16">
        <v>6</v>
      </c>
      <c r="E286" s="16">
        <v>4</v>
      </c>
      <c r="F286" s="16">
        <v>5</v>
      </c>
      <c r="G286" s="16">
        <f t="shared" si="14"/>
        <v>16</v>
      </c>
      <c r="H286" s="18">
        <f t="shared" si="13"/>
        <v>4</v>
      </c>
      <c r="I286" s="15" t="s">
        <v>1964</v>
      </c>
    </row>
    <row r="287" spans="1:9" x14ac:dyDescent="0.2">
      <c r="A287" s="1" t="s">
        <v>1148</v>
      </c>
      <c r="C287" s="16">
        <v>4</v>
      </c>
      <c r="D287" s="16">
        <v>4</v>
      </c>
      <c r="E287" s="16">
        <v>6</v>
      </c>
      <c r="G287" s="16">
        <f t="shared" si="14"/>
        <v>14</v>
      </c>
      <c r="H287" s="18">
        <f t="shared" si="13"/>
        <v>4.666666666666667</v>
      </c>
    </row>
    <row r="288" spans="1:9" x14ac:dyDescent="0.2">
      <c r="A288" s="1" t="s">
        <v>1148</v>
      </c>
      <c r="C288" s="16">
        <v>3</v>
      </c>
      <c r="D288" s="16">
        <v>4</v>
      </c>
      <c r="E288" s="16">
        <v>7</v>
      </c>
      <c r="F288" s="16">
        <v>3</v>
      </c>
      <c r="G288" s="16">
        <f t="shared" si="14"/>
        <v>17</v>
      </c>
      <c r="H288" s="18">
        <f t="shared" si="13"/>
        <v>4.25</v>
      </c>
      <c r="I288" s="15" t="s">
        <v>1965</v>
      </c>
    </row>
    <row r="289" spans="1:9" x14ac:dyDescent="0.2">
      <c r="A289" s="1" t="s">
        <v>950</v>
      </c>
      <c r="C289" s="16">
        <v>4</v>
      </c>
      <c r="D289" s="16">
        <v>7</v>
      </c>
      <c r="E289" s="16">
        <v>6</v>
      </c>
      <c r="F289" s="16">
        <v>3</v>
      </c>
      <c r="G289" s="16">
        <f t="shared" si="14"/>
        <v>20</v>
      </c>
      <c r="H289" s="18">
        <f t="shared" si="13"/>
        <v>5</v>
      </c>
    </row>
    <row r="290" spans="1:9" x14ac:dyDescent="0.2">
      <c r="A290" s="13" t="s">
        <v>1460</v>
      </c>
      <c r="C290" s="16">
        <v>7</v>
      </c>
      <c r="D290" s="16">
        <v>5</v>
      </c>
      <c r="E290" s="16">
        <v>4</v>
      </c>
      <c r="F290" s="16">
        <v>4</v>
      </c>
      <c r="G290" s="16">
        <f t="shared" si="14"/>
        <v>20</v>
      </c>
      <c r="H290" s="18">
        <f t="shared" si="13"/>
        <v>5</v>
      </c>
      <c r="I290" s="15" t="s">
        <v>1966</v>
      </c>
    </row>
    <row r="291" spans="1:9" x14ac:dyDescent="0.2">
      <c r="A291" s="1" t="s">
        <v>1149</v>
      </c>
      <c r="C291" s="16">
        <v>5</v>
      </c>
      <c r="D291" s="16">
        <v>3</v>
      </c>
      <c r="E291" s="16">
        <v>7</v>
      </c>
      <c r="G291" s="16">
        <f t="shared" si="14"/>
        <v>15</v>
      </c>
      <c r="H291" s="18">
        <f t="shared" si="13"/>
        <v>5</v>
      </c>
    </row>
    <row r="292" spans="1:9" x14ac:dyDescent="0.2">
      <c r="A292" s="1" t="s">
        <v>1149</v>
      </c>
      <c r="C292" s="16">
        <v>6</v>
      </c>
      <c r="D292" s="16">
        <v>4</v>
      </c>
      <c r="E292" s="16">
        <v>7</v>
      </c>
      <c r="F292" s="16">
        <v>4</v>
      </c>
      <c r="G292" s="16">
        <f t="shared" si="14"/>
        <v>21</v>
      </c>
      <c r="H292" s="18">
        <f t="shared" si="13"/>
        <v>5.25</v>
      </c>
    </row>
    <row r="293" spans="1:9" x14ac:dyDescent="0.2">
      <c r="A293" s="1" t="s">
        <v>1150</v>
      </c>
      <c r="B293" s="2" t="s">
        <v>1981</v>
      </c>
      <c r="C293" s="16">
        <v>6</v>
      </c>
      <c r="D293" s="16">
        <v>3</v>
      </c>
      <c r="E293" s="16">
        <v>6</v>
      </c>
      <c r="F293" s="16">
        <v>3</v>
      </c>
      <c r="G293" s="16">
        <f t="shared" si="14"/>
        <v>18</v>
      </c>
      <c r="H293" s="18">
        <f t="shared" si="13"/>
        <v>4.5</v>
      </c>
    </row>
    <row r="294" spans="1:9" x14ac:dyDescent="0.2">
      <c r="A294" s="1" t="s">
        <v>1151</v>
      </c>
      <c r="B294" s="2" t="s">
        <v>1981</v>
      </c>
      <c r="C294" s="16">
        <v>6</v>
      </c>
      <c r="D294" s="16">
        <v>4</v>
      </c>
      <c r="E294" s="16">
        <v>6</v>
      </c>
      <c r="F294" s="16">
        <v>3</v>
      </c>
      <c r="G294" s="16">
        <f t="shared" si="14"/>
        <v>19</v>
      </c>
      <c r="H294" s="18">
        <f t="shared" si="13"/>
        <v>4.75</v>
      </c>
    </row>
    <row r="295" spans="1:9" x14ac:dyDescent="0.2">
      <c r="A295" s="1" t="s">
        <v>1152</v>
      </c>
      <c r="B295" s="2" t="s">
        <v>1981</v>
      </c>
      <c r="C295" s="16">
        <v>7</v>
      </c>
      <c r="D295" s="16">
        <v>4</v>
      </c>
      <c r="E295" s="16">
        <v>7</v>
      </c>
      <c r="F295" s="16">
        <v>3</v>
      </c>
      <c r="G295" s="16">
        <f t="shared" si="14"/>
        <v>21</v>
      </c>
      <c r="H295" s="18">
        <f t="shared" si="13"/>
        <v>5.25</v>
      </c>
    </row>
    <row r="296" spans="1:9" x14ac:dyDescent="0.2">
      <c r="A296" s="1" t="s">
        <v>1153</v>
      </c>
      <c r="C296" s="16">
        <v>3</v>
      </c>
      <c r="D296" s="16">
        <v>6</v>
      </c>
      <c r="E296" s="16">
        <v>7</v>
      </c>
      <c r="F296" s="16">
        <v>2</v>
      </c>
      <c r="G296" s="16">
        <f t="shared" si="14"/>
        <v>18</v>
      </c>
      <c r="H296" s="18">
        <f t="shared" si="13"/>
        <v>4.5</v>
      </c>
      <c r="I296" s="15" t="s">
        <v>1967</v>
      </c>
    </row>
    <row r="297" spans="1:9" x14ac:dyDescent="0.2">
      <c r="A297" s="13" t="s">
        <v>1464</v>
      </c>
      <c r="C297" s="16">
        <v>3</v>
      </c>
      <c r="D297" s="16">
        <v>7</v>
      </c>
      <c r="E297" s="16">
        <v>4</v>
      </c>
      <c r="F297" s="16">
        <v>5</v>
      </c>
      <c r="G297" s="16">
        <f t="shared" si="14"/>
        <v>19</v>
      </c>
      <c r="H297" s="18">
        <f t="shared" si="13"/>
        <v>4.75</v>
      </c>
      <c r="I297" s="15" t="s">
        <v>1968</v>
      </c>
    </row>
    <row r="298" spans="1:9" x14ac:dyDescent="0.2">
      <c r="A298" s="1" t="s">
        <v>1154</v>
      </c>
      <c r="C298" s="16">
        <v>5</v>
      </c>
      <c r="D298" s="16">
        <v>7</v>
      </c>
      <c r="E298" s="16">
        <v>6</v>
      </c>
      <c r="F298" s="16">
        <v>5</v>
      </c>
      <c r="G298" s="16">
        <f t="shared" si="14"/>
        <v>23</v>
      </c>
      <c r="H298" s="18">
        <f t="shared" si="13"/>
        <v>5.75</v>
      </c>
      <c r="I298" s="15" t="s">
        <v>1969</v>
      </c>
    </row>
    <row r="299" spans="1:9" x14ac:dyDescent="0.2">
      <c r="A299" s="1" t="s">
        <v>1155</v>
      </c>
      <c r="C299" s="16">
        <v>1</v>
      </c>
      <c r="D299" s="16">
        <v>4</v>
      </c>
      <c r="E299" s="16">
        <v>8</v>
      </c>
      <c r="G299" s="16">
        <f t="shared" si="14"/>
        <v>13</v>
      </c>
      <c r="H299" s="18">
        <f t="shared" si="13"/>
        <v>4.333333333333333</v>
      </c>
    </row>
    <row r="300" spans="1:9" x14ac:dyDescent="0.2">
      <c r="A300" s="1" t="s">
        <v>1155</v>
      </c>
      <c r="C300" s="16">
        <v>1</v>
      </c>
      <c r="D300" s="16">
        <v>5</v>
      </c>
      <c r="E300" s="16">
        <v>8</v>
      </c>
      <c r="F300" s="16">
        <v>3</v>
      </c>
      <c r="G300" s="16">
        <f t="shared" si="14"/>
        <v>17</v>
      </c>
      <c r="H300" s="18">
        <f t="shared" si="13"/>
        <v>4.25</v>
      </c>
    </row>
    <row r="301" spans="1:9" x14ac:dyDescent="0.2">
      <c r="A301" s="1" t="s">
        <v>1156</v>
      </c>
      <c r="C301" s="16">
        <v>4</v>
      </c>
      <c r="D301" s="16">
        <v>3</v>
      </c>
      <c r="E301" s="16">
        <v>6</v>
      </c>
      <c r="G301" s="16">
        <f t="shared" si="14"/>
        <v>13</v>
      </c>
      <c r="H301" s="18">
        <f t="shared" si="13"/>
        <v>4.333333333333333</v>
      </c>
    </row>
    <row r="302" spans="1:9" x14ac:dyDescent="0.2">
      <c r="A302" s="1" t="s">
        <v>1156</v>
      </c>
      <c r="C302" s="16">
        <v>7</v>
      </c>
      <c r="D302" s="16">
        <v>5</v>
      </c>
      <c r="E302" s="16">
        <v>7</v>
      </c>
      <c r="F302" s="16">
        <v>4</v>
      </c>
      <c r="G302" s="16">
        <f t="shared" ref="G302:G333" si="15">SUM(C302:F302)</f>
        <v>23</v>
      </c>
      <c r="H302" s="18">
        <f t="shared" si="13"/>
        <v>5.75</v>
      </c>
    </row>
    <row r="303" spans="1:9" x14ac:dyDescent="0.2">
      <c r="A303" s="1" t="s">
        <v>1157</v>
      </c>
      <c r="B303" s="2" t="s">
        <v>1982</v>
      </c>
      <c r="C303" s="16">
        <v>4</v>
      </c>
      <c r="D303" s="16">
        <v>6</v>
      </c>
      <c r="E303" s="16">
        <v>3</v>
      </c>
      <c r="F303" s="16">
        <v>5</v>
      </c>
      <c r="G303" s="16">
        <f t="shared" si="15"/>
        <v>18</v>
      </c>
      <c r="H303" s="18">
        <f t="shared" si="13"/>
        <v>4.5</v>
      </c>
    </row>
    <row r="304" spans="1:9" x14ac:dyDescent="0.2">
      <c r="A304" s="13" t="s">
        <v>1468</v>
      </c>
      <c r="C304" s="16">
        <v>2</v>
      </c>
      <c r="D304" s="16">
        <v>6</v>
      </c>
      <c r="E304" s="16">
        <v>7</v>
      </c>
      <c r="F304" s="16">
        <v>3</v>
      </c>
      <c r="G304" s="16">
        <f t="shared" si="15"/>
        <v>18</v>
      </c>
      <c r="H304" s="18">
        <f t="shared" si="13"/>
        <v>4.5</v>
      </c>
    </row>
    <row r="305" spans="1:9" x14ac:dyDescent="0.2">
      <c r="A305" s="1" t="s">
        <v>1158</v>
      </c>
      <c r="C305" s="16">
        <v>7</v>
      </c>
      <c r="D305" s="16">
        <v>5</v>
      </c>
      <c r="E305" s="16">
        <v>4</v>
      </c>
      <c r="F305" s="16">
        <v>6</v>
      </c>
      <c r="G305" s="16">
        <f t="shared" si="15"/>
        <v>22</v>
      </c>
      <c r="H305" s="18">
        <f t="shared" si="13"/>
        <v>5.5</v>
      </c>
    </row>
    <row r="306" spans="1:9" x14ac:dyDescent="0.2">
      <c r="A306" s="1" t="s">
        <v>955</v>
      </c>
      <c r="C306" s="16">
        <v>6</v>
      </c>
      <c r="D306" s="16">
        <v>6</v>
      </c>
      <c r="E306" s="16">
        <v>4</v>
      </c>
      <c r="F306" s="16">
        <v>4</v>
      </c>
      <c r="G306" s="16">
        <f t="shared" si="15"/>
        <v>20</v>
      </c>
      <c r="H306" s="18">
        <f t="shared" si="13"/>
        <v>5</v>
      </c>
      <c r="I306" s="15" t="s">
        <v>1970</v>
      </c>
    </row>
    <row r="307" spans="1:9" x14ac:dyDescent="0.2">
      <c r="A307" s="1" t="s">
        <v>815</v>
      </c>
      <c r="B307" s="2" t="s">
        <v>1982</v>
      </c>
      <c r="C307" s="16">
        <v>6</v>
      </c>
      <c r="D307" s="16">
        <v>5</v>
      </c>
      <c r="E307" s="16">
        <v>1</v>
      </c>
      <c r="F307" s="16">
        <v>7</v>
      </c>
      <c r="G307" s="16">
        <f t="shared" si="15"/>
        <v>19</v>
      </c>
      <c r="H307" s="18">
        <f t="shared" si="13"/>
        <v>4.75</v>
      </c>
    </row>
    <row r="308" spans="1:9" x14ac:dyDescent="0.2">
      <c r="A308" s="1" t="s">
        <v>1160</v>
      </c>
      <c r="B308" s="2" t="s">
        <v>1982</v>
      </c>
      <c r="C308" s="16">
        <v>3</v>
      </c>
      <c r="D308" s="16">
        <v>6</v>
      </c>
      <c r="E308" s="16">
        <v>3</v>
      </c>
      <c r="F308" s="16">
        <v>6</v>
      </c>
      <c r="G308" s="16">
        <f t="shared" si="15"/>
        <v>18</v>
      </c>
      <c r="H308" s="18">
        <f t="shared" si="13"/>
        <v>4.5</v>
      </c>
    </row>
    <row r="309" spans="1:9" x14ac:dyDescent="0.2">
      <c r="A309" s="1" t="s">
        <v>1402</v>
      </c>
      <c r="B309" s="2" t="s">
        <v>1982</v>
      </c>
      <c r="C309" s="16">
        <v>6</v>
      </c>
      <c r="D309" s="16">
        <v>3</v>
      </c>
      <c r="E309" s="16">
        <v>3</v>
      </c>
      <c r="F309" s="16">
        <v>6</v>
      </c>
      <c r="G309" s="16">
        <f t="shared" si="15"/>
        <v>18</v>
      </c>
      <c r="H309" s="18">
        <f t="shared" si="13"/>
        <v>4.5</v>
      </c>
      <c r="I309" s="15" t="s">
        <v>1971</v>
      </c>
    </row>
    <row r="310" spans="1:9" x14ac:dyDescent="0.2">
      <c r="A310" s="13" t="s">
        <v>1684</v>
      </c>
      <c r="C310" s="16">
        <v>5</v>
      </c>
      <c r="D310" s="16">
        <v>7</v>
      </c>
      <c r="E310" s="16">
        <v>3</v>
      </c>
      <c r="F310" s="16">
        <v>2</v>
      </c>
      <c r="G310" s="16">
        <f t="shared" si="15"/>
        <v>17</v>
      </c>
      <c r="H310" s="18">
        <f t="shared" si="13"/>
        <v>4.25</v>
      </c>
      <c r="I310" s="15" t="s">
        <v>1972</v>
      </c>
    </row>
    <row r="311" spans="1:9" x14ac:dyDescent="0.2">
      <c r="A311" s="1" t="s">
        <v>960</v>
      </c>
      <c r="C311" s="16">
        <v>6</v>
      </c>
      <c r="D311" s="16">
        <v>5</v>
      </c>
      <c r="E311" s="16">
        <v>2</v>
      </c>
      <c r="F311" s="16">
        <v>3</v>
      </c>
      <c r="G311" s="16">
        <f t="shared" si="15"/>
        <v>16</v>
      </c>
      <c r="H311" s="18">
        <f t="shared" si="13"/>
        <v>4</v>
      </c>
      <c r="I311" s="15" t="s">
        <v>1973</v>
      </c>
    </row>
    <row r="312" spans="1:9" x14ac:dyDescent="0.2">
      <c r="A312" s="1" t="s">
        <v>1161</v>
      </c>
      <c r="C312" s="16">
        <v>6</v>
      </c>
      <c r="D312" s="16">
        <v>6</v>
      </c>
      <c r="E312" s="16">
        <v>7</v>
      </c>
      <c r="G312" s="16">
        <f t="shared" si="15"/>
        <v>19</v>
      </c>
      <c r="H312" s="18">
        <f t="shared" si="13"/>
        <v>6.333333333333333</v>
      </c>
    </row>
    <row r="313" spans="1:9" x14ac:dyDescent="0.2">
      <c r="A313" s="1" t="s">
        <v>1161</v>
      </c>
      <c r="C313" s="16">
        <v>5</v>
      </c>
      <c r="D313" s="16">
        <v>6</v>
      </c>
      <c r="E313" s="16">
        <v>7</v>
      </c>
      <c r="F313" s="16">
        <v>2</v>
      </c>
      <c r="G313" s="16">
        <f t="shared" si="15"/>
        <v>20</v>
      </c>
      <c r="H313" s="18">
        <f t="shared" si="13"/>
        <v>5</v>
      </c>
    </row>
    <row r="314" spans="1:9" x14ac:dyDescent="0.2">
      <c r="A314" s="1" t="s">
        <v>375</v>
      </c>
      <c r="C314" s="16">
        <v>4</v>
      </c>
      <c r="D314" s="16">
        <v>6</v>
      </c>
      <c r="E314" s="16">
        <v>7</v>
      </c>
      <c r="F314" s="16">
        <v>2</v>
      </c>
      <c r="G314" s="16">
        <f t="shared" si="15"/>
        <v>19</v>
      </c>
      <c r="H314" s="18">
        <f t="shared" si="13"/>
        <v>4.75</v>
      </c>
    </row>
    <row r="315" spans="1:9" x14ac:dyDescent="0.2">
      <c r="A315" s="1" t="s">
        <v>1162</v>
      </c>
      <c r="C315" s="16">
        <v>5</v>
      </c>
      <c r="D315" s="16">
        <v>5</v>
      </c>
      <c r="E315" s="16">
        <v>6</v>
      </c>
      <c r="G315" s="16">
        <f t="shared" si="15"/>
        <v>16</v>
      </c>
      <c r="H315" s="18">
        <f t="shared" si="13"/>
        <v>5.333333333333333</v>
      </c>
    </row>
    <row r="316" spans="1:9" x14ac:dyDescent="0.2">
      <c r="A316" s="1" t="s">
        <v>1162</v>
      </c>
      <c r="C316" s="16">
        <v>5</v>
      </c>
      <c r="D316" s="16">
        <v>4</v>
      </c>
      <c r="E316" s="16">
        <v>6</v>
      </c>
      <c r="F316" s="16">
        <v>6</v>
      </c>
      <c r="G316" s="16">
        <f t="shared" si="15"/>
        <v>21</v>
      </c>
      <c r="H316" s="18">
        <f t="shared" si="13"/>
        <v>5.25</v>
      </c>
      <c r="I316" s="15" t="s">
        <v>1974</v>
      </c>
    </row>
    <row r="317" spans="1:9" x14ac:dyDescent="0.2">
      <c r="A317" s="1" t="s">
        <v>1217</v>
      </c>
      <c r="C317" s="16">
        <v>3</v>
      </c>
      <c r="D317" s="16">
        <v>6</v>
      </c>
      <c r="E317" s="16">
        <v>7</v>
      </c>
      <c r="F317" s="16">
        <v>2</v>
      </c>
      <c r="G317" s="16">
        <f t="shared" si="15"/>
        <v>18</v>
      </c>
      <c r="H317" s="18">
        <f t="shared" si="13"/>
        <v>4.5</v>
      </c>
      <c r="I317" s="15" t="s">
        <v>1974</v>
      </c>
    </row>
    <row r="318" spans="1:9" x14ac:dyDescent="0.2">
      <c r="A318" s="1" t="s">
        <v>1163</v>
      </c>
      <c r="C318" s="16">
        <v>4</v>
      </c>
      <c r="D318" s="16">
        <v>3</v>
      </c>
      <c r="E318" s="16">
        <v>7</v>
      </c>
      <c r="G318" s="16">
        <f t="shared" si="15"/>
        <v>14</v>
      </c>
      <c r="H318" s="18">
        <f t="shared" si="13"/>
        <v>4.666666666666667</v>
      </c>
    </row>
    <row r="319" spans="1:9" x14ac:dyDescent="0.2">
      <c r="A319" s="1" t="s">
        <v>1163</v>
      </c>
      <c r="C319" s="16">
        <v>5</v>
      </c>
      <c r="D319" s="16">
        <v>4</v>
      </c>
      <c r="E319" s="16">
        <v>7</v>
      </c>
      <c r="F319" s="16">
        <v>3</v>
      </c>
      <c r="G319" s="16">
        <f t="shared" si="15"/>
        <v>19</v>
      </c>
      <c r="H319" s="18">
        <f t="shared" si="13"/>
        <v>4.75</v>
      </c>
    </row>
    <row r="320" spans="1:9" x14ac:dyDescent="0.2">
      <c r="A320" s="1" t="s">
        <v>1593</v>
      </c>
      <c r="C320" s="16">
        <v>7</v>
      </c>
      <c r="D320" s="16">
        <v>6</v>
      </c>
      <c r="E320" s="16">
        <v>4</v>
      </c>
      <c r="F320" s="16">
        <v>6</v>
      </c>
      <c r="G320" s="16">
        <f t="shared" si="15"/>
        <v>23</v>
      </c>
      <c r="H320" s="18">
        <f t="shared" si="13"/>
        <v>5.75</v>
      </c>
    </row>
    <row r="321" spans="1:9" x14ac:dyDescent="0.2">
      <c r="A321" s="1" t="s">
        <v>1164</v>
      </c>
      <c r="C321" s="16">
        <v>7</v>
      </c>
      <c r="D321" s="16">
        <v>2</v>
      </c>
      <c r="E321" s="16">
        <v>2</v>
      </c>
      <c r="F321" s="16">
        <v>6</v>
      </c>
      <c r="G321" s="16">
        <f t="shared" si="15"/>
        <v>17</v>
      </c>
      <c r="H321" s="18">
        <f t="shared" si="13"/>
        <v>4.25</v>
      </c>
    </row>
    <row r="322" spans="1:9" x14ac:dyDescent="0.2">
      <c r="A322" s="1" t="s">
        <v>380</v>
      </c>
      <c r="C322" s="16">
        <v>7</v>
      </c>
      <c r="D322" s="16">
        <v>7</v>
      </c>
      <c r="E322" s="16">
        <v>3</v>
      </c>
      <c r="F322" s="16">
        <v>4</v>
      </c>
      <c r="G322" s="16">
        <f t="shared" si="15"/>
        <v>21</v>
      </c>
      <c r="H322" s="18">
        <f t="shared" ref="H322:H333" si="16">AVERAGE(C322:F322)</f>
        <v>5.25</v>
      </c>
    </row>
    <row r="323" spans="1:9" x14ac:dyDescent="0.2">
      <c r="A323" s="1" t="s">
        <v>1165</v>
      </c>
      <c r="C323" s="16">
        <v>2</v>
      </c>
      <c r="D323" s="16">
        <v>8</v>
      </c>
      <c r="E323" s="16">
        <v>4</v>
      </c>
      <c r="G323" s="16">
        <f t="shared" si="15"/>
        <v>14</v>
      </c>
      <c r="H323" s="18">
        <f t="shared" si="16"/>
        <v>4.666666666666667</v>
      </c>
    </row>
    <row r="324" spans="1:9" x14ac:dyDescent="0.2">
      <c r="A324" s="1" t="s">
        <v>1165</v>
      </c>
      <c r="C324" s="16">
        <v>2</v>
      </c>
      <c r="D324" s="16">
        <v>8</v>
      </c>
      <c r="E324" s="16">
        <v>5</v>
      </c>
      <c r="F324" s="16">
        <v>4</v>
      </c>
      <c r="G324" s="16">
        <f t="shared" si="15"/>
        <v>19</v>
      </c>
      <c r="H324" s="18">
        <f t="shared" si="16"/>
        <v>4.75</v>
      </c>
    </row>
    <row r="325" spans="1:9" x14ac:dyDescent="0.2">
      <c r="A325" s="13" t="s">
        <v>1403</v>
      </c>
      <c r="C325" s="16">
        <v>2</v>
      </c>
      <c r="D325" s="16">
        <v>8</v>
      </c>
      <c r="E325" s="16">
        <v>4</v>
      </c>
      <c r="F325" s="16">
        <v>5</v>
      </c>
      <c r="G325" s="16">
        <f t="shared" si="15"/>
        <v>19</v>
      </c>
      <c r="H325" s="18">
        <f t="shared" si="16"/>
        <v>4.75</v>
      </c>
    </row>
    <row r="326" spans="1:9" x14ac:dyDescent="0.2">
      <c r="A326" s="1" t="s">
        <v>1404</v>
      </c>
      <c r="C326" s="16">
        <v>3</v>
      </c>
      <c r="D326" s="16">
        <v>7</v>
      </c>
      <c r="E326" s="16">
        <v>4</v>
      </c>
      <c r="F326" s="16">
        <v>5</v>
      </c>
      <c r="G326" s="16">
        <f t="shared" si="15"/>
        <v>19</v>
      </c>
      <c r="H326" s="18">
        <f t="shared" si="16"/>
        <v>4.75</v>
      </c>
      <c r="I326" s="15" t="s">
        <v>1975</v>
      </c>
    </row>
    <row r="327" spans="1:9" x14ac:dyDescent="0.2">
      <c r="A327" s="1" t="s">
        <v>1166</v>
      </c>
      <c r="B327" s="2" t="s">
        <v>1981</v>
      </c>
      <c r="C327" s="16">
        <v>1</v>
      </c>
      <c r="D327" s="16">
        <v>8</v>
      </c>
      <c r="E327" s="16">
        <v>6</v>
      </c>
      <c r="F327" s="16">
        <v>5</v>
      </c>
      <c r="G327" s="16">
        <f t="shared" si="15"/>
        <v>20</v>
      </c>
      <c r="H327" s="18">
        <f t="shared" si="16"/>
        <v>5</v>
      </c>
    </row>
    <row r="328" spans="1:9" x14ac:dyDescent="0.2">
      <c r="A328" s="1" t="s">
        <v>1167</v>
      </c>
      <c r="C328" s="16">
        <v>2</v>
      </c>
      <c r="D328" s="16">
        <v>7</v>
      </c>
      <c r="E328" s="16">
        <v>3</v>
      </c>
      <c r="F328" s="16">
        <v>6</v>
      </c>
      <c r="G328" s="16">
        <f t="shared" si="15"/>
        <v>18</v>
      </c>
      <c r="H328" s="18">
        <f t="shared" si="16"/>
        <v>4.5</v>
      </c>
    </row>
    <row r="329" spans="1:9" x14ac:dyDescent="0.2">
      <c r="A329" s="13" t="s">
        <v>1689</v>
      </c>
      <c r="C329" s="16">
        <v>7</v>
      </c>
      <c r="D329" s="16">
        <v>4</v>
      </c>
      <c r="E329" s="16">
        <v>4</v>
      </c>
      <c r="F329" s="16">
        <v>1</v>
      </c>
      <c r="G329" s="16">
        <f t="shared" si="15"/>
        <v>16</v>
      </c>
      <c r="H329" s="18">
        <f t="shared" si="16"/>
        <v>4</v>
      </c>
      <c r="I329" s="15" t="s">
        <v>1978</v>
      </c>
    </row>
    <row r="330" spans="1:9" x14ac:dyDescent="0.2">
      <c r="A330" s="1" t="s">
        <v>1168</v>
      </c>
      <c r="C330" s="16">
        <v>5</v>
      </c>
      <c r="D330" s="16">
        <v>5</v>
      </c>
      <c r="E330" s="16">
        <v>4</v>
      </c>
      <c r="F330" s="16">
        <v>1</v>
      </c>
      <c r="G330" s="16">
        <f t="shared" si="15"/>
        <v>15</v>
      </c>
      <c r="H330" s="18">
        <f t="shared" si="16"/>
        <v>3.75</v>
      </c>
      <c r="I330" s="15" t="s">
        <v>1976</v>
      </c>
    </row>
    <row r="331" spans="1:9" x14ac:dyDescent="0.2">
      <c r="A331" s="13" t="s">
        <v>1694</v>
      </c>
      <c r="C331" s="16">
        <v>8</v>
      </c>
      <c r="D331" s="16">
        <v>3</v>
      </c>
      <c r="E331" s="16">
        <v>3</v>
      </c>
      <c r="F331" s="16">
        <v>3</v>
      </c>
      <c r="G331" s="16">
        <f t="shared" si="15"/>
        <v>17</v>
      </c>
      <c r="H331" s="18">
        <f t="shared" si="16"/>
        <v>4.25</v>
      </c>
    </row>
    <row r="332" spans="1:9" x14ac:dyDescent="0.2">
      <c r="A332" s="13" t="s">
        <v>1698</v>
      </c>
      <c r="C332" s="16">
        <v>7</v>
      </c>
      <c r="D332" s="16">
        <v>2</v>
      </c>
      <c r="E332" s="16">
        <v>4</v>
      </c>
      <c r="F332" s="16">
        <v>5</v>
      </c>
      <c r="G332" s="16">
        <f t="shared" si="15"/>
        <v>18</v>
      </c>
      <c r="H332" s="18">
        <f t="shared" si="16"/>
        <v>4.5</v>
      </c>
      <c r="I332" s="15" t="s">
        <v>1977</v>
      </c>
    </row>
    <row r="333" spans="1:9" x14ac:dyDescent="0.2">
      <c r="A333" s="1" t="s">
        <v>386</v>
      </c>
      <c r="C333" s="16">
        <v>3</v>
      </c>
      <c r="D333" s="16">
        <v>8</v>
      </c>
      <c r="E333" s="16">
        <v>4</v>
      </c>
      <c r="F333" s="16">
        <v>5</v>
      </c>
      <c r="G333" s="16">
        <f t="shared" si="15"/>
        <v>20</v>
      </c>
      <c r="H333" s="18">
        <f t="shared" si="16"/>
        <v>5</v>
      </c>
    </row>
  </sheetData>
  <phoneticPr fontId="0" type="noConversion"/>
  <printOptions horizontalCentered="1" gridLines="1"/>
  <pageMargins left="0.25" right="0.26" top="0.44" bottom="0.43" header="0.25" footer="0.22"/>
  <pageSetup orientation="landscape"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workbookViewId="0">
      <selection activeCell="D27" sqref="D27"/>
    </sheetView>
  </sheetViews>
  <sheetFormatPr defaultRowHeight="12.75" x14ac:dyDescent="0.2"/>
  <cols>
    <col min="1" max="1" width="34.140625" bestFit="1" customWidth="1"/>
    <col min="2" max="2" width="35.7109375" bestFit="1" customWidth="1"/>
    <col min="4" max="4" width="34.140625" bestFit="1" customWidth="1"/>
    <col min="7" max="7" width="39" bestFit="1" customWidth="1"/>
  </cols>
  <sheetData>
    <row r="1" spans="1:8" x14ac:dyDescent="0.2">
      <c r="A1" t="s">
        <v>2585</v>
      </c>
      <c r="B1" t="s">
        <v>2585</v>
      </c>
      <c r="D1" t="s">
        <v>2585</v>
      </c>
    </row>
    <row r="2" spans="1:8" x14ac:dyDescent="0.2">
      <c r="A2" s="1" t="s">
        <v>2591</v>
      </c>
      <c r="B2" t="s">
        <v>2592</v>
      </c>
      <c r="D2" s="1" t="s">
        <v>2591</v>
      </c>
      <c r="G2" s="1" t="s">
        <v>2658</v>
      </c>
      <c r="H2" t="s">
        <v>2659</v>
      </c>
    </row>
    <row r="3" spans="1:8" x14ac:dyDescent="0.2">
      <c r="A3" s="1" t="s">
        <v>2591</v>
      </c>
      <c r="B3" t="s">
        <v>2593</v>
      </c>
      <c r="D3" s="1" t="s">
        <v>2591</v>
      </c>
      <c r="G3" s="1" t="s">
        <v>2658</v>
      </c>
      <c r="H3" t="s">
        <v>2660</v>
      </c>
    </row>
    <row r="4" spans="1:8" x14ac:dyDescent="0.2">
      <c r="A4" s="1" t="str">
        <f>CONCATENATE(D4," ",C4)</f>
        <v>5E 3E (H)</v>
      </c>
      <c r="B4" t="s">
        <v>2632</v>
      </c>
      <c r="C4" t="s">
        <v>2631</v>
      </c>
      <c r="D4" s="1" t="s">
        <v>2591</v>
      </c>
      <c r="G4" s="1" t="s">
        <v>2661</v>
      </c>
      <c r="H4" t="s">
        <v>2662</v>
      </c>
    </row>
    <row r="5" spans="1:8" x14ac:dyDescent="0.2">
      <c r="A5" s="1" t="str">
        <f>CONCATENATE(D5," ",C5)</f>
        <v>5E 3E (V)</v>
      </c>
      <c r="B5" t="s">
        <v>2644</v>
      </c>
      <c r="C5" t="s">
        <v>2657</v>
      </c>
      <c r="D5" s="1" t="s">
        <v>2591</v>
      </c>
      <c r="G5" s="1" t="s">
        <v>2661</v>
      </c>
      <c r="H5" t="s">
        <v>2663</v>
      </c>
    </row>
    <row r="6" spans="1:8" x14ac:dyDescent="0.2">
      <c r="A6" s="1" t="s">
        <v>2594</v>
      </c>
      <c r="B6" t="s">
        <v>2595</v>
      </c>
      <c r="D6" s="1" t="s">
        <v>2594</v>
      </c>
      <c r="G6" s="1" t="s">
        <v>2664</v>
      </c>
      <c r="H6" t="s">
        <v>2665</v>
      </c>
    </row>
    <row r="7" spans="1:8" x14ac:dyDescent="0.2">
      <c r="A7" s="1" t="s">
        <v>2594</v>
      </c>
      <c r="B7" t="s">
        <v>2596</v>
      </c>
      <c r="D7" s="1" t="s">
        <v>2594</v>
      </c>
      <c r="G7" s="1" t="s">
        <v>2664</v>
      </c>
      <c r="H7" t="s">
        <v>2666</v>
      </c>
    </row>
    <row r="8" spans="1:8" x14ac:dyDescent="0.2">
      <c r="A8" s="1" t="str">
        <f t="shared" ref="A8:A9" si="0">CONCATENATE(D8," ",C8)</f>
        <v>6E 1E (H)</v>
      </c>
      <c r="B8" t="s">
        <v>2633</v>
      </c>
      <c r="C8" t="s">
        <v>2631</v>
      </c>
      <c r="D8" s="1" t="s">
        <v>2594</v>
      </c>
      <c r="G8" s="1" t="s">
        <v>2667</v>
      </c>
      <c r="H8" t="s">
        <v>2668</v>
      </c>
    </row>
    <row r="9" spans="1:8" x14ac:dyDescent="0.2">
      <c r="A9" s="1" t="str">
        <f t="shared" si="0"/>
        <v>6E 1E (V)</v>
      </c>
      <c r="B9" t="s">
        <v>2645</v>
      </c>
      <c r="C9" t="s">
        <v>2657</v>
      </c>
      <c r="D9" s="1" t="s">
        <v>2594</v>
      </c>
      <c r="G9" s="1" t="s">
        <v>2669</v>
      </c>
      <c r="H9" t="s">
        <v>2670</v>
      </c>
    </row>
    <row r="10" spans="1:8" x14ac:dyDescent="0.2">
      <c r="A10" s="1" t="s">
        <v>2597</v>
      </c>
      <c r="B10" t="s">
        <v>2598</v>
      </c>
      <c r="D10" s="1" t="s">
        <v>2597</v>
      </c>
      <c r="G10" s="1" t="s">
        <v>2669</v>
      </c>
      <c r="H10" t="s">
        <v>2663</v>
      </c>
    </row>
    <row r="11" spans="1:8" x14ac:dyDescent="0.2">
      <c r="A11" s="1" t="str">
        <f>CONCATENATE(D11," ",C11)</f>
        <v>7E 2E (V)</v>
      </c>
      <c r="B11" t="s">
        <v>2646</v>
      </c>
      <c r="C11" t="s">
        <v>2657</v>
      </c>
      <c r="D11" s="1" t="s">
        <v>2597</v>
      </c>
      <c r="G11" s="1" t="s">
        <v>2671</v>
      </c>
      <c r="H11" t="s">
        <v>2672</v>
      </c>
    </row>
    <row r="12" spans="1:8" x14ac:dyDescent="0.2">
      <c r="A12" s="1" t="s">
        <v>2599</v>
      </c>
      <c r="B12" t="s">
        <v>2600</v>
      </c>
      <c r="D12" s="1" t="s">
        <v>2599</v>
      </c>
      <c r="G12" s="1" t="s">
        <v>2671</v>
      </c>
      <c r="H12" t="s">
        <v>2673</v>
      </c>
    </row>
    <row r="13" spans="1:8" x14ac:dyDescent="0.2">
      <c r="A13" s="1" t="str">
        <f t="shared" ref="A13:A14" si="1">CONCATENATE(D13," ",C13)</f>
        <v>8E 3E (H)</v>
      </c>
      <c r="B13" t="s">
        <v>2634</v>
      </c>
      <c r="C13" t="s">
        <v>2631</v>
      </c>
      <c r="D13" s="1" t="s">
        <v>2599</v>
      </c>
      <c r="G13" s="1" t="s">
        <v>2674</v>
      </c>
      <c r="H13" t="s">
        <v>2675</v>
      </c>
    </row>
    <row r="14" spans="1:8" x14ac:dyDescent="0.2">
      <c r="A14" s="1" t="str">
        <f t="shared" si="1"/>
        <v>8E 3E (V)</v>
      </c>
      <c r="B14" t="s">
        <v>2647</v>
      </c>
      <c r="C14" t="s">
        <v>2657</v>
      </c>
      <c r="D14" s="1" t="s">
        <v>2599</v>
      </c>
      <c r="G14" s="1" t="s">
        <v>2676</v>
      </c>
      <c r="H14" t="s">
        <v>2663</v>
      </c>
    </row>
    <row r="15" spans="1:8" x14ac:dyDescent="0.2">
      <c r="A15" s="1" t="s">
        <v>2601</v>
      </c>
      <c r="B15" t="s">
        <v>2602</v>
      </c>
      <c r="D15" s="1" t="s">
        <v>2601</v>
      </c>
      <c r="G15" s="1" t="s">
        <v>2677</v>
      </c>
      <c r="H15" t="s">
        <v>2678</v>
      </c>
    </row>
    <row r="16" spans="1:8" x14ac:dyDescent="0.2">
      <c r="A16" s="1" t="s">
        <v>2601</v>
      </c>
      <c r="B16" t="s">
        <v>2603</v>
      </c>
      <c r="D16" s="1" t="s">
        <v>2601</v>
      </c>
      <c r="G16" s="1" t="s">
        <v>2679</v>
      </c>
      <c r="H16" t="s">
        <v>2680</v>
      </c>
    </row>
    <row r="17" spans="1:8" x14ac:dyDescent="0.2">
      <c r="A17" s="1" t="str">
        <f t="shared" ref="A17:A18" si="2">CONCATENATE(D17," ",C17)</f>
        <v>5F 3F (H)</v>
      </c>
      <c r="B17" t="s">
        <v>2635</v>
      </c>
      <c r="C17" t="s">
        <v>2631</v>
      </c>
      <c r="D17" s="1" t="s">
        <v>2601</v>
      </c>
      <c r="G17" s="1" t="s">
        <v>2681</v>
      </c>
      <c r="H17" t="s">
        <v>2682</v>
      </c>
    </row>
    <row r="18" spans="1:8" x14ac:dyDescent="0.2">
      <c r="A18" s="1" t="str">
        <f t="shared" si="2"/>
        <v>5F 3F (V)</v>
      </c>
      <c r="B18" t="s">
        <v>2648</v>
      </c>
      <c r="C18" t="s">
        <v>2657</v>
      </c>
      <c r="D18" s="1" t="s">
        <v>2601</v>
      </c>
      <c r="G18" s="1" t="s">
        <v>2681</v>
      </c>
      <c r="H18" t="s">
        <v>813</v>
      </c>
    </row>
    <row r="19" spans="1:8" x14ac:dyDescent="0.2">
      <c r="A19" s="1" t="s">
        <v>2604</v>
      </c>
      <c r="B19" t="s">
        <v>2605</v>
      </c>
      <c r="D19" s="1" t="s">
        <v>2604</v>
      </c>
      <c r="G19" s="1" t="s">
        <v>2683</v>
      </c>
      <c r="H19" t="s">
        <v>2684</v>
      </c>
    </row>
    <row r="20" spans="1:8" x14ac:dyDescent="0.2">
      <c r="A20" s="1" t="s">
        <v>2604</v>
      </c>
      <c r="B20" t="s">
        <v>2606</v>
      </c>
      <c r="D20" s="1" t="s">
        <v>2604</v>
      </c>
      <c r="G20" s="1" t="s">
        <v>2683</v>
      </c>
      <c r="H20" t="s">
        <v>2685</v>
      </c>
    </row>
    <row r="21" spans="1:8" x14ac:dyDescent="0.2">
      <c r="A21" s="1" t="str">
        <f>CONCATENATE(D21," ",C21)</f>
        <v>6F 1F (V)</v>
      </c>
      <c r="B21" t="s">
        <v>2649</v>
      </c>
      <c r="C21" t="s">
        <v>2657</v>
      </c>
      <c r="D21" s="1" t="s">
        <v>2604</v>
      </c>
      <c r="G21" s="1" t="s">
        <v>2683</v>
      </c>
      <c r="H21" t="s">
        <v>2686</v>
      </c>
    </row>
    <row r="22" spans="1:8" x14ac:dyDescent="0.2">
      <c r="A22" s="1" t="s">
        <v>2607</v>
      </c>
      <c r="B22" t="s">
        <v>2608</v>
      </c>
      <c r="D22" s="1" t="s">
        <v>2607</v>
      </c>
      <c r="G22" s="1" t="s">
        <v>2687</v>
      </c>
      <c r="H22" t="s">
        <v>2688</v>
      </c>
    </row>
    <row r="23" spans="1:8" x14ac:dyDescent="0.2">
      <c r="A23" s="1" t="str">
        <f t="shared" ref="A23:A24" si="3">CONCATENATE(D23," ",C23)</f>
        <v>7F 2F (H)</v>
      </c>
      <c r="B23" t="s">
        <v>2636</v>
      </c>
      <c r="C23" t="s">
        <v>2631</v>
      </c>
      <c r="D23" s="1" t="s">
        <v>2607</v>
      </c>
      <c r="G23" s="1" t="s">
        <v>2689</v>
      </c>
      <c r="H23" t="s">
        <v>2690</v>
      </c>
    </row>
    <row r="24" spans="1:8" x14ac:dyDescent="0.2">
      <c r="A24" s="1" t="str">
        <f t="shared" si="3"/>
        <v>7F 2F (V)</v>
      </c>
      <c r="B24" t="s">
        <v>2650</v>
      </c>
      <c r="C24" t="s">
        <v>2657</v>
      </c>
      <c r="D24" s="1" t="s">
        <v>2607</v>
      </c>
      <c r="G24" s="1" t="s">
        <v>2691</v>
      </c>
      <c r="H24" t="s">
        <v>2692</v>
      </c>
    </row>
    <row r="25" spans="1:8" x14ac:dyDescent="0.2">
      <c r="A25" s="1" t="s">
        <v>2609</v>
      </c>
      <c r="B25" t="s">
        <v>2610</v>
      </c>
      <c r="D25" s="1" t="s">
        <v>2609</v>
      </c>
      <c r="G25" s="1" t="s">
        <v>2691</v>
      </c>
      <c r="H25" t="s">
        <v>2686</v>
      </c>
    </row>
    <row r="26" spans="1:8" x14ac:dyDescent="0.2">
      <c r="A26" s="1" t="str">
        <f t="shared" ref="A26:A27" si="4">CONCATENATE(D26," ",C26)</f>
        <v>8F 3F (H)</v>
      </c>
      <c r="B26" t="s">
        <v>2637</v>
      </c>
      <c r="C26" t="s">
        <v>2631</v>
      </c>
      <c r="D26" s="1" t="s">
        <v>2609</v>
      </c>
      <c r="G26" s="1" t="s">
        <v>2693</v>
      </c>
      <c r="H26" t="s">
        <v>2694</v>
      </c>
    </row>
    <row r="27" spans="1:8" x14ac:dyDescent="0.2">
      <c r="A27" s="1" t="str">
        <f t="shared" si="4"/>
        <v>8F 3F (V)</v>
      </c>
      <c r="B27" t="s">
        <v>2651</v>
      </c>
      <c r="C27" t="s">
        <v>2657</v>
      </c>
      <c r="D27" s="1" t="s">
        <v>2609</v>
      </c>
      <c r="G27" s="1" t="s">
        <v>2693</v>
      </c>
      <c r="H27" t="s">
        <v>1458</v>
      </c>
    </row>
    <row r="28" spans="1:8" x14ac:dyDescent="0.2">
      <c r="A28" s="1" t="s">
        <v>2611</v>
      </c>
      <c r="B28" t="s">
        <v>2612</v>
      </c>
      <c r="D28" s="1" t="s">
        <v>2611</v>
      </c>
      <c r="G28" s="1" t="s">
        <v>2695</v>
      </c>
      <c r="H28" t="s">
        <v>2696</v>
      </c>
    </row>
    <row r="29" spans="1:8" x14ac:dyDescent="0.2">
      <c r="A29" s="1" t="s">
        <v>2611</v>
      </c>
      <c r="B29" t="s">
        <v>2613</v>
      </c>
      <c r="D29" s="1" t="s">
        <v>2611</v>
      </c>
      <c r="G29" s="1" t="s">
        <v>2697</v>
      </c>
      <c r="H29" t="s">
        <v>2686</v>
      </c>
    </row>
    <row r="30" spans="1:8" x14ac:dyDescent="0.2">
      <c r="A30" s="1" t="str">
        <f t="shared" ref="A30:A31" si="5">CONCATENATE(D30," ",C30)</f>
        <v>5I 3I (H)</v>
      </c>
      <c r="B30" t="s">
        <v>2638</v>
      </c>
      <c r="C30" t="s">
        <v>2631</v>
      </c>
      <c r="D30" s="1" t="s">
        <v>2611</v>
      </c>
      <c r="G30" s="1" t="s">
        <v>2698</v>
      </c>
      <c r="H30" t="s">
        <v>2699</v>
      </c>
    </row>
    <row r="31" spans="1:8" x14ac:dyDescent="0.2">
      <c r="A31" s="1" t="str">
        <f t="shared" si="5"/>
        <v>5I 3I (V)</v>
      </c>
      <c r="B31" t="s">
        <v>2652</v>
      </c>
      <c r="C31" t="s">
        <v>2657</v>
      </c>
      <c r="D31" s="1" t="s">
        <v>2611</v>
      </c>
      <c r="G31" s="1" t="s">
        <v>2700</v>
      </c>
      <c r="H31" t="s">
        <v>2701</v>
      </c>
    </row>
    <row r="32" spans="1:8" x14ac:dyDescent="0.2">
      <c r="A32" s="1" t="s">
        <v>2614</v>
      </c>
      <c r="B32" t="s">
        <v>2615</v>
      </c>
      <c r="D32" s="1" t="s">
        <v>2614</v>
      </c>
      <c r="G32" s="1" t="s">
        <v>2702</v>
      </c>
      <c r="H32" t="s">
        <v>2703</v>
      </c>
    </row>
    <row r="33" spans="1:8" x14ac:dyDescent="0.2">
      <c r="A33" s="1" t="s">
        <v>2614</v>
      </c>
      <c r="B33" t="s">
        <v>2616</v>
      </c>
      <c r="D33" s="1" t="s">
        <v>2614</v>
      </c>
      <c r="G33" s="1" t="s">
        <v>2702</v>
      </c>
      <c r="H33" t="s">
        <v>2228</v>
      </c>
    </row>
    <row r="34" spans="1:8" x14ac:dyDescent="0.2">
      <c r="A34" s="1" t="str">
        <f>CONCATENATE(D34," ",C34)</f>
        <v>6I 1I (H)</v>
      </c>
      <c r="B34" t="s">
        <v>2639</v>
      </c>
      <c r="C34" t="s">
        <v>2631</v>
      </c>
      <c r="D34" s="1" t="s">
        <v>2614</v>
      </c>
      <c r="G34" s="1" t="s">
        <v>2704</v>
      </c>
      <c r="H34" t="s">
        <v>2705</v>
      </c>
    </row>
    <row r="35" spans="1:8" x14ac:dyDescent="0.2">
      <c r="A35" s="1" t="s">
        <v>2617</v>
      </c>
      <c r="B35" t="s">
        <v>2618</v>
      </c>
      <c r="D35" s="1" t="s">
        <v>2617</v>
      </c>
      <c r="G35" s="1" t="s">
        <v>2706</v>
      </c>
      <c r="H35" t="s">
        <v>2707</v>
      </c>
    </row>
    <row r="36" spans="1:8" x14ac:dyDescent="0.2">
      <c r="A36" s="1" t="str">
        <f>CONCATENATE(D36," ",C36)</f>
        <v>7I 2I (H)</v>
      </c>
      <c r="B36" t="s">
        <v>2640</v>
      </c>
      <c r="C36" t="s">
        <v>2631</v>
      </c>
      <c r="D36" s="1" t="s">
        <v>2617</v>
      </c>
      <c r="G36" s="1" t="s">
        <v>2706</v>
      </c>
      <c r="H36" t="s">
        <v>2708</v>
      </c>
    </row>
    <row r="37" spans="1:8" x14ac:dyDescent="0.2">
      <c r="A37" s="1" t="s">
        <v>2619</v>
      </c>
      <c r="B37" t="s">
        <v>2620</v>
      </c>
      <c r="D37" s="1" t="s">
        <v>2619</v>
      </c>
      <c r="G37" s="1" t="s">
        <v>2709</v>
      </c>
      <c r="H37" t="s">
        <v>2710</v>
      </c>
    </row>
    <row r="38" spans="1:8" x14ac:dyDescent="0.2">
      <c r="A38" s="1" t="s">
        <v>2621</v>
      </c>
      <c r="B38" t="s">
        <v>2622</v>
      </c>
      <c r="D38" s="1" t="s">
        <v>2621</v>
      </c>
      <c r="G38" s="1" t="s">
        <v>2709</v>
      </c>
      <c r="H38" t="s">
        <v>2711</v>
      </c>
    </row>
    <row r="39" spans="1:8" x14ac:dyDescent="0.2">
      <c r="A39" s="1" t="s">
        <v>2621</v>
      </c>
      <c r="B39" t="s">
        <v>2623</v>
      </c>
      <c r="D39" s="1" t="s">
        <v>2621</v>
      </c>
      <c r="G39" s="1" t="s">
        <v>2712</v>
      </c>
      <c r="H39" t="s">
        <v>2713</v>
      </c>
    </row>
    <row r="40" spans="1:8" x14ac:dyDescent="0.2">
      <c r="A40" s="1" t="str">
        <f t="shared" ref="A40:A41" si="6">CONCATENATE(D40," ",C40)</f>
        <v>5S 3S (H)</v>
      </c>
      <c r="B40" t="s">
        <v>2641</v>
      </c>
      <c r="C40" t="s">
        <v>2631</v>
      </c>
      <c r="D40" s="1" t="s">
        <v>2621</v>
      </c>
      <c r="G40" s="1" t="s">
        <v>2714</v>
      </c>
      <c r="H40" t="s">
        <v>2715</v>
      </c>
    </row>
    <row r="41" spans="1:8" x14ac:dyDescent="0.2">
      <c r="A41" s="1" t="str">
        <f t="shared" si="6"/>
        <v>5S 3S (V)</v>
      </c>
      <c r="B41" t="s">
        <v>2653</v>
      </c>
      <c r="C41" t="s">
        <v>2657</v>
      </c>
      <c r="D41" s="1" t="s">
        <v>2621</v>
      </c>
      <c r="G41" s="1" t="s">
        <v>2716</v>
      </c>
      <c r="H41" t="s">
        <v>2717</v>
      </c>
    </row>
    <row r="42" spans="1:8" x14ac:dyDescent="0.2">
      <c r="A42" s="1" t="s">
        <v>2624</v>
      </c>
      <c r="B42" t="s">
        <v>2625</v>
      </c>
      <c r="D42" s="1" t="s">
        <v>2624</v>
      </c>
      <c r="G42" s="1" t="s">
        <v>2718</v>
      </c>
      <c r="H42" t="s">
        <v>2719</v>
      </c>
    </row>
    <row r="43" spans="1:8" x14ac:dyDescent="0.2">
      <c r="A43" s="1" t="s">
        <v>2624</v>
      </c>
      <c r="B43" t="s">
        <v>2626</v>
      </c>
      <c r="D43" s="1" t="s">
        <v>2624</v>
      </c>
      <c r="G43" s="1" t="s">
        <v>2718</v>
      </c>
      <c r="H43" t="s">
        <v>2720</v>
      </c>
    </row>
    <row r="44" spans="1:8" x14ac:dyDescent="0.2">
      <c r="A44" s="1" t="str">
        <f t="shared" ref="A44:A45" si="7">CONCATENATE(D44," ",C44)</f>
        <v>6S 1S (H)</v>
      </c>
      <c r="B44" t="s">
        <v>2642</v>
      </c>
      <c r="C44" t="s">
        <v>2631</v>
      </c>
      <c r="D44" s="1" t="s">
        <v>2624</v>
      </c>
      <c r="G44" s="1" t="s">
        <v>2721</v>
      </c>
      <c r="H44" t="s">
        <v>2722</v>
      </c>
    </row>
    <row r="45" spans="1:8" x14ac:dyDescent="0.2">
      <c r="A45" s="1" t="str">
        <f t="shared" si="7"/>
        <v>6S 1S (V)</v>
      </c>
      <c r="B45" t="s">
        <v>2654</v>
      </c>
      <c r="C45" t="s">
        <v>2657</v>
      </c>
      <c r="D45" s="1" t="s">
        <v>2624</v>
      </c>
      <c r="G45" s="1" t="s">
        <v>2723</v>
      </c>
      <c r="H45" t="s">
        <v>2724</v>
      </c>
    </row>
    <row r="46" spans="1:8" x14ac:dyDescent="0.2">
      <c r="A46" s="1" t="s">
        <v>2627</v>
      </c>
      <c r="B46" t="s">
        <v>2628</v>
      </c>
      <c r="D46" s="1" t="s">
        <v>2627</v>
      </c>
      <c r="G46" s="1" t="s">
        <v>2723</v>
      </c>
      <c r="H46" t="s">
        <v>2725</v>
      </c>
    </row>
    <row r="47" spans="1:8" x14ac:dyDescent="0.2">
      <c r="A47" s="1" t="str">
        <f t="shared" ref="A47:A48" si="8">CONCATENATE(D47," ",C47)</f>
        <v>7S 2S (H)</v>
      </c>
      <c r="B47" t="s">
        <v>2643</v>
      </c>
      <c r="C47" t="s">
        <v>2631</v>
      </c>
      <c r="D47" s="1" t="s">
        <v>2627</v>
      </c>
      <c r="G47" s="1" t="s">
        <v>2726</v>
      </c>
      <c r="H47" t="s">
        <v>2727</v>
      </c>
    </row>
    <row r="48" spans="1:8" x14ac:dyDescent="0.2">
      <c r="A48" s="1" t="str">
        <f t="shared" si="8"/>
        <v>7S 2S (V)</v>
      </c>
      <c r="B48" t="s">
        <v>2655</v>
      </c>
      <c r="C48" t="s">
        <v>2657</v>
      </c>
      <c r="D48" s="1" t="s">
        <v>2627</v>
      </c>
      <c r="G48" s="1" t="s">
        <v>2728</v>
      </c>
      <c r="H48" t="s">
        <v>2729</v>
      </c>
    </row>
    <row r="49" spans="1:8" x14ac:dyDescent="0.2">
      <c r="A49" s="1" t="s">
        <v>2629</v>
      </c>
      <c r="B49" t="s">
        <v>2630</v>
      </c>
      <c r="D49" s="1" t="s">
        <v>2629</v>
      </c>
      <c r="G49" s="1" t="s">
        <v>2728</v>
      </c>
      <c r="H49" t="s">
        <v>2730</v>
      </c>
    </row>
    <row r="50" spans="1:8" x14ac:dyDescent="0.2">
      <c r="A50" s="1" t="str">
        <f>CONCATENATE(D50," ",C50)</f>
        <v>8S 3S (V)</v>
      </c>
      <c r="B50" t="s">
        <v>2656</v>
      </c>
      <c r="C50" t="s">
        <v>2657</v>
      </c>
      <c r="D50" s="1" t="s">
        <v>2629</v>
      </c>
      <c r="G50" s="1" t="s">
        <v>2728</v>
      </c>
      <c r="H50" t="s">
        <v>2731</v>
      </c>
    </row>
    <row r="51" spans="1:8" x14ac:dyDescent="0.2">
      <c r="G51" s="1" t="s">
        <v>2732</v>
      </c>
      <c r="H51" t="s">
        <v>2733</v>
      </c>
    </row>
    <row r="52" spans="1:8" x14ac:dyDescent="0.2">
      <c r="G52" s="1" t="s">
        <v>2732</v>
      </c>
      <c r="H52" t="s">
        <v>2725</v>
      </c>
    </row>
    <row r="53" spans="1:8" x14ac:dyDescent="0.2">
      <c r="G53" s="1" t="s">
        <v>2734</v>
      </c>
      <c r="H53" t="s">
        <v>2735</v>
      </c>
    </row>
    <row r="54" spans="1:8" x14ac:dyDescent="0.2">
      <c r="G54" s="1" t="s">
        <v>2734</v>
      </c>
      <c r="H54" t="s">
        <v>2736</v>
      </c>
    </row>
    <row r="55" spans="1:8" x14ac:dyDescent="0.2">
      <c r="G55" s="1" t="s">
        <v>2737</v>
      </c>
      <c r="H55" t="s">
        <v>2738</v>
      </c>
    </row>
    <row r="56" spans="1:8" x14ac:dyDescent="0.2">
      <c r="G56" s="1" t="s">
        <v>2739</v>
      </c>
      <c r="H56" t="s">
        <v>2725</v>
      </c>
    </row>
    <row r="57" spans="1:8" x14ac:dyDescent="0.2">
      <c r="G57" s="1" t="s">
        <v>2740</v>
      </c>
      <c r="H57" t="s">
        <v>2741</v>
      </c>
    </row>
    <row r="58" spans="1:8" x14ac:dyDescent="0.2">
      <c r="G58" s="1" t="s">
        <v>2742</v>
      </c>
      <c r="H58" t="s">
        <v>2743</v>
      </c>
    </row>
    <row r="59" spans="1:8" x14ac:dyDescent="0.2">
      <c r="G59" s="1" t="s">
        <v>2744</v>
      </c>
      <c r="H59" t="s">
        <v>2745</v>
      </c>
    </row>
    <row r="60" spans="1:8" x14ac:dyDescent="0.2">
      <c r="G60" s="1" t="s">
        <v>2746</v>
      </c>
      <c r="H60" t="s">
        <v>136</v>
      </c>
    </row>
    <row r="61" spans="1:8" x14ac:dyDescent="0.2">
      <c r="G61" s="1" t="s">
        <v>2746</v>
      </c>
      <c r="H61" t="s">
        <v>1586</v>
      </c>
    </row>
    <row r="62" spans="1:8" x14ac:dyDescent="0.2">
      <c r="G62" s="1" t="s">
        <v>2747</v>
      </c>
      <c r="H62" t="s">
        <v>2122</v>
      </c>
    </row>
    <row r="63" spans="1:8" x14ac:dyDescent="0.2">
      <c r="G63" s="1" t="s">
        <v>2748</v>
      </c>
      <c r="H63" t="s">
        <v>130</v>
      </c>
    </row>
    <row r="64" spans="1:8" x14ac:dyDescent="0.2">
      <c r="G64" s="1" t="s">
        <v>2748</v>
      </c>
      <c r="H64" t="s">
        <v>899</v>
      </c>
    </row>
    <row r="65" spans="7:8" x14ac:dyDescent="0.2">
      <c r="G65" s="1" t="s">
        <v>2749</v>
      </c>
      <c r="H65" t="s">
        <v>1152</v>
      </c>
    </row>
    <row r="66" spans="7:8" x14ac:dyDescent="0.2">
      <c r="G66" s="1" t="s">
        <v>2750</v>
      </c>
      <c r="H66" t="s">
        <v>1058</v>
      </c>
    </row>
    <row r="67" spans="7:8" x14ac:dyDescent="0.2">
      <c r="G67" s="1" t="s">
        <v>2750</v>
      </c>
      <c r="H67" t="s">
        <v>445</v>
      </c>
    </row>
    <row r="68" spans="7:8" x14ac:dyDescent="0.2">
      <c r="G68" s="1" t="s">
        <v>2751</v>
      </c>
      <c r="H68" t="s">
        <v>126</v>
      </c>
    </row>
    <row r="69" spans="7:8" x14ac:dyDescent="0.2">
      <c r="G69" s="1" t="s">
        <v>2752</v>
      </c>
      <c r="H69" t="s">
        <v>2557</v>
      </c>
    </row>
    <row r="70" spans="7:8" x14ac:dyDescent="0.2">
      <c r="G70" s="1" t="s">
        <v>2752</v>
      </c>
      <c r="H70" t="s">
        <v>2054</v>
      </c>
    </row>
    <row r="71" spans="7:8" x14ac:dyDescent="0.2">
      <c r="G71" s="1" t="s">
        <v>2753</v>
      </c>
      <c r="H71" t="s">
        <v>141</v>
      </c>
    </row>
    <row r="72" spans="7:8" x14ac:dyDescent="0.2">
      <c r="G72" s="1" t="s">
        <v>2754</v>
      </c>
      <c r="H72" t="s">
        <v>2442</v>
      </c>
    </row>
    <row r="73" spans="7:8" x14ac:dyDescent="0.2">
      <c r="G73" s="1" t="s">
        <v>2754</v>
      </c>
      <c r="H73" t="s">
        <v>130</v>
      </c>
    </row>
    <row r="74" spans="7:8" x14ac:dyDescent="0.2">
      <c r="G74" s="1" t="s">
        <v>2755</v>
      </c>
      <c r="H74" t="s">
        <v>1152</v>
      </c>
    </row>
    <row r="75" spans="7:8" x14ac:dyDescent="0.2">
      <c r="G75" s="1" t="s">
        <v>2756</v>
      </c>
      <c r="H75" t="s">
        <v>902</v>
      </c>
    </row>
    <row r="76" spans="7:8" x14ac:dyDescent="0.2">
      <c r="G76" s="1" t="s">
        <v>2756</v>
      </c>
      <c r="H76" t="s">
        <v>2558</v>
      </c>
    </row>
    <row r="77" spans="7:8" x14ac:dyDescent="0.2">
      <c r="G77" s="1" t="s">
        <v>2757</v>
      </c>
      <c r="H77" t="s">
        <v>1157</v>
      </c>
    </row>
    <row r="156" spans="1:4" x14ac:dyDescent="0.2">
      <c r="A156" s="1" t="s">
        <v>598</v>
      </c>
      <c r="D156" s="1" t="s">
        <v>598</v>
      </c>
    </row>
    <row r="157" spans="1:4" x14ac:dyDescent="0.2">
      <c r="A157" s="1" t="s">
        <v>599</v>
      </c>
      <c r="D157" s="1" t="s">
        <v>599</v>
      </c>
    </row>
    <row r="158" spans="1:4" x14ac:dyDescent="0.2">
      <c r="A158" s="1" t="s">
        <v>601</v>
      </c>
      <c r="D158" s="1" t="s">
        <v>601</v>
      </c>
    </row>
    <row r="159" spans="1:4" x14ac:dyDescent="0.2">
      <c r="A159" s="1" t="s">
        <v>600</v>
      </c>
      <c r="D159" s="1" t="s">
        <v>600</v>
      </c>
    </row>
    <row r="160" spans="1:4" x14ac:dyDescent="0.2">
      <c r="A160" s="1" t="s">
        <v>2469</v>
      </c>
      <c r="D160" s="1" t="s">
        <v>2469</v>
      </c>
    </row>
  </sheetData>
  <autoFilter ref="A1:D5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workbookViewId="0">
      <selection activeCell="B112" sqref="B1:B112"/>
    </sheetView>
  </sheetViews>
  <sheetFormatPr defaultRowHeight="12.75" x14ac:dyDescent="0.2"/>
  <cols>
    <col min="1" max="1" width="45.42578125" bestFit="1" customWidth="1"/>
  </cols>
  <sheetData>
    <row r="1" spans="1:2" x14ac:dyDescent="0.2">
      <c r="A1" s="1" t="s">
        <v>706</v>
      </c>
      <c r="B1" t="s">
        <v>2831</v>
      </c>
    </row>
    <row r="2" spans="1:2" x14ac:dyDescent="0.2">
      <c r="A2" s="1" t="s">
        <v>706</v>
      </c>
      <c r="B2" t="s">
        <v>2832</v>
      </c>
    </row>
    <row r="3" spans="1:2" x14ac:dyDescent="0.2">
      <c r="A3" s="1" t="s">
        <v>706</v>
      </c>
      <c r="B3" t="s">
        <v>2833</v>
      </c>
    </row>
    <row r="4" spans="1:2" x14ac:dyDescent="0.2">
      <c r="A4" s="1" t="s">
        <v>706</v>
      </c>
      <c r="B4" t="s">
        <v>2834</v>
      </c>
    </row>
    <row r="5" spans="1:2" x14ac:dyDescent="0.2">
      <c r="A5" s="1" t="s">
        <v>706</v>
      </c>
      <c r="B5" t="s">
        <v>2835</v>
      </c>
    </row>
    <row r="6" spans="1:2" x14ac:dyDescent="0.2">
      <c r="A6" s="1" t="s">
        <v>706</v>
      </c>
      <c r="B6" t="s">
        <v>2836</v>
      </c>
    </row>
    <row r="7" spans="1:2" x14ac:dyDescent="0.2">
      <c r="A7" s="1" t="s">
        <v>2810</v>
      </c>
      <c r="B7" t="s">
        <v>2837</v>
      </c>
    </row>
    <row r="8" spans="1:2" x14ac:dyDescent="0.2">
      <c r="A8" s="1" t="s">
        <v>2810</v>
      </c>
      <c r="B8" t="s">
        <v>2838</v>
      </c>
    </row>
    <row r="9" spans="1:2" x14ac:dyDescent="0.2">
      <c r="A9" s="1" t="s">
        <v>2810</v>
      </c>
      <c r="B9" t="s">
        <v>2839</v>
      </c>
    </row>
    <row r="10" spans="1:2" x14ac:dyDescent="0.2">
      <c r="A10" s="1" t="s">
        <v>2810</v>
      </c>
      <c r="B10" t="s">
        <v>2840</v>
      </c>
    </row>
    <row r="11" spans="1:2" x14ac:dyDescent="0.2">
      <c r="A11" s="1" t="s">
        <v>2810</v>
      </c>
      <c r="B11" t="s">
        <v>988</v>
      </c>
    </row>
    <row r="12" spans="1:2" x14ac:dyDescent="0.2">
      <c r="A12" s="1" t="s">
        <v>2810</v>
      </c>
      <c r="B12" t="s">
        <v>2841</v>
      </c>
    </row>
    <row r="13" spans="1:2" x14ac:dyDescent="0.2">
      <c r="A13" s="1" t="s">
        <v>2811</v>
      </c>
      <c r="B13" t="s">
        <v>2842</v>
      </c>
    </row>
    <row r="14" spans="1:2" x14ac:dyDescent="0.2">
      <c r="A14" s="1" t="s">
        <v>2811</v>
      </c>
      <c r="B14" t="s">
        <v>2843</v>
      </c>
    </row>
    <row r="15" spans="1:2" x14ac:dyDescent="0.2">
      <c r="A15" s="1" t="s">
        <v>2811</v>
      </c>
      <c r="B15" t="s">
        <v>2844</v>
      </c>
    </row>
    <row r="16" spans="1:2" x14ac:dyDescent="0.2">
      <c r="A16" s="1" t="s">
        <v>2812</v>
      </c>
      <c r="B16" t="s">
        <v>2845</v>
      </c>
    </row>
    <row r="17" spans="1:2" x14ac:dyDescent="0.2">
      <c r="A17" s="1" t="s">
        <v>2812</v>
      </c>
      <c r="B17" t="s">
        <v>2846</v>
      </c>
    </row>
    <row r="18" spans="1:2" x14ac:dyDescent="0.2">
      <c r="A18" s="1" t="s">
        <v>2812</v>
      </c>
      <c r="B18" t="s">
        <v>2847</v>
      </c>
    </row>
    <row r="19" spans="1:2" x14ac:dyDescent="0.2">
      <c r="A19" s="1" t="s">
        <v>2812</v>
      </c>
      <c r="B19" t="s">
        <v>2848</v>
      </c>
    </row>
    <row r="20" spans="1:2" x14ac:dyDescent="0.2">
      <c r="A20" s="1" t="s">
        <v>2812</v>
      </c>
      <c r="B20" t="s">
        <v>2849</v>
      </c>
    </row>
    <row r="21" spans="1:2" x14ac:dyDescent="0.2">
      <c r="A21" s="1" t="s">
        <v>2812</v>
      </c>
      <c r="B21" t="s">
        <v>2850</v>
      </c>
    </row>
    <row r="22" spans="1:2" x14ac:dyDescent="0.2">
      <c r="A22" s="1" t="s">
        <v>2813</v>
      </c>
      <c r="B22" t="s">
        <v>2851</v>
      </c>
    </row>
    <row r="23" spans="1:2" x14ac:dyDescent="0.2">
      <c r="A23" s="1" t="s">
        <v>2813</v>
      </c>
      <c r="B23" t="s">
        <v>2852</v>
      </c>
    </row>
    <row r="24" spans="1:2" x14ac:dyDescent="0.2">
      <c r="A24" s="1" t="s">
        <v>2813</v>
      </c>
      <c r="B24" t="s">
        <v>2853</v>
      </c>
    </row>
    <row r="25" spans="1:2" x14ac:dyDescent="0.2">
      <c r="A25" s="1" t="s">
        <v>2813</v>
      </c>
      <c r="B25" t="s">
        <v>2854</v>
      </c>
    </row>
    <row r="26" spans="1:2" x14ac:dyDescent="0.2">
      <c r="A26" s="1" t="s">
        <v>2813</v>
      </c>
      <c r="B26" t="s">
        <v>2855</v>
      </c>
    </row>
    <row r="27" spans="1:2" x14ac:dyDescent="0.2">
      <c r="A27" s="1" t="s">
        <v>2813</v>
      </c>
      <c r="B27" t="s">
        <v>2856</v>
      </c>
    </row>
    <row r="28" spans="1:2" x14ac:dyDescent="0.2">
      <c r="A28" s="1" t="s">
        <v>2814</v>
      </c>
      <c r="B28" t="s">
        <v>2857</v>
      </c>
    </row>
    <row r="29" spans="1:2" x14ac:dyDescent="0.2">
      <c r="A29" s="1" t="s">
        <v>2814</v>
      </c>
      <c r="B29" t="s">
        <v>2858</v>
      </c>
    </row>
    <row r="30" spans="1:2" x14ac:dyDescent="0.2">
      <c r="A30" s="1" t="s">
        <v>2814</v>
      </c>
      <c r="B30" t="s">
        <v>2859</v>
      </c>
    </row>
    <row r="31" spans="1:2" x14ac:dyDescent="0.2">
      <c r="A31" s="1" t="s">
        <v>2814</v>
      </c>
      <c r="B31" t="s">
        <v>2860</v>
      </c>
    </row>
    <row r="32" spans="1:2" x14ac:dyDescent="0.2">
      <c r="A32" s="1" t="s">
        <v>2814</v>
      </c>
      <c r="B32" t="s">
        <v>2861</v>
      </c>
    </row>
    <row r="33" spans="1:2" x14ac:dyDescent="0.2">
      <c r="A33" s="1" t="s">
        <v>2815</v>
      </c>
      <c r="B33" t="s">
        <v>2862</v>
      </c>
    </row>
    <row r="34" spans="1:2" x14ac:dyDescent="0.2">
      <c r="A34" s="1" t="s">
        <v>2815</v>
      </c>
      <c r="B34" t="s">
        <v>2863</v>
      </c>
    </row>
    <row r="35" spans="1:2" x14ac:dyDescent="0.2">
      <c r="A35" s="1" t="s">
        <v>2815</v>
      </c>
      <c r="B35" t="s">
        <v>2864</v>
      </c>
    </row>
    <row r="36" spans="1:2" x14ac:dyDescent="0.2">
      <c r="A36" s="1" t="s">
        <v>2815</v>
      </c>
      <c r="B36" t="s">
        <v>2865</v>
      </c>
    </row>
    <row r="37" spans="1:2" x14ac:dyDescent="0.2">
      <c r="A37" s="1" t="s">
        <v>2815</v>
      </c>
      <c r="B37" t="s">
        <v>2866</v>
      </c>
    </row>
    <row r="38" spans="1:2" x14ac:dyDescent="0.2">
      <c r="A38" s="1" t="s">
        <v>2815</v>
      </c>
      <c r="B38" t="s">
        <v>2867</v>
      </c>
    </row>
    <row r="39" spans="1:2" x14ac:dyDescent="0.2">
      <c r="A39" s="1" t="s">
        <v>2816</v>
      </c>
      <c r="B39" t="s">
        <v>2868</v>
      </c>
    </row>
    <row r="40" spans="1:2" x14ac:dyDescent="0.2">
      <c r="A40" s="1" t="s">
        <v>2816</v>
      </c>
      <c r="B40" t="s">
        <v>2869</v>
      </c>
    </row>
    <row r="41" spans="1:2" x14ac:dyDescent="0.2">
      <c r="A41" s="1" t="s">
        <v>2816</v>
      </c>
      <c r="B41" t="s">
        <v>2870</v>
      </c>
    </row>
    <row r="42" spans="1:2" x14ac:dyDescent="0.2">
      <c r="A42" s="1" t="s">
        <v>2816</v>
      </c>
      <c r="B42" t="s">
        <v>2871</v>
      </c>
    </row>
    <row r="43" spans="1:2" x14ac:dyDescent="0.2">
      <c r="A43" s="1" t="s">
        <v>2816</v>
      </c>
      <c r="B43" t="s">
        <v>2872</v>
      </c>
    </row>
    <row r="44" spans="1:2" x14ac:dyDescent="0.2">
      <c r="A44" s="1" t="s">
        <v>2816</v>
      </c>
      <c r="B44" t="s">
        <v>2873</v>
      </c>
    </row>
    <row r="45" spans="1:2" x14ac:dyDescent="0.2">
      <c r="A45" s="1" t="s">
        <v>2817</v>
      </c>
      <c r="B45" t="s">
        <v>2874</v>
      </c>
    </row>
    <row r="46" spans="1:2" x14ac:dyDescent="0.2">
      <c r="A46" s="1" t="s">
        <v>2818</v>
      </c>
      <c r="B46" t="s">
        <v>2875</v>
      </c>
    </row>
    <row r="47" spans="1:2" x14ac:dyDescent="0.2">
      <c r="A47" s="1" t="s">
        <v>2818</v>
      </c>
      <c r="B47" t="s">
        <v>2876</v>
      </c>
    </row>
    <row r="48" spans="1:2" x14ac:dyDescent="0.2">
      <c r="A48" s="1" t="s">
        <v>2818</v>
      </c>
      <c r="B48" t="s">
        <v>2877</v>
      </c>
    </row>
    <row r="49" spans="1:2" x14ac:dyDescent="0.2">
      <c r="A49" s="1" t="s">
        <v>2818</v>
      </c>
      <c r="B49" t="s">
        <v>2878</v>
      </c>
    </row>
    <row r="50" spans="1:2" x14ac:dyDescent="0.2">
      <c r="A50" s="1" t="s">
        <v>2818</v>
      </c>
      <c r="B50" t="s">
        <v>2879</v>
      </c>
    </row>
    <row r="51" spans="1:2" x14ac:dyDescent="0.2">
      <c r="A51" s="1" t="s">
        <v>2819</v>
      </c>
      <c r="B51" t="s">
        <v>2880</v>
      </c>
    </row>
    <row r="52" spans="1:2" x14ac:dyDescent="0.2">
      <c r="A52" s="1" t="s">
        <v>2819</v>
      </c>
      <c r="B52" t="s">
        <v>2881</v>
      </c>
    </row>
    <row r="53" spans="1:2" x14ac:dyDescent="0.2">
      <c r="A53" s="1" t="s">
        <v>2819</v>
      </c>
      <c r="B53" t="s">
        <v>2882</v>
      </c>
    </row>
    <row r="54" spans="1:2" x14ac:dyDescent="0.2">
      <c r="A54" s="1" t="s">
        <v>2819</v>
      </c>
      <c r="B54" t="s">
        <v>2883</v>
      </c>
    </row>
    <row r="55" spans="1:2" x14ac:dyDescent="0.2">
      <c r="A55" s="1" t="s">
        <v>2819</v>
      </c>
      <c r="B55" t="s">
        <v>2884</v>
      </c>
    </row>
    <row r="56" spans="1:2" x14ac:dyDescent="0.2">
      <c r="A56" s="1" t="s">
        <v>2820</v>
      </c>
      <c r="B56" t="s">
        <v>2885</v>
      </c>
    </row>
    <row r="57" spans="1:2" x14ac:dyDescent="0.2">
      <c r="A57" s="1" t="s">
        <v>2820</v>
      </c>
      <c r="B57" t="s">
        <v>2886</v>
      </c>
    </row>
    <row r="58" spans="1:2" x14ac:dyDescent="0.2">
      <c r="A58" s="1" t="s">
        <v>2820</v>
      </c>
      <c r="B58" t="s">
        <v>2887</v>
      </c>
    </row>
    <row r="59" spans="1:2" x14ac:dyDescent="0.2">
      <c r="A59" s="1" t="s">
        <v>2820</v>
      </c>
      <c r="B59" t="s">
        <v>2888</v>
      </c>
    </row>
    <row r="60" spans="1:2" x14ac:dyDescent="0.2">
      <c r="A60" s="1" t="s">
        <v>2820</v>
      </c>
      <c r="B60" t="s">
        <v>2889</v>
      </c>
    </row>
    <row r="61" spans="1:2" x14ac:dyDescent="0.2">
      <c r="A61" s="1" t="s">
        <v>2820</v>
      </c>
      <c r="B61" t="s">
        <v>2890</v>
      </c>
    </row>
    <row r="62" spans="1:2" x14ac:dyDescent="0.2">
      <c r="A62" s="1" t="s">
        <v>2821</v>
      </c>
      <c r="B62" t="s">
        <v>2891</v>
      </c>
    </row>
    <row r="63" spans="1:2" x14ac:dyDescent="0.2">
      <c r="A63" s="1" t="s">
        <v>2821</v>
      </c>
      <c r="B63" t="s">
        <v>2892</v>
      </c>
    </row>
    <row r="64" spans="1:2" x14ac:dyDescent="0.2">
      <c r="A64" s="1" t="s">
        <v>2821</v>
      </c>
      <c r="B64" t="s">
        <v>2893</v>
      </c>
    </row>
    <row r="65" spans="1:2" x14ac:dyDescent="0.2">
      <c r="A65" s="1" t="s">
        <v>2821</v>
      </c>
      <c r="B65" t="s">
        <v>2894</v>
      </c>
    </row>
    <row r="66" spans="1:2" x14ac:dyDescent="0.2">
      <c r="A66" s="1" t="s">
        <v>2821</v>
      </c>
      <c r="B66" t="s">
        <v>2895</v>
      </c>
    </row>
    <row r="67" spans="1:2" x14ac:dyDescent="0.2">
      <c r="A67" s="1" t="s">
        <v>2822</v>
      </c>
      <c r="B67" t="s">
        <v>2896</v>
      </c>
    </row>
    <row r="68" spans="1:2" x14ac:dyDescent="0.2">
      <c r="A68" s="1" t="s">
        <v>2822</v>
      </c>
      <c r="B68" t="s">
        <v>2897</v>
      </c>
    </row>
    <row r="69" spans="1:2" x14ac:dyDescent="0.2">
      <c r="A69" s="1" t="s">
        <v>2822</v>
      </c>
      <c r="B69" t="s">
        <v>2898</v>
      </c>
    </row>
    <row r="70" spans="1:2" x14ac:dyDescent="0.2">
      <c r="A70" s="1" t="s">
        <v>2822</v>
      </c>
      <c r="B70" t="s">
        <v>2899</v>
      </c>
    </row>
    <row r="71" spans="1:2" x14ac:dyDescent="0.2">
      <c r="A71" s="1" t="s">
        <v>2822</v>
      </c>
      <c r="B71" t="s">
        <v>2900</v>
      </c>
    </row>
    <row r="72" spans="1:2" x14ac:dyDescent="0.2">
      <c r="A72" s="1" t="s">
        <v>2823</v>
      </c>
      <c r="B72" t="s">
        <v>2901</v>
      </c>
    </row>
    <row r="73" spans="1:2" x14ac:dyDescent="0.2">
      <c r="A73" s="1" t="s">
        <v>2823</v>
      </c>
      <c r="B73" t="s">
        <v>2902</v>
      </c>
    </row>
    <row r="74" spans="1:2" x14ac:dyDescent="0.2">
      <c r="A74" s="1" t="s">
        <v>2823</v>
      </c>
      <c r="B74" t="s">
        <v>2903</v>
      </c>
    </row>
    <row r="75" spans="1:2" x14ac:dyDescent="0.2">
      <c r="A75" s="1" t="s">
        <v>2823</v>
      </c>
      <c r="B75" t="s">
        <v>2904</v>
      </c>
    </row>
    <row r="76" spans="1:2" x14ac:dyDescent="0.2">
      <c r="A76" s="1" t="s">
        <v>2823</v>
      </c>
      <c r="B76" t="s">
        <v>2905</v>
      </c>
    </row>
    <row r="77" spans="1:2" x14ac:dyDescent="0.2">
      <c r="A77" s="1" t="s">
        <v>2823</v>
      </c>
      <c r="B77" t="s">
        <v>2906</v>
      </c>
    </row>
    <row r="78" spans="1:2" x14ac:dyDescent="0.2">
      <c r="A78" s="1" t="s">
        <v>2824</v>
      </c>
      <c r="B78" t="s">
        <v>2907</v>
      </c>
    </row>
    <row r="79" spans="1:2" x14ac:dyDescent="0.2">
      <c r="A79" s="1" t="s">
        <v>2824</v>
      </c>
      <c r="B79" t="s">
        <v>2908</v>
      </c>
    </row>
    <row r="80" spans="1:2" x14ac:dyDescent="0.2">
      <c r="A80" s="1" t="s">
        <v>2824</v>
      </c>
      <c r="B80" t="s">
        <v>2909</v>
      </c>
    </row>
    <row r="81" spans="1:2" x14ac:dyDescent="0.2">
      <c r="A81" s="1" t="s">
        <v>2824</v>
      </c>
      <c r="B81" t="s">
        <v>2910</v>
      </c>
    </row>
    <row r="82" spans="1:2" x14ac:dyDescent="0.2">
      <c r="A82" s="1" t="s">
        <v>2824</v>
      </c>
      <c r="B82" t="s">
        <v>2911</v>
      </c>
    </row>
    <row r="83" spans="1:2" x14ac:dyDescent="0.2">
      <c r="A83" s="1" t="s">
        <v>2825</v>
      </c>
      <c r="B83" t="s">
        <v>2912</v>
      </c>
    </row>
    <row r="84" spans="1:2" x14ac:dyDescent="0.2">
      <c r="A84" s="1" t="s">
        <v>2826</v>
      </c>
      <c r="B84" t="s">
        <v>2913</v>
      </c>
    </row>
    <row r="85" spans="1:2" x14ac:dyDescent="0.2">
      <c r="A85" s="1" t="s">
        <v>2826</v>
      </c>
      <c r="B85" t="s">
        <v>2914</v>
      </c>
    </row>
    <row r="86" spans="1:2" x14ac:dyDescent="0.2">
      <c r="A86" s="1" t="s">
        <v>2826</v>
      </c>
      <c r="B86" t="s">
        <v>2915</v>
      </c>
    </row>
    <row r="87" spans="1:2" x14ac:dyDescent="0.2">
      <c r="A87" s="1" t="s">
        <v>2826</v>
      </c>
      <c r="B87" t="s">
        <v>2916</v>
      </c>
    </row>
    <row r="88" spans="1:2" x14ac:dyDescent="0.2">
      <c r="A88" s="1" t="s">
        <v>2826</v>
      </c>
      <c r="B88" t="s">
        <v>2917</v>
      </c>
    </row>
    <row r="89" spans="1:2" x14ac:dyDescent="0.2">
      <c r="A89" s="1" t="s">
        <v>2826</v>
      </c>
      <c r="B89" t="s">
        <v>2918</v>
      </c>
    </row>
    <row r="90" spans="1:2" x14ac:dyDescent="0.2">
      <c r="A90" s="1" t="s">
        <v>2827</v>
      </c>
      <c r="B90" t="s">
        <v>2919</v>
      </c>
    </row>
    <row r="91" spans="1:2" x14ac:dyDescent="0.2">
      <c r="A91" s="1" t="s">
        <v>2827</v>
      </c>
      <c r="B91" t="s">
        <v>2920</v>
      </c>
    </row>
    <row r="92" spans="1:2" x14ac:dyDescent="0.2">
      <c r="A92" s="1" t="s">
        <v>2827</v>
      </c>
      <c r="B92" t="s">
        <v>2921</v>
      </c>
    </row>
    <row r="93" spans="1:2" x14ac:dyDescent="0.2">
      <c r="A93" s="1" t="s">
        <v>2827</v>
      </c>
      <c r="B93" t="s">
        <v>2922</v>
      </c>
    </row>
    <row r="94" spans="1:2" x14ac:dyDescent="0.2">
      <c r="A94" s="1" t="s">
        <v>2827</v>
      </c>
      <c r="B94" t="s">
        <v>2923</v>
      </c>
    </row>
    <row r="95" spans="1:2" x14ac:dyDescent="0.2">
      <c r="A95" s="1" t="s">
        <v>2827</v>
      </c>
      <c r="B95" t="s">
        <v>2924</v>
      </c>
    </row>
    <row r="96" spans="1:2" x14ac:dyDescent="0.2">
      <c r="A96" s="1" t="s">
        <v>2828</v>
      </c>
      <c r="B96" t="s">
        <v>2925</v>
      </c>
    </row>
    <row r="97" spans="1:2" x14ac:dyDescent="0.2">
      <c r="A97" s="1" t="s">
        <v>2828</v>
      </c>
      <c r="B97" t="s">
        <v>2926</v>
      </c>
    </row>
    <row r="98" spans="1:2" x14ac:dyDescent="0.2">
      <c r="A98" s="1" t="s">
        <v>2828</v>
      </c>
      <c r="B98" t="s">
        <v>2927</v>
      </c>
    </row>
    <row r="99" spans="1:2" x14ac:dyDescent="0.2">
      <c r="A99" s="1" t="s">
        <v>2828</v>
      </c>
      <c r="B99" t="s">
        <v>2928</v>
      </c>
    </row>
    <row r="100" spans="1:2" x14ac:dyDescent="0.2">
      <c r="A100" s="1" t="s">
        <v>2828</v>
      </c>
      <c r="B100" t="s">
        <v>2929</v>
      </c>
    </row>
    <row r="101" spans="1:2" x14ac:dyDescent="0.2">
      <c r="A101" s="1" t="s">
        <v>2829</v>
      </c>
      <c r="B101" t="s">
        <v>2930</v>
      </c>
    </row>
    <row r="102" spans="1:2" x14ac:dyDescent="0.2">
      <c r="A102" s="1" t="s">
        <v>2829</v>
      </c>
      <c r="B102" t="s">
        <v>2931</v>
      </c>
    </row>
    <row r="103" spans="1:2" x14ac:dyDescent="0.2">
      <c r="A103" s="1" t="s">
        <v>2829</v>
      </c>
      <c r="B103" t="s">
        <v>2932</v>
      </c>
    </row>
    <row r="104" spans="1:2" x14ac:dyDescent="0.2">
      <c r="A104" s="1" t="s">
        <v>2829</v>
      </c>
      <c r="B104" t="s">
        <v>2933</v>
      </c>
    </row>
    <row r="105" spans="1:2" x14ac:dyDescent="0.2">
      <c r="A105" s="1" t="s">
        <v>2829</v>
      </c>
      <c r="B105" t="s">
        <v>2934</v>
      </c>
    </row>
    <row r="106" spans="1:2" x14ac:dyDescent="0.2">
      <c r="A106" s="1" t="s">
        <v>2829</v>
      </c>
      <c r="B106" t="s">
        <v>2935</v>
      </c>
    </row>
    <row r="107" spans="1:2" x14ac:dyDescent="0.2">
      <c r="A107" s="1" t="s">
        <v>2830</v>
      </c>
      <c r="B107" t="s">
        <v>2936</v>
      </c>
    </row>
    <row r="108" spans="1:2" x14ac:dyDescent="0.2">
      <c r="A108" s="1" t="s">
        <v>2830</v>
      </c>
      <c r="B108" t="s">
        <v>2937</v>
      </c>
    </row>
    <row r="109" spans="1:2" x14ac:dyDescent="0.2">
      <c r="A109" s="1" t="s">
        <v>2830</v>
      </c>
      <c r="B109" t="s">
        <v>2938</v>
      </c>
    </row>
    <row r="110" spans="1:2" x14ac:dyDescent="0.2">
      <c r="A110" s="1" t="s">
        <v>2830</v>
      </c>
      <c r="B110" t="s">
        <v>2939</v>
      </c>
    </row>
    <row r="111" spans="1:2" x14ac:dyDescent="0.2">
      <c r="A111" s="1" t="s">
        <v>2830</v>
      </c>
      <c r="B111" t="s">
        <v>2940</v>
      </c>
    </row>
    <row r="112" spans="1:2" x14ac:dyDescent="0.2">
      <c r="A112" s="1" t="s">
        <v>2830</v>
      </c>
      <c r="B112" t="s">
        <v>2941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Sheet5</vt:lpstr>
      <vt:lpstr>Overpower</vt:lpstr>
      <vt:lpstr>Sheet2</vt:lpstr>
      <vt:lpstr>OP Table</vt:lpstr>
      <vt:lpstr>Characters</vt:lpstr>
      <vt:lpstr>HV UNI</vt:lpstr>
      <vt:lpstr>Sheet4</vt:lpstr>
      <vt:lpstr>Characters!Print_Area</vt:lpstr>
      <vt:lpstr>Overpower!Print_Area</vt:lpstr>
      <vt:lpstr>Characters!Print_Titles</vt:lpstr>
      <vt:lpstr>Overpower!Print_Titles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Valued Microsoft Customer</dc:creator>
  <cp:lastModifiedBy>Adrian</cp:lastModifiedBy>
  <cp:lastPrinted>2009-02-27T18:47:51Z</cp:lastPrinted>
  <dcterms:created xsi:type="dcterms:W3CDTF">1998-04-07T13:19:59Z</dcterms:created>
  <dcterms:modified xsi:type="dcterms:W3CDTF">2021-06-04T19:53:20Z</dcterms:modified>
</cp:coreProperties>
</file>