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anislawhorna/VSCode Git/PL_Podstawy_Kryptografii/"/>
    </mc:Choice>
  </mc:AlternateContent>
  <xr:revisionPtr revIDLastSave="0" documentId="13_ncr:1_{4F2A08C4-0233-E948-B51E-52FAF2C6FE06}" xr6:coauthVersionLast="47" xr6:coauthVersionMax="47" xr10:uidLastSave="{00000000-0000-0000-0000-000000000000}"/>
  <bookViews>
    <workbookView xWindow="0" yWindow="880" windowWidth="36000" windowHeight="21460" activeTab="1" xr2:uid="{B355D681-3DFA-FB4D-AE65-DDB2C220C964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2" i="2"/>
  <c r="B18" i="2"/>
  <c r="B16" i="2"/>
  <c r="C3" i="2"/>
  <c r="C4" i="2"/>
  <c r="C5" i="2"/>
  <c r="C6" i="2"/>
  <c r="C7" i="2"/>
  <c r="C8" i="2"/>
  <c r="C9" i="2"/>
  <c r="C2" i="2"/>
  <c r="C3" i="1"/>
  <c r="C4" i="1"/>
  <c r="C5" i="1"/>
  <c r="C6" i="1"/>
  <c r="C7" i="1"/>
  <c r="C8" i="1"/>
  <c r="C9" i="1"/>
  <c r="C2" i="1"/>
  <c r="J6" i="2" l="1"/>
  <c r="F22" i="2" s="1"/>
  <c r="B25" i="2" s="1"/>
  <c r="C37" i="2" s="1"/>
  <c r="B37" i="2"/>
  <c r="I6" i="1"/>
  <c r="B15" i="1" s="1"/>
  <c r="C36" i="2" l="1"/>
  <c r="B36" i="2"/>
  <c r="B27" i="1"/>
  <c r="B26" i="1" s="1"/>
  <c r="C27" i="1"/>
  <c r="C35" i="2" l="1"/>
  <c r="B35" i="2"/>
  <c r="C25" i="1"/>
  <c r="B25" i="1"/>
  <c r="B24" i="1" s="1"/>
  <c r="C26" i="1"/>
  <c r="C34" i="2" l="1"/>
  <c r="B34" i="2"/>
  <c r="C24" i="1"/>
  <c r="B23" i="1"/>
  <c r="C23" i="1"/>
  <c r="C33" i="2" l="1"/>
  <c r="B33" i="2"/>
  <c r="B22" i="1"/>
  <c r="C22" i="1"/>
  <c r="C32" i="2" l="1"/>
  <c r="B32" i="2"/>
  <c r="B21" i="1"/>
  <c r="C21" i="1"/>
  <c r="C31" i="2" l="1"/>
  <c r="B31" i="2"/>
  <c r="B20" i="1"/>
  <c r="C20" i="1"/>
  <c r="E15" i="1" s="1"/>
  <c r="B30" i="2" l="1"/>
  <c r="C30" i="2"/>
  <c r="E25" i="2" s="1"/>
</calcChain>
</file>

<file path=xl/sharedStrings.xml><?xml version="1.0" encoding="utf-8"?>
<sst xmlns="http://schemas.openxmlformats.org/spreadsheetml/2006/main" count="27" uniqueCount="17">
  <si>
    <t>LP</t>
  </si>
  <si>
    <t>PLECAK</t>
  </si>
  <si>
    <t>Kryptogram</t>
  </si>
  <si>
    <t>Wiadomość</t>
  </si>
  <si>
    <t>Bity W</t>
  </si>
  <si>
    <t>TRUDNY</t>
  </si>
  <si>
    <t>B</t>
  </si>
  <si>
    <t>C</t>
  </si>
  <si>
    <t>musi być wieksze lub rowne dwukrotności najwiekszego elementu lub wieksze niż suma elementow</t>
  </si>
  <si>
    <t>NWD(B,C) = 1</t>
  </si>
  <si>
    <t>D</t>
  </si>
  <si>
    <t>(C * D) mod B = 1</t>
  </si>
  <si>
    <t>K P = KT * D MOD B</t>
  </si>
  <si>
    <t>K T = WIAD. * TRUDNY</t>
  </si>
  <si>
    <t>KT - kryptogram trudny</t>
  </si>
  <si>
    <t>PK - kryptogram prosty</t>
  </si>
  <si>
    <t>Kryptogram Prosty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</si>
</sst>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quotePrefix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1202-4025-C845-AD91-DEA5AF960B4C}">
  <dimension ref="A1:I27"/>
  <sheetViews>
    <sheetView topLeftCell="A5" zoomScale="175" workbookViewId="0">
      <selection activeCell="A15" sqref="A15:E27"/>
    </sheetView>
  </sheetViews>
  <sheetFormatPr baseColWidth="10" defaultRowHeight="16" x14ac:dyDescent="0.2"/>
  <sheetData>
    <row r="1" spans="1:9" ht="17" thickBot="1" x14ac:dyDescent="0.25">
      <c r="A1" t="s">
        <v>0</v>
      </c>
      <c r="B1" t="s">
        <v>1</v>
      </c>
      <c r="C1" t="s">
        <v>4</v>
      </c>
    </row>
    <row r="2" spans="1:9" ht="17" thickBot="1" x14ac:dyDescent="0.25">
      <c r="A2">
        <v>1</v>
      </c>
      <c r="B2">
        <v>2</v>
      </c>
      <c r="C2">
        <f>MID(I$2,A2,1)*1</f>
        <v>1</v>
      </c>
      <c r="H2" s="1" t="s">
        <v>3</v>
      </c>
      <c r="I2" s="3">
        <v>10001111</v>
      </c>
    </row>
    <row r="3" spans="1:9" x14ac:dyDescent="0.2">
      <c r="A3">
        <v>2</v>
      </c>
      <c r="B3">
        <v>5</v>
      </c>
      <c r="C3">
        <f t="shared" ref="C3:C9" si="0">MID(I$2,A3,1)*1</f>
        <v>0</v>
      </c>
    </row>
    <row r="4" spans="1:9" x14ac:dyDescent="0.2">
      <c r="A4">
        <v>3</v>
      </c>
      <c r="B4">
        <v>11</v>
      </c>
      <c r="C4">
        <f t="shared" si="0"/>
        <v>0</v>
      </c>
    </row>
    <row r="5" spans="1:9" ht="17" thickBot="1" x14ac:dyDescent="0.25">
      <c r="A5">
        <v>4</v>
      </c>
      <c r="B5">
        <v>23</v>
      </c>
      <c r="C5">
        <f t="shared" si="0"/>
        <v>0</v>
      </c>
    </row>
    <row r="6" spans="1:9" ht="17" thickBot="1" x14ac:dyDescent="0.25">
      <c r="A6">
        <v>5</v>
      </c>
      <c r="B6">
        <v>50</v>
      </c>
      <c r="C6">
        <f t="shared" si="0"/>
        <v>1</v>
      </c>
      <c r="H6" s="1" t="s">
        <v>2</v>
      </c>
      <c r="I6" s="2">
        <f>SUMPRODUCT(B2:B9,C2:C9)</f>
        <v>864</v>
      </c>
    </row>
    <row r="7" spans="1:9" x14ac:dyDescent="0.2">
      <c r="A7">
        <v>6</v>
      </c>
      <c r="B7">
        <v>105</v>
      </c>
      <c r="C7">
        <f t="shared" si="0"/>
        <v>1</v>
      </c>
    </row>
    <row r="8" spans="1:9" x14ac:dyDescent="0.2">
      <c r="A8">
        <v>7</v>
      </c>
      <c r="B8">
        <v>230</v>
      </c>
      <c r="C8">
        <f t="shared" si="0"/>
        <v>1</v>
      </c>
    </row>
    <row r="9" spans="1:9" x14ac:dyDescent="0.2">
      <c r="A9">
        <v>8</v>
      </c>
      <c r="B9">
        <v>477</v>
      </c>
      <c r="C9">
        <f t="shared" si="0"/>
        <v>1</v>
      </c>
    </row>
    <row r="15" spans="1:9" x14ac:dyDescent="0.2">
      <c r="A15" t="s">
        <v>2</v>
      </c>
      <c r="B15">
        <f>I6</f>
        <v>864</v>
      </c>
      <c r="D15" t="s">
        <v>3</v>
      </c>
      <c r="E15" t="str">
        <f>_xlfn.CONCAT(C20:C27)</f>
        <v>10001111</v>
      </c>
    </row>
    <row r="19" spans="1:3" x14ac:dyDescent="0.2">
      <c r="A19" t="s">
        <v>1</v>
      </c>
    </row>
    <row r="20" spans="1:3" x14ac:dyDescent="0.2">
      <c r="A20">
        <v>2</v>
      </c>
      <c r="B20">
        <f t="shared" ref="B20:B25" si="1">IF(A20&lt;B21,B21-A20,B21)</f>
        <v>2</v>
      </c>
      <c r="C20">
        <f t="shared" ref="C20:C25" si="2">IF(A20&lt;=B21,1,0)</f>
        <v>1</v>
      </c>
    </row>
    <row r="21" spans="1:3" x14ac:dyDescent="0.2">
      <c r="A21">
        <v>5</v>
      </c>
      <c r="B21">
        <f t="shared" si="1"/>
        <v>2</v>
      </c>
      <c r="C21">
        <f t="shared" si="2"/>
        <v>0</v>
      </c>
    </row>
    <row r="22" spans="1:3" x14ac:dyDescent="0.2">
      <c r="A22">
        <v>11</v>
      </c>
      <c r="B22">
        <f t="shared" si="1"/>
        <v>2</v>
      </c>
      <c r="C22">
        <f t="shared" si="2"/>
        <v>0</v>
      </c>
    </row>
    <row r="23" spans="1:3" x14ac:dyDescent="0.2">
      <c r="A23">
        <v>23</v>
      </c>
      <c r="B23">
        <f t="shared" si="1"/>
        <v>2</v>
      </c>
      <c r="C23">
        <f t="shared" si="2"/>
        <v>0</v>
      </c>
    </row>
    <row r="24" spans="1:3" x14ac:dyDescent="0.2">
      <c r="A24">
        <v>50</v>
      </c>
      <c r="B24">
        <f t="shared" si="1"/>
        <v>2</v>
      </c>
      <c r="C24">
        <f t="shared" si="2"/>
        <v>1</v>
      </c>
    </row>
    <row r="25" spans="1:3" x14ac:dyDescent="0.2">
      <c r="A25">
        <v>105</v>
      </c>
      <c r="B25">
        <f t="shared" si="1"/>
        <v>52</v>
      </c>
      <c r="C25">
        <f t="shared" si="2"/>
        <v>1</v>
      </c>
    </row>
    <row r="26" spans="1:3" x14ac:dyDescent="0.2">
      <c r="A26">
        <v>230</v>
      </c>
      <c r="B26">
        <f>IF(A26&lt;B27,B27-A26,B27)</f>
        <v>157</v>
      </c>
      <c r="C26">
        <f>IF(A26&lt;=B27,1,0)</f>
        <v>1</v>
      </c>
    </row>
    <row r="27" spans="1:3" x14ac:dyDescent="0.2">
      <c r="A27">
        <v>477</v>
      </c>
      <c r="B27">
        <f>IF(A27&lt;B15,B15-A27,B15)</f>
        <v>387</v>
      </c>
      <c r="C27">
        <f>IF(A27&lt;B15,1,0)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C1B0-0A85-064B-838F-7EB6E228A74E}">
  <dimension ref="A1:J37"/>
  <sheetViews>
    <sheetView tabSelected="1" zoomScale="180" zoomScaleNormal="180" workbookViewId="0">
      <selection activeCell="J3" sqref="J3"/>
    </sheetView>
  </sheetViews>
  <sheetFormatPr baseColWidth="10" defaultRowHeight="16" x14ac:dyDescent="0.2"/>
  <cols>
    <col min="1" max="1" width="15.1640625" customWidth="1"/>
  </cols>
  <sheetData>
    <row r="1" spans="1:10" ht="17" thickBot="1" x14ac:dyDescent="0.25">
      <c r="A1" t="s">
        <v>0</v>
      </c>
      <c r="B1" t="s">
        <v>1</v>
      </c>
      <c r="C1" t="s">
        <v>5</v>
      </c>
      <c r="D1" t="s">
        <v>4</v>
      </c>
    </row>
    <row r="2" spans="1:10" ht="17" thickBot="1" x14ac:dyDescent="0.25">
      <c r="A2">
        <v>1</v>
      </c>
      <c r="B2">
        <v>2</v>
      </c>
      <c r="C2">
        <f>MOD(B$15*B2,B$14)</f>
        <v>354</v>
      </c>
      <c r="D2">
        <f>MID(J$2,A2,1)*1</f>
        <v>1</v>
      </c>
      <c r="I2" s="1" t="s">
        <v>3</v>
      </c>
      <c r="J2" s="3">
        <v>10001101</v>
      </c>
    </row>
    <row r="3" spans="1:10" x14ac:dyDescent="0.2">
      <c r="A3">
        <v>2</v>
      </c>
      <c r="B3">
        <v>5</v>
      </c>
      <c r="C3">
        <f t="shared" ref="C3:C9" si="0">MOD(B$15*B3,B$14)</f>
        <v>885</v>
      </c>
      <c r="D3">
        <f>MID(J$2,A3,1)*1</f>
        <v>0</v>
      </c>
    </row>
    <row r="4" spans="1:10" x14ac:dyDescent="0.2">
      <c r="A4">
        <v>3</v>
      </c>
      <c r="B4">
        <v>11</v>
      </c>
      <c r="C4">
        <f t="shared" si="0"/>
        <v>934</v>
      </c>
      <c r="D4">
        <f>MID(J$2,A4,1)*1</f>
        <v>0</v>
      </c>
    </row>
    <row r="5" spans="1:10" ht="17" thickBot="1" x14ac:dyDescent="0.25">
      <c r="A5">
        <v>4</v>
      </c>
      <c r="B5">
        <v>23</v>
      </c>
      <c r="C5">
        <f t="shared" si="0"/>
        <v>19</v>
      </c>
      <c r="D5">
        <f>MID(J$2,A5,1)*1</f>
        <v>0</v>
      </c>
    </row>
    <row r="6" spans="1:10" ht="17" thickBot="1" x14ac:dyDescent="0.25">
      <c r="A6">
        <v>5</v>
      </c>
      <c r="B6">
        <v>50</v>
      </c>
      <c r="C6">
        <f t="shared" si="0"/>
        <v>746</v>
      </c>
      <c r="D6">
        <f>MID(J$2,A6,1)*1</f>
        <v>1</v>
      </c>
      <c r="I6" s="1" t="s">
        <v>2</v>
      </c>
      <c r="J6" s="2">
        <f>SUMPRODUCT(C2:C9,D2:D9)</f>
        <v>1801</v>
      </c>
    </row>
    <row r="7" spans="1:10" x14ac:dyDescent="0.2">
      <c r="A7">
        <v>6</v>
      </c>
      <c r="B7">
        <v>105</v>
      </c>
      <c r="C7">
        <f t="shared" si="0"/>
        <v>351</v>
      </c>
      <c r="D7">
        <f>MID(J$2,A7,1)*1</f>
        <v>1</v>
      </c>
    </row>
    <row r="8" spans="1:10" x14ac:dyDescent="0.2">
      <c r="A8">
        <v>7</v>
      </c>
      <c r="B8">
        <v>230</v>
      </c>
      <c r="C8">
        <f t="shared" si="0"/>
        <v>190</v>
      </c>
      <c r="D8">
        <f>MID(J$2,A8,1)*1</f>
        <v>0</v>
      </c>
    </row>
    <row r="9" spans="1:10" x14ac:dyDescent="0.2">
      <c r="A9">
        <v>8</v>
      </c>
      <c r="B9">
        <v>477</v>
      </c>
      <c r="C9">
        <f t="shared" si="0"/>
        <v>350</v>
      </c>
      <c r="D9">
        <f>MID(J$2,A9,1)*1</f>
        <v>1</v>
      </c>
    </row>
    <row r="14" spans="1:10" x14ac:dyDescent="0.2">
      <c r="A14" t="s">
        <v>6</v>
      </c>
      <c r="B14">
        <v>1013</v>
      </c>
      <c r="C14" t="s">
        <v>8</v>
      </c>
    </row>
    <row r="15" spans="1:10" x14ac:dyDescent="0.2">
      <c r="A15" t="s">
        <v>7</v>
      </c>
      <c r="B15">
        <v>177</v>
      </c>
    </row>
    <row r="16" spans="1:10" x14ac:dyDescent="0.2">
      <c r="A16" t="s">
        <v>9</v>
      </c>
      <c r="B16">
        <f>GCD(B14,B15)</f>
        <v>1</v>
      </c>
    </row>
    <row r="17" spans="1:6" x14ac:dyDescent="0.2">
      <c r="A17" t="s">
        <v>10</v>
      </c>
      <c r="B17">
        <v>641</v>
      </c>
    </row>
    <row r="18" spans="1:6" x14ac:dyDescent="0.2">
      <c r="A18" t="s">
        <v>11</v>
      </c>
      <c r="B18">
        <f>MOD((B15*B17),B14)</f>
        <v>1</v>
      </c>
    </row>
    <row r="21" spans="1:6" x14ac:dyDescent="0.2">
      <c r="A21" t="s">
        <v>13</v>
      </c>
      <c r="C21" t="s">
        <v>14</v>
      </c>
    </row>
    <row r="22" spans="1:6" x14ac:dyDescent="0.2">
      <c r="A22" t="s">
        <v>12</v>
      </c>
      <c r="C22" t="s">
        <v>15</v>
      </c>
      <c r="F22">
        <f>MOD(J6*B17,B14)</f>
        <v>634</v>
      </c>
    </row>
    <row r="25" spans="1:6" x14ac:dyDescent="0.2">
      <c r="A25" t="s">
        <v>16</v>
      </c>
      <c r="B25">
        <f>F22</f>
        <v>634</v>
      </c>
      <c r="D25" t="s">
        <v>3</v>
      </c>
      <c r="E25" t="str">
        <f>_xlfn.CONCAT(C30:C37)</f>
        <v>10001101</v>
      </c>
    </row>
    <row r="29" spans="1:6" x14ac:dyDescent="0.2">
      <c r="A29" t="s">
        <v>1</v>
      </c>
    </row>
    <row r="30" spans="1:6" x14ac:dyDescent="0.2">
      <c r="A30">
        <v>2</v>
      </c>
      <c r="B30">
        <f t="shared" ref="B30:B35" si="1">IF(A30&lt;B31,B31-A30,B31)</f>
        <v>2</v>
      </c>
      <c r="C30">
        <f t="shared" ref="C30:C35" si="2">IF(A30&lt;=B31,1,0)</f>
        <v>1</v>
      </c>
    </row>
    <row r="31" spans="1:6" x14ac:dyDescent="0.2">
      <c r="A31">
        <v>5</v>
      </c>
      <c r="B31">
        <f t="shared" si="1"/>
        <v>2</v>
      </c>
      <c r="C31">
        <f t="shared" si="2"/>
        <v>0</v>
      </c>
    </row>
    <row r="32" spans="1:6" x14ac:dyDescent="0.2">
      <c r="A32">
        <v>11</v>
      </c>
      <c r="B32">
        <f t="shared" si="1"/>
        <v>2</v>
      </c>
      <c r="C32">
        <f t="shared" si="2"/>
        <v>0</v>
      </c>
    </row>
    <row r="33" spans="1:3" x14ac:dyDescent="0.2">
      <c r="A33">
        <v>23</v>
      </c>
      <c r="B33">
        <f t="shared" si="1"/>
        <v>2</v>
      </c>
      <c r="C33">
        <f t="shared" si="2"/>
        <v>0</v>
      </c>
    </row>
    <row r="34" spans="1:3" x14ac:dyDescent="0.2">
      <c r="A34">
        <v>50</v>
      </c>
      <c r="B34">
        <f t="shared" si="1"/>
        <v>2</v>
      </c>
      <c r="C34">
        <f t="shared" si="2"/>
        <v>1</v>
      </c>
    </row>
    <row r="35" spans="1:3" x14ac:dyDescent="0.2">
      <c r="A35">
        <v>105</v>
      </c>
      <c r="B35">
        <f t="shared" si="1"/>
        <v>52</v>
      </c>
      <c r="C35">
        <f t="shared" si="2"/>
        <v>1</v>
      </c>
    </row>
    <row r="36" spans="1:3" x14ac:dyDescent="0.2">
      <c r="A36">
        <v>230</v>
      </c>
      <c r="B36">
        <f>IF(A36&lt;B37,B37-A36,B37)</f>
        <v>157</v>
      </c>
      <c r="C36">
        <f>IF(A36&lt;=B37,1,0)</f>
        <v>0</v>
      </c>
    </row>
    <row r="37" spans="1:3" x14ac:dyDescent="0.2">
      <c r="A37">
        <v>477</v>
      </c>
      <c r="B37">
        <f>IF(A37&lt;B25,B25-A37,B25)</f>
        <v>157</v>
      </c>
      <c r="C37">
        <f>IF(A37&lt;B25,1,0)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Stanisław Horna</dc:creator>
  <cp:lastModifiedBy>Stanisław Horna</cp:lastModifiedBy>
  <dcterms:created xsi:type="dcterms:W3CDTF">2024-03-03T11:16:18Z</dcterms:created>
  <dcterms:modified xsi:type="dcterms:W3CDTF">2024-03-03T12:22:21Z</dcterms:modified>
</cp:coreProperties>
</file>