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EADME" sheetId="1" state="visible" r:id="rId2"/>
    <sheet name="stationInfo" sheetId="2" state="visible" r:id="rId3"/>
    <sheet name="radiometryMisc" sheetId="3" state="visible" r:id="rId4"/>
    <sheet name="waterMisc" sheetId="4" state="visible" r:id="rId5"/>
    <sheet name="turbidityHACH" sheetId="5" state="visible" r:id="rId6"/>
    <sheet name="SPM" sheetId="6" state="visible" r:id="rId7"/>
    <sheet name="CH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<sst xmlns="http://schemas.openxmlformats.org/spreadsheetml/2006/main" count="291" uniqueCount="113">
  <si>
    <t xml:space="preserve">Place</t>
  </si>
  <si>
    <t xml:space="preserve">Palermo Pier</t>
  </si>
  <si>
    <t xml:space="preserve">RdP</t>
  </si>
  <si>
    <t xml:space="preserve">Dates</t>
  </si>
  <si>
    <t xml:space="preserve">Participants/Measurements</t>
  </si>
  <si>
    <t xml:space="preserve">Institution</t>
  </si>
  <si>
    <t xml:space="preserve">TriOS</t>
  </si>
  <si>
    <t xml:space="preserve">Turbidity</t>
  </si>
  <si>
    <t xml:space="preserve">SPM</t>
  </si>
  <si>
    <t xml:space="preserve">Retrodispersión</t>
  </si>
  <si>
    <t xml:space="preserve">Fluoresencia/Turbidez</t>
  </si>
  <si>
    <t xml:space="preserve">Velocidad del viento</t>
  </si>
  <si>
    <t xml:space="preserve">CHL</t>
  </si>
  <si>
    <t xml:space="preserve">Muestra para fito</t>
  </si>
  <si>
    <t xml:space="preserve">Instrument</t>
  </si>
  <si>
    <t xml:space="preserve">U Algarve</t>
  </si>
  <si>
    <t xml:space="preserve">HACH: IAFE2016</t>
  </si>
  <si>
    <t xml:space="preserve">Gravimetry method</t>
  </si>
  <si>
    <t xml:space="preserve">OBS501_IAFE2016</t>
  </si>
  <si>
    <t xml:space="preserve">SC6 (IAFE, SN 25)</t>
  </si>
  <si>
    <t xml:space="preserve">ECOFLNTU</t>
  </si>
  <si>
    <t xml:space="preserve">Ana Dogliotti</t>
  </si>
  <si>
    <t xml:space="preserve">IAFE</t>
  </si>
  <si>
    <t xml:space="preserve">x</t>
  </si>
  <si>
    <t xml:space="preserve">Juan Gossn</t>
  </si>
  <si>
    <t xml:space="preserve">Santiago Scheiner</t>
  </si>
  <si>
    <t xml:space="preserve">FCEyN/UBA</t>
  </si>
  <si>
    <t xml:space="preserve">Ramiro Santamaría</t>
  </si>
  <si>
    <t xml:space="preserve">CHECK wave heights in logs!!</t>
  </si>
  <si>
    <t xml:space="preserve">CHL in station 7, not 6 (logsheets are wrong)</t>
  </si>
  <si>
    <t xml:space="preserve">StationID</t>
  </si>
  <si>
    <t xml:space="preserve">Region</t>
  </si>
  <si>
    <t xml:space="preserve">Subregion</t>
  </si>
  <si>
    <t xml:space="preserve">Pontoon/Vessel/Place</t>
  </si>
  <si>
    <t xml:space="preserve">Lat</t>
  </si>
  <si>
    <t xml:space="preserve">Lon</t>
  </si>
  <si>
    <t xml:space="preserve">DateUTC</t>
  </si>
  <si>
    <t xml:space="preserve">startTimeUTC</t>
  </si>
  <si>
    <t xml:space="preserve">endTimeUTC</t>
  </si>
  <si>
    <t xml:space="preserve">timeStampUTC</t>
  </si>
  <si>
    <t xml:space="preserve">Notes</t>
  </si>
  <si>
    <t xml:space="preserve">Overpasses</t>
  </si>
  <si>
    <t xml:space="preserve">ST01</t>
  </si>
  <si>
    <t xml:space="preserve">CABA</t>
  </si>
  <si>
    <t xml:space="preserve">Palermo (Pier)</t>
  </si>
  <si>
    <t xml:space="preserve">{‘MSI’:’’}</t>
  </si>
  <si>
    <t xml:space="preserve">ST02</t>
  </si>
  <si>
    <t xml:space="preserve">{‘OLCI’:’S3A_OL_2_DER____20191210T132517_20191210T132817_20191219T081930_0179_052_252_3600_MAR_O_NT_002.SEN3’}</t>
  </si>
  <si>
    <t xml:space="preserve">ST03</t>
  </si>
  <si>
    <t xml:space="preserve">ST03B</t>
  </si>
  <si>
    <t xml:space="preserve">ST04</t>
  </si>
  <si>
    <t xml:space="preserve">{‘VSNPP’:’V2019344170000’}</t>
  </si>
  <si>
    <t xml:space="preserve">ST05</t>
  </si>
  <si>
    <t xml:space="preserve">ST06</t>
  </si>
  <si>
    <t xml:space="preserve">{‘VNOAA20’:’V2019344174800’}</t>
  </si>
  <si>
    <t xml:space="preserve">ST07</t>
  </si>
  <si>
    <t xml:space="preserve">ST08</t>
  </si>
  <si>
    <t xml:space="preserve">windSpeed[m/s]</t>
  </si>
  <si>
    <t xml:space="preserve">windDir[deg]</t>
  </si>
  <si>
    <t xml:space="preserve">waveHeight[m]</t>
  </si>
  <si>
    <t xml:space="preserve">seaState</t>
  </si>
  <si>
    <t xml:space="preserve">CloudCover[/8]</t>
  </si>
  <si>
    <t xml:space="preserve">cloudType</t>
  </si>
  <si>
    <t xml:space="preserve">cloudColor</t>
  </si>
  <si>
    <t xml:space="preserve">cloudContrails</t>
  </si>
  <si>
    <t xml:space="preserve">weather</t>
  </si>
  <si>
    <t xml:space="preserve">sunState</t>
  </si>
  <si>
    <t xml:space="preserve">seaPhoto</t>
  </si>
  <si>
    <t xml:space="preserve">skyPhoto</t>
  </si>
  <si>
    <t xml:space="preserve">radiometryLog</t>
  </si>
  <si>
    <t xml:space="preserve">relAzimuth[deg]</t>
  </si>
  <si>
    <t xml:space="preserve">radiometerType</t>
  </si>
  <si>
    <t xml:space="preserve">foam, yellow flowers</t>
  </si>
  <si>
    <t xml:space="preserve">clear</t>
  </si>
  <si>
    <t xml:space="preserve">y</t>
  </si>
  <si>
    <t xml:space="preserve">trios</t>
  </si>
  <si>
    <t xml:space="preserve">small bubbles, glint</t>
  </si>
  <si>
    <t xml:space="preserve">small glint</t>
  </si>
  <si>
    <t xml:space="preserve">yellow flowers</t>
  </si>
  <si>
    <t xml:space="preserve">few bubbles</t>
  </si>
  <si>
    <t xml:space="preserve">Depth[m]</t>
  </si>
  <si>
    <t xml:space="preserve">pressure[Pa]</t>
  </si>
  <si>
    <t xml:space="preserve">temp[C]</t>
  </si>
  <si>
    <t xml:space="preserve">salinity[PSU]</t>
  </si>
  <si>
    <t xml:space="preserve">Conductivity[uS/cm]</t>
  </si>
  <si>
    <t xml:space="preserve">pH</t>
  </si>
  <si>
    <t xml:space="preserve">dissolvedOxygen[mg/l]</t>
  </si>
  <si>
    <t xml:space="preserve">N-NH3[mg/l]</t>
  </si>
  <si>
    <t xml:space="preserve">N-NO3[mg/l]</t>
  </si>
  <si>
    <t xml:space="preserve">P-PO4[mg/l]</t>
  </si>
  <si>
    <t xml:space="preserve">secchi[cm]</t>
  </si>
  <si>
    <t xml:space="preserve">turbidity[NTU]</t>
  </si>
  <si>
    <t xml:space="preserve">globalMean[FNU]</t>
  </si>
  <si>
    <t xml:space="preserve">globalCV[%]</t>
  </si>
  <si>
    <t xml:space="preserve">IAFE2016[FNU]</t>
  </si>
  <si>
    <t xml:space="preserve">OtherInstrument2[FNU]</t>
  </si>
  <si>
    <t xml:space="preserve">OtherInstrument3[FNU]</t>
  </si>
  <si>
    <t xml:space="preserve">sample1</t>
  </si>
  <si>
    <t xml:space="preserve">sample2</t>
  </si>
  <si>
    <t xml:space="preserve">sample3</t>
  </si>
  <si>
    <t xml:space="preserve">Mean</t>
  </si>
  <si>
    <t xml:space="preserve">CV[%]</t>
  </si>
  <si>
    <t xml:space="preserve">SPM[g/m3]</t>
  </si>
  <si>
    <t xml:space="preserve">SIM[g/m3]</t>
  </si>
  <si>
    <t xml:space="preserve">SOM[g/m3]</t>
  </si>
  <si>
    <t xml:space="preserve">%INORG</t>
  </si>
  <si>
    <t xml:space="preserve">filterID</t>
  </si>
  <si>
    <t xml:space="preserve">volume[ml]</t>
  </si>
  <si>
    <t xml:space="preserve">M0[E-4g]</t>
  </si>
  <si>
    <t xml:space="preserve">M1[E-4g]</t>
  </si>
  <si>
    <t xml:space="preserve">M2[E-4g]</t>
  </si>
  <si>
    <t xml:space="preserve">CHL[mg/l]</t>
  </si>
  <si>
    <t xml:space="preserve">mean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</si>
</sst>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HH:MM:SS"/>
    <numFmt numFmtId="167" formatCode="MM/DD/YYYY\ HH:MM:SS"/>
    <numFmt numFmtId="168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1" width="22.5459183673469"/>
    <col collapsed="false" hidden="false" max="2" min="2" style="1" width="15.2551020408163"/>
    <col collapsed="false" hidden="false" max="3" min="3" style="1" width="12.8265306122449"/>
    <col collapsed="false" hidden="false" max="4" min="4" style="1" width="17.280612244898"/>
    <col collapsed="false" hidden="false" max="5" min="5" style="1" width="18.4948979591837"/>
    <col collapsed="false" hidden="false" max="7" min="6" style="1" width="17.8214285714286"/>
    <col collapsed="false" hidden="false" max="8" min="8" style="1" width="21.4642857142857"/>
    <col collapsed="false" hidden="false" max="9" min="9" style="1" width="17.5510204081633"/>
    <col collapsed="false" hidden="false" max="10" min="10" style="1" width="20.1122448979592"/>
    <col collapsed="false" hidden="false" max="11" min="11" style="1" width="15.6581632653061"/>
    <col collapsed="false" hidden="false" max="1022" min="12" style="1" width="6.88265306122449"/>
    <col collapsed="false" hidden="false" max="1025" min="1023" style="0" width="6.0765306122449"/>
  </cols>
  <sheetData>
    <row r="1" customFormat="false" ht="12.95" hidden="false" customHeight="true" outlineLevel="0" collapsed="false">
      <c r="A1" s="2" t="s">
        <v>0</v>
      </c>
      <c r="B1" s="3" t="s">
        <v>1</v>
      </c>
      <c r="C1" s="3" t="s">
        <v>2</v>
      </c>
      <c r="D1" s="4"/>
      <c r="E1" s="5"/>
      <c r="F1" s="5"/>
      <c r="G1" s="5"/>
      <c r="H1" s="0"/>
      <c r="I1" s="0"/>
      <c r="J1" s="0"/>
      <c r="K1" s="0"/>
    </row>
    <row r="2" customFormat="false" ht="12.95" hidden="false" customHeight="true" outlineLevel="0" collapsed="false">
      <c r="A2" s="2" t="s">
        <v>3</v>
      </c>
      <c r="B2" s="6" t="n">
        <v>43809</v>
      </c>
      <c r="C2" s="6" t="n">
        <v>43809</v>
      </c>
      <c r="D2" s="7"/>
      <c r="E2" s="5"/>
      <c r="F2" s="5"/>
      <c r="G2" s="5"/>
      <c r="H2" s="0"/>
      <c r="I2" s="0"/>
      <c r="J2" s="0"/>
      <c r="K2" s="0"/>
    </row>
    <row r="3" customFormat="false" ht="12.95" hidden="false" customHeight="true" outlineLevel="0" collapsed="false">
      <c r="A3" s="5"/>
      <c r="B3" s="5"/>
      <c r="C3" s="5"/>
      <c r="D3" s="5"/>
      <c r="E3" s="5"/>
      <c r="F3" s="5"/>
      <c r="G3" s="5"/>
      <c r="H3" s="0"/>
      <c r="I3" s="0"/>
      <c r="J3" s="0"/>
      <c r="K3" s="0"/>
    </row>
    <row r="4" customFormat="false" ht="12.95" hidden="false" customHeight="true" outlineLevel="0" collapsed="false">
      <c r="A4" s="8" t="s">
        <v>4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7</v>
      </c>
      <c r="G4" s="9" t="s">
        <v>9</v>
      </c>
      <c r="H4" s="9" t="s">
        <v>10</v>
      </c>
      <c r="I4" s="10" t="s">
        <v>11</v>
      </c>
      <c r="J4" s="10" t="s">
        <v>12</v>
      </c>
      <c r="K4" s="10" t="s">
        <v>13</v>
      </c>
    </row>
    <row r="5" customFormat="false" ht="12.95" hidden="false" customHeight="true" outlineLevel="0" collapsed="false">
      <c r="A5" s="8" t="s">
        <v>14</v>
      </c>
      <c r="B5" s="11"/>
      <c r="C5" s="12" t="s">
        <v>15</v>
      </c>
      <c r="D5" s="12" t="s">
        <v>16</v>
      </c>
      <c r="E5" s="12" t="s">
        <v>17</v>
      </c>
      <c r="F5" s="12" t="s">
        <v>18</v>
      </c>
      <c r="G5" s="12" t="s">
        <v>19</v>
      </c>
      <c r="H5" s="12" t="s">
        <v>20</v>
      </c>
      <c r="I5" s="13"/>
      <c r="J5" s="13"/>
      <c r="K5" s="13"/>
    </row>
    <row r="6" customFormat="false" ht="12.95" hidden="false" customHeight="true" outlineLevel="0" collapsed="false">
      <c r="A6" s="14" t="s">
        <v>21</v>
      </c>
      <c r="B6" s="15" t="s">
        <v>22</v>
      </c>
      <c r="C6" s="16" t="s">
        <v>23</v>
      </c>
      <c r="D6" s="17"/>
      <c r="E6" s="17"/>
      <c r="F6" s="17"/>
      <c r="G6" s="17"/>
      <c r="H6" s="17"/>
      <c r="I6" s="18" t="s">
        <v>23</v>
      </c>
      <c r="J6" s="18"/>
      <c r="K6" s="18" t="s">
        <v>23</v>
      </c>
    </row>
    <row r="7" customFormat="false" ht="12.95" hidden="false" customHeight="true" outlineLevel="0" collapsed="false">
      <c r="A7" s="14" t="s">
        <v>24</v>
      </c>
      <c r="B7" s="15" t="s">
        <v>22</v>
      </c>
      <c r="C7" s="16"/>
      <c r="D7" s="17" t="s">
        <v>23</v>
      </c>
      <c r="E7" s="17" t="s">
        <v>23</v>
      </c>
      <c r="F7" s="17" t="s">
        <v>23</v>
      </c>
      <c r="G7" s="17"/>
      <c r="H7" s="17"/>
      <c r="I7" s="18" t="s">
        <v>23</v>
      </c>
      <c r="J7" s="18" t="s">
        <v>23</v>
      </c>
      <c r="K7" s="18"/>
    </row>
    <row r="8" customFormat="false" ht="12.95" hidden="false" customHeight="true" outlineLevel="0" collapsed="false">
      <c r="A8" s="14" t="s">
        <v>25</v>
      </c>
      <c r="B8" s="15" t="s">
        <v>26</v>
      </c>
      <c r="C8" s="16"/>
      <c r="D8" s="17" t="s">
        <v>23</v>
      </c>
      <c r="E8" s="17" t="s">
        <v>23</v>
      </c>
      <c r="F8" s="17"/>
      <c r="G8" s="17" t="s">
        <v>23</v>
      </c>
      <c r="H8" s="17" t="s">
        <v>23</v>
      </c>
      <c r="I8" s="18"/>
      <c r="J8" s="18" t="s">
        <v>23</v>
      </c>
      <c r="K8" s="18"/>
    </row>
    <row r="9" customFormat="false" ht="12.8" hidden="false" customHeight="false" outlineLevel="0" collapsed="false">
      <c r="A9" s="14" t="s">
        <v>27</v>
      </c>
      <c r="B9" s="15" t="s">
        <v>26</v>
      </c>
      <c r="C9" s="16"/>
      <c r="D9" s="17" t="s">
        <v>23</v>
      </c>
      <c r="E9" s="17" t="s">
        <v>23</v>
      </c>
      <c r="F9" s="17"/>
      <c r="G9" s="17" t="s">
        <v>23</v>
      </c>
      <c r="H9" s="17" t="s">
        <v>23</v>
      </c>
      <c r="I9" s="18"/>
      <c r="J9" s="18" t="s">
        <v>23</v>
      </c>
      <c r="K9" s="18"/>
    </row>
    <row r="10" customFormat="false" ht="12.8" hidden="false" customHeight="false" outlineLevel="0" collapsed="false">
      <c r="A10" s="0"/>
    </row>
    <row r="11" customFormat="false" ht="12.8" hidden="false" customHeight="false" outlineLevel="0" collapsed="false">
      <c r="A11" s="0"/>
    </row>
    <row r="12" customFormat="false" ht="12.8" hidden="false" customHeight="false" outlineLevel="0" collapsed="false">
      <c r="A12" s="1" t="s">
        <v>28</v>
      </c>
    </row>
    <row r="13" customFormat="false" ht="12.8" hidden="false" customHeight="false" outlineLevel="0" collapsed="false">
      <c r="A13" s="1" t="s">
        <v>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L8" activeCellId="0" sqref="L8"/>
    </sheetView>
  </sheetViews>
  <sheetFormatPr defaultRowHeight="12.8"/>
  <cols>
    <col collapsed="false" hidden="false" max="1" min="1" style="19" width="12.8265306122449"/>
    <col collapsed="false" hidden="false" max="2" min="2" style="19" width="14.0408163265306"/>
    <col collapsed="false" hidden="false" max="3" min="3" style="19" width="13.7704081632653"/>
    <col collapsed="false" hidden="false" max="4" min="4" style="19" width="18.6275510204082"/>
    <col collapsed="false" hidden="false" max="5" min="5" style="1" width="7.56122448979592"/>
    <col collapsed="false" hidden="false" max="6" min="6" style="1" width="6.88265306122449"/>
    <col collapsed="false" hidden="false" max="7" min="7" style="20" width="9.85204081632653"/>
    <col collapsed="false" hidden="false" max="8" min="8" style="21" width="12.5561224489796"/>
    <col collapsed="false" hidden="false" max="9" min="9" style="1" width="11.3418367346939"/>
    <col collapsed="false" hidden="false" max="10" min="10" style="22" width="20.1122448979592"/>
    <col collapsed="false" hidden="false" max="11" min="11" style="1" width="6.61224489795918"/>
    <col collapsed="false" hidden="false" max="12" min="12" style="1" width="109.729591836735"/>
    <col collapsed="false" hidden="false" max="1025" min="13" style="1" width="6.88265306122449"/>
  </cols>
  <sheetData>
    <row r="1" s="19" customFormat="true" ht="12.95" hidden="false" customHeight="true" outlineLevel="0" collapsed="false">
      <c r="A1" s="2"/>
      <c r="B1" s="14"/>
      <c r="C1" s="14"/>
      <c r="D1" s="14"/>
      <c r="E1" s="14"/>
      <c r="F1" s="14"/>
      <c r="G1" s="23"/>
      <c r="H1" s="24"/>
      <c r="I1" s="14"/>
      <c r="J1" s="25"/>
      <c r="K1" s="26"/>
      <c r="L1" s="14"/>
    </row>
    <row r="2" customFormat="false" ht="12.95" hidden="false" customHeight="true" outlineLevel="0" collapsed="false">
      <c r="A2" s="2" t="s">
        <v>30</v>
      </c>
      <c r="B2" s="14" t="s">
        <v>31</v>
      </c>
      <c r="C2" s="14" t="s">
        <v>32</v>
      </c>
      <c r="D2" s="14" t="s">
        <v>33</v>
      </c>
      <c r="E2" s="14" t="s">
        <v>34</v>
      </c>
      <c r="F2" s="14" t="s">
        <v>35</v>
      </c>
      <c r="G2" s="23" t="s">
        <v>36</v>
      </c>
      <c r="H2" s="24" t="s">
        <v>37</v>
      </c>
      <c r="I2" s="14" t="s">
        <v>38</v>
      </c>
      <c r="J2" s="25" t="s">
        <v>39</v>
      </c>
      <c r="K2" s="26" t="s">
        <v>40</v>
      </c>
      <c r="L2" s="26" t="s">
        <v>41</v>
      </c>
    </row>
    <row r="3" customFormat="false" ht="12.95" hidden="false" customHeight="true" outlineLevel="0" collapsed="false">
      <c r="A3" s="2" t="s">
        <v>42</v>
      </c>
      <c r="B3" s="3" t="s">
        <v>2</v>
      </c>
      <c r="C3" s="3" t="s">
        <v>43</v>
      </c>
      <c r="D3" s="3" t="s">
        <v>44</v>
      </c>
      <c r="E3" s="27" t="n">
        <v>-34.560833</v>
      </c>
      <c r="F3" s="27" t="n">
        <v>-58.398833</v>
      </c>
      <c r="G3" s="6" t="n">
        <v>43809</v>
      </c>
      <c r="H3" s="28" t="n">
        <v>0.572222222222222</v>
      </c>
      <c r="I3" s="28" t="n">
        <v>0.583333333333333</v>
      </c>
      <c r="J3" s="29" t="n">
        <f aca="false">G3+H3</f>
        <v>43809.5722222222</v>
      </c>
      <c r="K3" s="3"/>
      <c r="L3" s="3" t="s">
        <v>45</v>
      </c>
    </row>
    <row r="4" customFormat="false" ht="12.95" hidden="false" customHeight="true" outlineLevel="0" collapsed="false">
      <c r="A4" s="2" t="s">
        <v>46</v>
      </c>
      <c r="B4" s="3" t="s">
        <v>2</v>
      </c>
      <c r="C4" s="3" t="s">
        <v>43</v>
      </c>
      <c r="D4" s="3" t="s">
        <v>44</v>
      </c>
      <c r="E4" s="27" t="n">
        <v>-34.560833</v>
      </c>
      <c r="F4" s="27" t="n">
        <v>-58.398833</v>
      </c>
      <c r="G4" s="6" t="n">
        <v>43809</v>
      </c>
      <c r="H4" s="28" t="n">
        <v>0.595138888888889</v>
      </c>
      <c r="I4" s="28" t="n">
        <v>0.602083333333333</v>
      </c>
      <c r="J4" s="29" t="n">
        <f aca="false">G4+H4</f>
        <v>43809.5951388889</v>
      </c>
      <c r="K4" s="3"/>
      <c r="L4" s="3" t="s">
        <v>47</v>
      </c>
    </row>
    <row r="5" customFormat="false" ht="12.8" hidden="false" customHeight="false" outlineLevel="0" collapsed="false">
      <c r="A5" s="2" t="s">
        <v>48</v>
      </c>
      <c r="B5" s="3" t="s">
        <v>2</v>
      </c>
      <c r="C5" s="3" t="s">
        <v>43</v>
      </c>
      <c r="D5" s="3" t="s">
        <v>44</v>
      </c>
      <c r="E5" s="27" t="n">
        <v>-34.560833</v>
      </c>
      <c r="F5" s="27" t="n">
        <v>-58.398833</v>
      </c>
      <c r="G5" s="6" t="n">
        <v>43809</v>
      </c>
      <c r="H5" s="28" t="n">
        <v>0.625694444444444</v>
      </c>
      <c r="I5" s="28" t="n">
        <v>0.632638888888889</v>
      </c>
      <c r="J5" s="29" t="n">
        <f aca="false">G5+H5</f>
        <v>43809.6256944445</v>
      </c>
      <c r="K5" s="3"/>
      <c r="L5" s="3"/>
    </row>
    <row r="6" customFormat="false" ht="12.8" hidden="false" customHeight="false" outlineLevel="0" collapsed="false">
      <c r="A6" s="2" t="s">
        <v>49</v>
      </c>
      <c r="B6" s="3" t="s">
        <v>2</v>
      </c>
      <c r="C6" s="3" t="s">
        <v>43</v>
      </c>
      <c r="D6" s="3" t="s">
        <v>44</v>
      </c>
      <c r="E6" s="27" t="n">
        <v>-34.560833</v>
      </c>
      <c r="F6" s="27" t="n">
        <v>-58.398833</v>
      </c>
      <c r="G6" s="6" t="n">
        <v>43809</v>
      </c>
      <c r="H6" s="28" t="n">
        <v>0.666666666666667</v>
      </c>
      <c r="I6" s="28"/>
      <c r="J6" s="29" t="n">
        <f aca="false">G6+H6</f>
        <v>43809.6666666667</v>
      </c>
      <c r="K6" s="3"/>
      <c r="L6" s="3"/>
    </row>
    <row r="7" customFormat="false" ht="12.8" hidden="false" customHeight="false" outlineLevel="0" collapsed="false">
      <c r="A7" s="2" t="s">
        <v>50</v>
      </c>
      <c r="B7" s="3" t="s">
        <v>2</v>
      </c>
      <c r="C7" s="3" t="s">
        <v>43</v>
      </c>
      <c r="D7" s="3" t="s">
        <v>44</v>
      </c>
      <c r="E7" s="27" t="n">
        <v>-34.560833</v>
      </c>
      <c r="F7" s="27" t="n">
        <v>-58.398833</v>
      </c>
      <c r="G7" s="6" t="n">
        <v>43809</v>
      </c>
      <c r="H7" s="28" t="n">
        <v>0.709722222222222</v>
      </c>
      <c r="I7" s="28" t="n">
        <v>0.716666666666667</v>
      </c>
      <c r="J7" s="29" t="n">
        <f aca="false">G7+H7</f>
        <v>43809.7097222222</v>
      </c>
      <c r="K7" s="3"/>
      <c r="L7" s="3" t="s">
        <v>51</v>
      </c>
    </row>
    <row r="8" customFormat="false" ht="12.8" hidden="false" customHeight="false" outlineLevel="0" collapsed="false">
      <c r="A8" s="2" t="s">
        <v>52</v>
      </c>
      <c r="B8" s="3" t="s">
        <v>2</v>
      </c>
      <c r="C8" s="3" t="s">
        <v>43</v>
      </c>
      <c r="D8" s="3" t="s">
        <v>44</v>
      </c>
      <c r="E8" s="27" t="n">
        <v>-34.560833</v>
      </c>
      <c r="F8" s="27" t="n">
        <v>-58.398833</v>
      </c>
      <c r="G8" s="6" t="n">
        <v>43809</v>
      </c>
      <c r="H8" s="28" t="n">
        <v>0.730555555555555</v>
      </c>
      <c r="I8" s="28" t="n">
        <v>0.7375</v>
      </c>
      <c r="J8" s="29" t="n">
        <f aca="false">G8+H8</f>
        <v>43809.7305555556</v>
      </c>
      <c r="K8" s="3"/>
      <c r="L8" s="3"/>
    </row>
    <row r="9" customFormat="false" ht="12.8" hidden="false" customHeight="false" outlineLevel="0" collapsed="false">
      <c r="A9" s="2" t="s">
        <v>53</v>
      </c>
      <c r="B9" s="3" t="s">
        <v>2</v>
      </c>
      <c r="C9" s="3" t="s">
        <v>43</v>
      </c>
      <c r="D9" s="3" t="s">
        <v>44</v>
      </c>
      <c r="E9" s="27" t="n">
        <v>-34.560833</v>
      </c>
      <c r="F9" s="27" t="n">
        <v>-58.398833</v>
      </c>
      <c r="G9" s="6" t="n">
        <v>43809</v>
      </c>
      <c r="H9" s="28" t="n">
        <v>0.745138888888889</v>
      </c>
      <c r="I9" s="28" t="n">
        <v>0.757638888888889</v>
      </c>
      <c r="J9" s="29" t="n">
        <f aca="false">G9+H9</f>
        <v>43809.7451388889</v>
      </c>
      <c r="K9" s="3"/>
      <c r="L9" s="3" t="s">
        <v>54</v>
      </c>
    </row>
    <row r="10" customFormat="false" ht="12.8" hidden="false" customHeight="false" outlineLevel="0" collapsed="false">
      <c r="A10" s="2" t="s">
        <v>55</v>
      </c>
      <c r="B10" s="3" t="s">
        <v>2</v>
      </c>
      <c r="C10" s="3" t="s">
        <v>43</v>
      </c>
      <c r="D10" s="3" t="s">
        <v>44</v>
      </c>
      <c r="E10" s="27" t="n">
        <v>-34.560833</v>
      </c>
      <c r="F10" s="27" t="n">
        <v>-58.398833</v>
      </c>
      <c r="G10" s="6" t="n">
        <v>43809</v>
      </c>
      <c r="H10" s="28" t="n">
        <v>0.773611111111111</v>
      </c>
      <c r="I10" s="28" t="n">
        <v>0.784722222222222</v>
      </c>
      <c r="J10" s="29" t="n">
        <f aca="false">G10+H10</f>
        <v>43809.7736111111</v>
      </c>
      <c r="K10" s="3"/>
      <c r="L10" s="3"/>
    </row>
    <row r="11" customFormat="false" ht="12.8" hidden="false" customHeight="false" outlineLevel="0" collapsed="false">
      <c r="A11" s="2" t="s">
        <v>56</v>
      </c>
      <c r="B11" s="3" t="s">
        <v>2</v>
      </c>
      <c r="C11" s="3" t="s">
        <v>43</v>
      </c>
      <c r="D11" s="3" t="s">
        <v>44</v>
      </c>
      <c r="E11" s="27" t="n">
        <v>-34.560833</v>
      </c>
      <c r="F11" s="27" t="n">
        <v>-58.398833</v>
      </c>
      <c r="G11" s="6" t="n">
        <v>43810</v>
      </c>
      <c r="H11" s="28" t="n">
        <v>0.770833333333333</v>
      </c>
      <c r="I11" s="28"/>
      <c r="J11" s="29" t="n">
        <f aca="false">G11+H11</f>
        <v>43810.7708333333</v>
      </c>
      <c r="K11" s="3"/>
      <c r="L11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E11" activeCellId="0" sqref="E11"/>
    </sheetView>
  </sheetViews>
  <sheetFormatPr defaultRowHeight="12.8"/>
  <cols>
    <col collapsed="false" hidden="false" max="1" min="1" style="19" width="7.56122448979592"/>
    <col collapsed="false" hidden="false" max="2" min="2" style="1" width="13.7704081632653"/>
    <col collapsed="false" hidden="false" max="3" min="3" style="1" width="12.1479591836735"/>
    <col collapsed="false" hidden="false" max="4" min="4" style="1" width="14.3112244897959"/>
    <col collapsed="false" hidden="false" max="5" min="5" style="1" width="15.5255102040816"/>
    <col collapsed="false" hidden="false" max="6" min="6" style="1" width="12.6887755102041"/>
    <col collapsed="false" hidden="false" max="7" min="7" style="1" width="9.17857142857143"/>
    <col collapsed="false" hidden="false" max="8" min="8" style="1" width="10.8010204081633"/>
    <col collapsed="false" hidden="false" max="9" min="9" style="1" width="12.8265306122449"/>
    <col collapsed="false" hidden="false" max="13" min="10" style="1" width="9.17857142857143"/>
    <col collapsed="false" hidden="false" max="14" min="14" style="1" width="12.8265306122449"/>
    <col collapsed="false" hidden="false" max="15" min="15" style="1" width="13.7704081632653"/>
    <col collapsed="false" hidden="false" max="16" min="16" style="1" width="15.3877551020408"/>
    <col collapsed="false" hidden="false" max="1025" min="17" style="1" width="6.88265306122449"/>
  </cols>
  <sheetData>
    <row r="1" customFormat="false" ht="12.95" hidden="false" customHeight="true" outlineLevel="0" collapsed="false">
      <c r="A1" s="2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3"/>
      <c r="P1" s="3"/>
    </row>
    <row r="2" customFormat="false" ht="12.95" hidden="false" customHeight="true" outlineLevel="0" collapsed="false">
      <c r="A2" s="2" t="s">
        <v>30</v>
      </c>
      <c r="B2" s="14" t="s">
        <v>57</v>
      </c>
      <c r="C2" s="14" t="s">
        <v>58</v>
      </c>
      <c r="D2" s="14" t="s">
        <v>59</v>
      </c>
      <c r="E2" s="14" t="s">
        <v>60</v>
      </c>
      <c r="F2" s="14" t="s">
        <v>61</v>
      </c>
      <c r="G2" s="14" t="s">
        <v>62</v>
      </c>
      <c r="H2" s="14" t="s">
        <v>63</v>
      </c>
      <c r="I2" s="14" t="s">
        <v>64</v>
      </c>
      <c r="J2" s="14" t="s">
        <v>65</v>
      </c>
      <c r="K2" s="14" t="s">
        <v>66</v>
      </c>
      <c r="L2" s="14" t="s">
        <v>67</v>
      </c>
      <c r="M2" s="14" t="s">
        <v>68</v>
      </c>
      <c r="N2" s="14" t="s">
        <v>69</v>
      </c>
      <c r="O2" s="14" t="s">
        <v>70</v>
      </c>
      <c r="P2" s="14" t="s">
        <v>71</v>
      </c>
    </row>
    <row r="3" customFormat="false" ht="12.95" hidden="false" customHeight="true" outlineLevel="0" collapsed="false">
      <c r="A3" s="2" t="s">
        <v>42</v>
      </c>
      <c r="B3" s="3"/>
      <c r="C3" s="3"/>
      <c r="D3" s="3"/>
      <c r="E3" s="3" t="s">
        <v>72</v>
      </c>
      <c r="F3" s="3" t="n">
        <v>0</v>
      </c>
      <c r="G3" s="3"/>
      <c r="H3" s="3"/>
      <c r="I3" s="3" t="n">
        <v>0</v>
      </c>
      <c r="J3" s="3"/>
      <c r="K3" s="3" t="s">
        <v>73</v>
      </c>
      <c r="L3" s="3" t="s">
        <v>74</v>
      </c>
      <c r="M3" s="3" t="s">
        <v>74</v>
      </c>
      <c r="N3" s="3" t="s">
        <v>74</v>
      </c>
      <c r="O3" s="3" t="n">
        <v>-135</v>
      </c>
      <c r="P3" s="3" t="s">
        <v>75</v>
      </c>
    </row>
    <row r="4" customFormat="false" ht="12.95" hidden="false" customHeight="true" outlineLevel="0" collapsed="false">
      <c r="A4" s="2" t="s">
        <v>46</v>
      </c>
      <c r="B4" s="3"/>
      <c r="C4" s="3"/>
      <c r="D4" s="3"/>
      <c r="E4" s="3" t="s">
        <v>76</v>
      </c>
      <c r="F4" s="3" t="n">
        <v>0</v>
      </c>
      <c r="G4" s="3"/>
      <c r="H4" s="3"/>
      <c r="I4" s="3" t="n">
        <v>0</v>
      </c>
      <c r="J4" s="3"/>
      <c r="K4" s="3" t="s">
        <v>73</v>
      </c>
      <c r="L4" s="3" t="s">
        <v>74</v>
      </c>
      <c r="M4" s="3" t="s">
        <v>74</v>
      </c>
      <c r="N4" s="3" t="s">
        <v>74</v>
      </c>
      <c r="O4" s="3" t="n">
        <v>-135</v>
      </c>
      <c r="P4" s="3" t="s">
        <v>75</v>
      </c>
    </row>
    <row r="5" customFormat="false" ht="12.8" hidden="false" customHeight="false" outlineLevel="0" collapsed="false">
      <c r="A5" s="2" t="s">
        <v>48</v>
      </c>
      <c r="B5" s="3"/>
      <c r="C5" s="3"/>
      <c r="D5" s="3"/>
      <c r="E5" s="3" t="s">
        <v>76</v>
      </c>
      <c r="F5" s="3" t="n">
        <v>0</v>
      </c>
      <c r="G5" s="3"/>
      <c r="H5" s="3"/>
      <c r="I5" s="3" t="n">
        <v>0</v>
      </c>
      <c r="J5" s="3"/>
      <c r="K5" s="3" t="s">
        <v>73</v>
      </c>
      <c r="L5" s="3" t="s">
        <v>74</v>
      </c>
      <c r="M5" s="3" t="s">
        <v>74</v>
      </c>
      <c r="N5" s="3" t="s">
        <v>74</v>
      </c>
      <c r="O5" s="3" t="n">
        <v>-135</v>
      </c>
      <c r="P5" s="3" t="s">
        <v>75</v>
      </c>
    </row>
    <row r="6" customFormat="false" ht="12.8" hidden="false" customHeight="false" outlineLevel="0" collapsed="false">
      <c r="A6" s="2" t="s">
        <v>49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customFormat="false" ht="12.8" hidden="false" customHeight="false" outlineLevel="0" collapsed="false">
      <c r="A7" s="2" t="s">
        <v>50</v>
      </c>
      <c r="B7" s="3"/>
      <c r="C7" s="3"/>
      <c r="D7" s="3"/>
      <c r="E7" s="3" t="s">
        <v>77</v>
      </c>
      <c r="F7" s="3" t="n">
        <v>0</v>
      </c>
      <c r="G7" s="3"/>
      <c r="H7" s="3"/>
      <c r="I7" s="3" t="n">
        <v>0</v>
      </c>
      <c r="J7" s="3"/>
      <c r="K7" s="3" t="s">
        <v>73</v>
      </c>
      <c r="L7" s="3" t="s">
        <v>74</v>
      </c>
      <c r="M7" s="3" t="s">
        <v>74</v>
      </c>
      <c r="N7" s="3" t="s">
        <v>74</v>
      </c>
      <c r="O7" s="3" t="n">
        <v>135</v>
      </c>
      <c r="P7" s="3" t="s">
        <v>75</v>
      </c>
    </row>
    <row r="8" customFormat="false" ht="12.8" hidden="false" customHeight="false" outlineLevel="0" collapsed="false">
      <c r="A8" s="2" t="s">
        <v>52</v>
      </c>
      <c r="B8" s="3"/>
      <c r="C8" s="3"/>
      <c r="D8" s="3"/>
      <c r="E8" s="3" t="s">
        <v>78</v>
      </c>
      <c r="F8" s="3" t="n">
        <v>0</v>
      </c>
      <c r="G8" s="3"/>
      <c r="H8" s="3"/>
      <c r="I8" s="3" t="n">
        <v>0</v>
      </c>
      <c r="J8" s="3"/>
      <c r="K8" s="3" t="s">
        <v>73</v>
      </c>
      <c r="L8" s="3" t="s">
        <v>74</v>
      </c>
      <c r="M8" s="3" t="s">
        <v>74</v>
      </c>
      <c r="N8" s="3" t="s">
        <v>74</v>
      </c>
      <c r="O8" s="3" t="n">
        <v>135</v>
      </c>
      <c r="P8" s="3" t="s">
        <v>75</v>
      </c>
    </row>
    <row r="9" customFormat="false" ht="12.8" hidden="false" customHeight="false" outlineLevel="0" collapsed="false">
      <c r="A9" s="2" t="s">
        <v>53</v>
      </c>
      <c r="B9" s="3"/>
      <c r="C9" s="3"/>
      <c r="D9" s="3"/>
      <c r="E9" s="3" t="s">
        <v>79</v>
      </c>
      <c r="F9" s="3" t="n">
        <v>0</v>
      </c>
      <c r="G9" s="3"/>
      <c r="H9" s="3"/>
      <c r="I9" s="3" t="n">
        <v>0</v>
      </c>
      <c r="J9" s="3"/>
      <c r="K9" s="3" t="s">
        <v>73</v>
      </c>
      <c r="L9" s="3" t="s">
        <v>74</v>
      </c>
      <c r="M9" s="3" t="s">
        <v>74</v>
      </c>
      <c r="N9" s="3" t="s">
        <v>74</v>
      </c>
      <c r="O9" s="3" t="n">
        <v>135</v>
      </c>
      <c r="P9" s="3" t="s">
        <v>75</v>
      </c>
    </row>
    <row r="10" customFormat="false" ht="12.8" hidden="false" customHeight="false" outlineLevel="0" collapsed="false">
      <c r="A10" s="2" t="s">
        <v>55</v>
      </c>
      <c r="B10" s="3"/>
      <c r="C10" s="3"/>
      <c r="D10" s="3"/>
      <c r="E10" s="3" t="s">
        <v>76</v>
      </c>
      <c r="F10" s="3" t="n">
        <v>0</v>
      </c>
      <c r="G10" s="3"/>
      <c r="H10" s="3"/>
      <c r="I10" s="3" t="n">
        <v>0</v>
      </c>
      <c r="J10" s="3"/>
      <c r="K10" s="3" t="s">
        <v>73</v>
      </c>
      <c r="L10" s="3" t="s">
        <v>74</v>
      </c>
      <c r="M10" s="3" t="s">
        <v>74</v>
      </c>
      <c r="N10" s="3" t="s">
        <v>74</v>
      </c>
      <c r="O10" s="3" t="n">
        <v>135</v>
      </c>
      <c r="P10" s="3" t="s">
        <v>75</v>
      </c>
    </row>
    <row r="11" customFormat="false" ht="12.8" hidden="false" customHeight="false" outlineLevel="0" collapsed="false">
      <c r="A11" s="2" t="s">
        <v>56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0" activeCellId="0" sqref="A10"/>
    </sheetView>
  </sheetViews>
  <sheetFormatPr defaultRowHeight="12.8"/>
  <cols>
    <col collapsed="false" hidden="false" max="1" min="1" style="19" width="9.71938775510204"/>
    <col collapsed="false" hidden="false" max="2" min="2" style="1" width="12.2857142857143"/>
    <col collapsed="false" hidden="false" max="3" min="3" style="1" width="11.0714285714286"/>
    <col collapsed="false" hidden="false" max="4" min="4" style="1" width="8.10204081632653"/>
    <col collapsed="false" hidden="false" max="5" min="5" style="1" width="12.1479591836735"/>
    <col collapsed="false" hidden="false" max="6" min="6" style="1" width="17.280612244898"/>
    <col collapsed="false" hidden="false" max="7" min="7" style="1" width="4.45408163265306"/>
    <col collapsed="false" hidden="false" max="8" min="8" style="1" width="19.7091836734694"/>
    <col collapsed="false" hidden="false" max="9" min="9" style="1" width="9.98979591836735"/>
    <col collapsed="false" hidden="false" max="10" min="10" style="1" width="10.2602040816327"/>
    <col collapsed="false" hidden="false" max="11" min="11" style="1" width="10.3928571428571"/>
    <col collapsed="false" hidden="false" max="12" min="12" style="1" width="9.17857142857143"/>
    <col collapsed="false" hidden="false" max="13" min="13" style="1" width="12.2857142857143"/>
    <col collapsed="false" hidden="false" max="1021" min="14" style="1" width="6.88265306122449"/>
    <col collapsed="false" hidden="false" max="1023" min="1022" style="0" width="6.0765306122449"/>
    <col collapsed="false" hidden="false" max="1025" min="1024" style="0" width="9.71938775510204"/>
  </cols>
  <sheetData>
    <row r="1" s="19" customFormat="true" ht="12.95" hidden="false" customHeight="true" outlineLevel="0" collapsed="false">
      <c r="A1" s="2"/>
      <c r="B1" s="14"/>
      <c r="C1" s="14"/>
      <c r="D1" s="14"/>
      <c r="E1" s="14"/>
      <c r="F1" s="30"/>
      <c r="G1" s="14"/>
      <c r="H1" s="14"/>
      <c r="I1" s="30"/>
      <c r="J1" s="30"/>
      <c r="K1" s="30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AMB1" s="1"/>
      <c r="AMC1" s="1"/>
      <c r="AMD1" s="1"/>
      <c r="AME1" s="1"/>
      <c r="AMF1" s="1"/>
      <c r="AMG1" s="1"/>
      <c r="AMH1" s="0"/>
      <c r="AMI1" s="0"/>
      <c r="AMJ1" s="0"/>
    </row>
    <row r="2" customFormat="false" ht="12.95" hidden="false" customHeight="true" outlineLevel="0" collapsed="false">
      <c r="A2" s="2" t="s">
        <v>30</v>
      </c>
      <c r="B2" s="14" t="s">
        <v>80</v>
      </c>
      <c r="C2" s="14" t="s">
        <v>81</v>
      </c>
      <c r="D2" s="14" t="s">
        <v>82</v>
      </c>
      <c r="E2" s="14" t="s">
        <v>83</v>
      </c>
      <c r="F2" s="30" t="s">
        <v>84</v>
      </c>
      <c r="G2" s="14" t="s">
        <v>85</v>
      </c>
      <c r="H2" s="14" t="s">
        <v>86</v>
      </c>
      <c r="I2" s="30" t="s">
        <v>87</v>
      </c>
      <c r="J2" s="30" t="s">
        <v>88</v>
      </c>
      <c r="K2" s="30" t="s">
        <v>89</v>
      </c>
      <c r="L2" s="31" t="s">
        <v>90</v>
      </c>
      <c r="M2" s="31" t="s">
        <v>91</v>
      </c>
    </row>
    <row r="3" customFormat="false" ht="12.95" hidden="false" customHeight="true" outlineLevel="0" collapsed="false">
      <c r="A3" s="2" t="s">
        <v>42</v>
      </c>
      <c r="B3" s="32"/>
      <c r="C3" s="3"/>
      <c r="D3" s="32"/>
      <c r="E3" s="3"/>
      <c r="F3" s="32"/>
      <c r="G3" s="32"/>
      <c r="H3" s="32"/>
      <c r="I3" s="3"/>
      <c r="J3" s="3"/>
      <c r="K3" s="3"/>
      <c r="L3" s="32"/>
      <c r="M3" s="32"/>
    </row>
    <row r="4" customFormat="false" ht="12.95" hidden="false" customHeight="true" outlineLevel="0" collapsed="false">
      <c r="A4" s="2" t="s">
        <v>46</v>
      </c>
      <c r="B4" s="32"/>
      <c r="C4" s="3"/>
      <c r="D4" s="32"/>
      <c r="E4" s="3"/>
      <c r="F4" s="3"/>
      <c r="G4" s="3"/>
      <c r="H4" s="3"/>
      <c r="I4" s="3"/>
      <c r="J4" s="3"/>
      <c r="K4" s="3"/>
      <c r="L4" s="3"/>
      <c r="M4" s="3"/>
    </row>
    <row r="5" customFormat="false" ht="12.8" hidden="false" customHeight="false" outlineLevel="0" collapsed="false">
      <c r="A5" s="2" t="s">
        <v>48</v>
      </c>
      <c r="B5" s="32"/>
      <c r="C5" s="3"/>
      <c r="D5" s="32"/>
      <c r="E5" s="3"/>
      <c r="F5" s="3"/>
      <c r="G5" s="3"/>
      <c r="H5" s="3"/>
      <c r="I5" s="3"/>
      <c r="J5" s="3"/>
      <c r="K5" s="3"/>
      <c r="L5" s="3"/>
      <c r="M5" s="3"/>
    </row>
    <row r="6" customFormat="false" ht="12.8" hidden="false" customHeight="false" outlineLevel="0" collapsed="false">
      <c r="A6" s="2" t="s">
        <v>49</v>
      </c>
      <c r="B6" s="32"/>
      <c r="C6" s="3"/>
      <c r="D6" s="32"/>
      <c r="E6" s="3"/>
      <c r="F6" s="32"/>
      <c r="G6" s="32"/>
      <c r="H6" s="32"/>
      <c r="I6" s="3"/>
      <c r="J6" s="3"/>
      <c r="K6" s="3"/>
      <c r="L6" s="32"/>
      <c r="M6" s="32"/>
    </row>
    <row r="7" customFormat="false" ht="12.8" hidden="false" customHeight="false" outlineLevel="0" collapsed="false">
      <c r="A7" s="2" t="s">
        <v>50</v>
      </c>
      <c r="B7" s="32"/>
      <c r="C7" s="3"/>
      <c r="D7" s="32"/>
      <c r="E7" s="3"/>
      <c r="F7" s="3"/>
      <c r="G7" s="3"/>
      <c r="H7" s="3"/>
      <c r="I7" s="3"/>
      <c r="J7" s="3"/>
      <c r="K7" s="3"/>
      <c r="L7" s="3"/>
      <c r="M7" s="3"/>
    </row>
    <row r="8" customFormat="false" ht="12.8" hidden="false" customHeight="false" outlineLevel="0" collapsed="false">
      <c r="A8" s="2" t="s">
        <v>52</v>
      </c>
      <c r="B8" s="32"/>
      <c r="C8" s="3"/>
      <c r="D8" s="32"/>
      <c r="E8" s="3"/>
      <c r="F8" s="3"/>
      <c r="G8" s="3"/>
      <c r="H8" s="3"/>
      <c r="I8" s="3"/>
      <c r="J8" s="3"/>
      <c r="K8" s="3"/>
      <c r="L8" s="3"/>
      <c r="M8" s="3"/>
    </row>
    <row r="9" customFormat="false" ht="12.8" hidden="false" customHeight="false" outlineLevel="0" collapsed="false">
      <c r="A9" s="2" t="s">
        <v>53</v>
      </c>
      <c r="B9" s="32"/>
      <c r="C9" s="3"/>
      <c r="D9" s="32"/>
      <c r="E9" s="3"/>
      <c r="F9" s="32"/>
      <c r="G9" s="32"/>
      <c r="H9" s="32"/>
      <c r="I9" s="3"/>
      <c r="J9" s="3"/>
      <c r="K9" s="3"/>
      <c r="L9" s="32"/>
      <c r="M9" s="32"/>
    </row>
    <row r="10" customFormat="false" ht="12.8" hidden="false" customHeight="false" outlineLevel="0" collapsed="false">
      <c r="A10" s="2" t="s">
        <v>55</v>
      </c>
      <c r="B10" s="32"/>
      <c r="C10" s="3"/>
      <c r="D10" s="32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2.8" hidden="false" customHeight="false" outlineLevel="0" collapsed="false">
      <c r="A11" s="2" t="s">
        <v>56</v>
      </c>
      <c r="B11" s="32"/>
      <c r="C11" s="3"/>
      <c r="D11" s="32"/>
      <c r="E11" s="3"/>
      <c r="F11" s="3"/>
      <c r="G11" s="3"/>
      <c r="H11" s="3"/>
      <c r="I11" s="3"/>
      <c r="J11" s="3"/>
      <c r="K11" s="3"/>
      <c r="L11" s="3"/>
      <c r="M1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2" activeCellId="0" sqref="A12"/>
    </sheetView>
  </sheetViews>
  <sheetFormatPr defaultRowHeight="12.8"/>
  <cols>
    <col collapsed="false" hidden="false" max="1" min="1" style="1" width="9.17857142857143"/>
    <col collapsed="false" hidden="false" max="2" min="2" style="1" width="15.6581632653061"/>
    <col collapsed="false" hidden="false" max="3" min="3" style="1" width="15.7959183673469"/>
    <col collapsed="false" hidden="false" max="4" min="4" style="1" width="12.5561224489796"/>
    <col collapsed="false" hidden="false" max="1025" min="5" style="1" width="6.88265306122449"/>
  </cols>
  <sheetData>
    <row r="1" customFormat="false" ht="12.95" hidden="false" customHeight="true" outlineLevel="0" collapsed="false">
      <c r="A1" s="33" t="s">
        <v>30</v>
      </c>
      <c r="B1" s="34" t="s">
        <v>39</v>
      </c>
      <c r="C1" s="35" t="s">
        <v>92</v>
      </c>
      <c r="D1" s="35" t="s">
        <v>93</v>
      </c>
      <c r="E1" s="36" t="s">
        <v>94</v>
      </c>
      <c r="F1" s="36"/>
      <c r="G1" s="36"/>
      <c r="H1" s="36"/>
      <c r="I1" s="36"/>
      <c r="J1" s="36" t="s">
        <v>95</v>
      </c>
      <c r="K1" s="36"/>
      <c r="L1" s="36"/>
      <c r="M1" s="36"/>
      <c r="N1" s="36"/>
      <c r="O1" s="36" t="s">
        <v>96</v>
      </c>
      <c r="P1" s="36"/>
      <c r="Q1" s="36"/>
      <c r="R1" s="36"/>
      <c r="S1" s="36"/>
    </row>
    <row r="2" customFormat="false" ht="12.95" hidden="false" customHeight="true" outlineLevel="0" collapsed="false">
      <c r="A2" s="33"/>
      <c r="B2" s="33"/>
      <c r="C2" s="33"/>
      <c r="D2" s="33"/>
      <c r="E2" s="14" t="s">
        <v>97</v>
      </c>
      <c r="F2" s="14" t="s">
        <v>98</v>
      </c>
      <c r="G2" s="14" t="s">
        <v>99</v>
      </c>
      <c r="H2" s="2" t="s">
        <v>100</v>
      </c>
      <c r="I2" s="2" t="s">
        <v>101</v>
      </c>
      <c r="J2" s="14" t="s">
        <v>97</v>
      </c>
      <c r="K2" s="14" t="s">
        <v>98</v>
      </c>
      <c r="L2" s="14" t="s">
        <v>99</v>
      </c>
      <c r="M2" s="2" t="s">
        <v>100</v>
      </c>
      <c r="N2" s="2" t="s">
        <v>101</v>
      </c>
      <c r="O2" s="14" t="s">
        <v>97</v>
      </c>
      <c r="P2" s="14" t="s">
        <v>98</v>
      </c>
      <c r="Q2" s="14" t="s">
        <v>99</v>
      </c>
      <c r="R2" s="2" t="s">
        <v>100</v>
      </c>
      <c r="S2" s="2" t="s">
        <v>101</v>
      </c>
    </row>
    <row r="3" customFormat="false" ht="12.95" hidden="false" customHeight="true" outlineLevel="0" collapsed="false">
      <c r="A3" s="2" t="s">
        <v>42</v>
      </c>
      <c r="B3" s="37"/>
      <c r="C3" s="38" t="n">
        <f aca="false">IF(NOT(H3=""),AVERAGE(H3,M3,R3),"")</f>
        <v>60.7333333333333</v>
      </c>
      <c r="D3" s="38" t="n">
        <f aca="false">IF(AND(NOT(E3=""),NOT(F3="")),STDEV(E3:G3,J3:L3,O3:Q3)/C3*100,"")</f>
        <v>1.68987972758953</v>
      </c>
      <c r="E3" s="39" t="n">
        <v>59.6</v>
      </c>
      <c r="F3" s="39" t="n">
        <v>61.6</v>
      </c>
      <c r="G3" s="39" t="n">
        <v>61</v>
      </c>
      <c r="H3" s="38" t="n">
        <f aca="false">IF(NOT(E3=""),AVERAGE(E3:G3),"")</f>
        <v>60.7333333333333</v>
      </c>
      <c r="I3" s="38" t="n">
        <f aca="false">IF(AND(NOT(E3=""),NOT(F3="")),STDEV(E3:G3)/H3*100,"")</f>
        <v>1.68987972758953</v>
      </c>
      <c r="J3" s="32"/>
      <c r="K3" s="32"/>
      <c r="L3" s="32"/>
      <c r="M3" s="38" t="str">
        <f aca="false">IF(NOT(J3=""),AVERAGE(J3:L3),"")</f>
        <v/>
      </c>
      <c r="N3" s="38" t="str">
        <f aca="false">IF(AND(NOT(J3=""),NOT(K3="")),STDEV(J3:L3)/M3*100,"")</f>
        <v/>
      </c>
      <c r="O3" s="32"/>
      <c r="P3" s="32"/>
      <c r="Q3" s="32"/>
      <c r="R3" s="38" t="str">
        <f aca="false">IF(NOT(O3=""),AVERAGE(O3:Q3),"")</f>
        <v/>
      </c>
      <c r="S3" s="38" t="str">
        <f aca="false">IF(AND(NOT(O3=""),NOT(P3="")),STDEV(O3:Q3)/R3*100,"")</f>
        <v/>
      </c>
    </row>
    <row r="4" customFormat="false" ht="12.95" hidden="false" customHeight="true" outlineLevel="0" collapsed="false">
      <c r="A4" s="2" t="s">
        <v>46</v>
      </c>
      <c r="B4" s="37"/>
      <c r="C4" s="38" t="n">
        <f aca="false">IF(NOT(H4=""),AVERAGE(H4,L4,Q4),"")</f>
        <v>59.9333333333333</v>
      </c>
      <c r="D4" s="38" t="n">
        <f aca="false">IF(AND(NOT(E4=""),NOT(F4="")),STDEV(E4:G4,J4:L4,O4:Q4)/C4*100,"")</f>
        <v>1.93385302010164</v>
      </c>
      <c r="E4" s="3" t="n">
        <v>58.6</v>
      </c>
      <c r="F4" s="3" t="n">
        <v>60.5</v>
      </c>
      <c r="G4" s="3" t="n">
        <v>60.7</v>
      </c>
      <c r="H4" s="38" t="n">
        <f aca="false">IF(NOT(E4=""),AVERAGE(E4:G4),"")</f>
        <v>59.9333333333333</v>
      </c>
      <c r="I4" s="38" t="n">
        <f aca="false">IF(AND(NOT(E4=""),NOT(F4="")),STDEV(E4:G4)/H4*100,"")</f>
        <v>1.93385302010164</v>
      </c>
      <c r="J4" s="32"/>
      <c r="K4" s="32"/>
      <c r="L4" s="32"/>
      <c r="M4" s="38" t="str">
        <f aca="false">IF(NOT(J4=""),AVERAGE(J4:L4),"")</f>
        <v/>
      </c>
      <c r="N4" s="38" t="str">
        <f aca="false">IF(AND(NOT(J4=""),NOT(K4="")),STDEV(J4:L4)/M4*100,"")</f>
        <v/>
      </c>
      <c r="O4" s="32"/>
      <c r="P4" s="32"/>
      <c r="Q4" s="32"/>
      <c r="R4" s="38" t="str">
        <f aca="false">IF(NOT(O4=""),AVERAGE(O4:Q4),"")</f>
        <v/>
      </c>
      <c r="S4" s="38" t="str">
        <f aca="false">IF(AND(NOT(O4=""),NOT(P4="")),STDEV(O4:Q4)/R4*100,"")</f>
        <v/>
      </c>
    </row>
    <row r="5" customFormat="false" ht="12.8" hidden="false" customHeight="false" outlineLevel="0" collapsed="false">
      <c r="A5" s="2" t="s">
        <v>48</v>
      </c>
      <c r="B5" s="37"/>
      <c r="C5" s="38" t="n">
        <f aca="false">IF(NOT(H5=""),AVERAGE(H5,L5,Q5),"")</f>
        <v>63.0666666666667</v>
      </c>
      <c r="D5" s="38" t="n">
        <f aca="false">IF(AND(NOT(E5=""),NOT(F5="")),STDEV(E5:G5,J5:L5,O5:Q5)/C5*100,"")</f>
        <v>2.84677230644719</v>
      </c>
      <c r="E5" s="3" t="n">
        <v>61.7</v>
      </c>
      <c r="F5" s="3" t="n">
        <v>65.1</v>
      </c>
      <c r="G5" s="3" t="n">
        <v>62.4</v>
      </c>
      <c r="H5" s="38" t="n">
        <f aca="false">IF(NOT(E5=""),AVERAGE(E5:G5),"")</f>
        <v>63.0666666666667</v>
      </c>
      <c r="I5" s="38" t="n">
        <f aca="false">IF(AND(NOT(E5=""),NOT(F5="")),STDEV(E5:G5)/H5*100,"")</f>
        <v>2.84677230644719</v>
      </c>
      <c r="J5" s="32"/>
      <c r="K5" s="32"/>
      <c r="L5" s="32"/>
      <c r="M5" s="38" t="str">
        <f aca="false">IF(NOT(J5=""),AVERAGE(J5:L5),"")</f>
        <v/>
      </c>
      <c r="N5" s="38" t="str">
        <f aca="false">IF(AND(NOT(J5=""),NOT(K5="")),STDEV(J5:L5)/M5*100,"")</f>
        <v/>
      </c>
      <c r="O5" s="32"/>
      <c r="P5" s="32"/>
      <c r="Q5" s="32"/>
      <c r="R5" s="38" t="str">
        <f aca="false">IF(NOT(O5=""),AVERAGE(O5:Q5),"")</f>
        <v/>
      </c>
      <c r="S5" s="38" t="str">
        <f aca="false">IF(AND(NOT(O5=""),NOT(P5="")),STDEV(O5:Q5)/R5*100,"")</f>
        <v/>
      </c>
    </row>
    <row r="6" customFormat="false" ht="12.8" hidden="false" customHeight="false" outlineLevel="0" collapsed="false">
      <c r="A6" s="2" t="s">
        <v>49</v>
      </c>
      <c r="B6" s="37"/>
      <c r="C6" s="38" t="n">
        <f aca="false">IF(NOT(H6=""),AVERAGE(H6,L6,Q6),"")</f>
        <v>63.8</v>
      </c>
      <c r="D6" s="38" t="n">
        <f aca="false">IF(AND(NOT(E6=""),NOT(F6="")),STDEV(E6:G6,J6:L6,O6:Q6)/C6*100,"")</f>
        <v>1.69540028626833</v>
      </c>
      <c r="E6" s="3" t="n">
        <v>62.6</v>
      </c>
      <c r="F6" s="3" t="n">
        <v>64.7</v>
      </c>
      <c r="G6" s="3" t="n">
        <v>64.1</v>
      </c>
      <c r="H6" s="38" t="n">
        <f aca="false">IF(NOT(E6=""),AVERAGE(E6:G6),"")</f>
        <v>63.8</v>
      </c>
      <c r="I6" s="38" t="n">
        <f aca="false">IF(AND(NOT(E6=""),NOT(F6="")),STDEV(E6:G6)/H6*100,"")</f>
        <v>1.69540028626833</v>
      </c>
      <c r="J6" s="32"/>
      <c r="K6" s="32"/>
      <c r="L6" s="32"/>
      <c r="M6" s="38" t="str">
        <f aca="false">IF(NOT(J6=""),AVERAGE(J6:L6),"")</f>
        <v/>
      </c>
      <c r="N6" s="38" t="str">
        <f aca="false">IF(AND(NOT(J6=""),NOT(K6="")),STDEV(J6:L6)/M6*100,"")</f>
        <v/>
      </c>
      <c r="O6" s="32"/>
      <c r="P6" s="32"/>
      <c r="Q6" s="32"/>
      <c r="R6" s="38" t="str">
        <f aca="false">IF(NOT(O6=""),AVERAGE(O6:Q6),"")</f>
        <v/>
      </c>
      <c r="S6" s="38" t="str">
        <f aca="false">IF(AND(NOT(O6=""),NOT(P6="")),STDEV(O6:Q6)/R6*100,"")</f>
        <v/>
      </c>
    </row>
    <row r="7" customFormat="false" ht="12.8" hidden="false" customHeight="false" outlineLevel="0" collapsed="false">
      <c r="A7" s="2" t="s">
        <v>50</v>
      </c>
      <c r="B7" s="37"/>
      <c r="C7" s="38" t="n">
        <f aca="false">IF(NOT(H7=""),AVERAGE(H7,L7,Q7),"")</f>
        <v>63.5333333333333</v>
      </c>
      <c r="D7" s="38" t="n">
        <f aca="false">IF(AND(NOT(E7=""),NOT(F7="")),STDEV(E7:G7,J7:L7,O7:Q7)/C7*100,"")</f>
        <v>2.23888649458047</v>
      </c>
      <c r="E7" s="3" t="n">
        <v>64.5</v>
      </c>
      <c r="F7" s="3" t="n">
        <v>61.9</v>
      </c>
      <c r="G7" s="3" t="n">
        <v>64.2</v>
      </c>
      <c r="H7" s="38" t="n">
        <f aca="false">IF(NOT(E7=""),AVERAGE(E7:G7),"")</f>
        <v>63.5333333333333</v>
      </c>
      <c r="I7" s="38" t="n">
        <f aca="false">IF(AND(NOT(E7=""),NOT(F7="")),STDEV(E7:G7)/H7*100,"")</f>
        <v>2.23888649458047</v>
      </c>
      <c r="J7" s="32"/>
      <c r="K7" s="32"/>
      <c r="L7" s="32"/>
      <c r="M7" s="38" t="str">
        <f aca="false">IF(NOT(J7=""),AVERAGE(J7:L7),"")</f>
        <v/>
      </c>
      <c r="N7" s="38" t="str">
        <f aca="false">IF(AND(NOT(J7=""),NOT(K7="")),STDEV(J7:L7)/M7*100,"")</f>
        <v/>
      </c>
      <c r="O7" s="32"/>
      <c r="P7" s="32"/>
      <c r="Q7" s="32"/>
      <c r="R7" s="38" t="str">
        <f aca="false">IF(NOT(O7=""),AVERAGE(O7:Q7),"")</f>
        <v/>
      </c>
      <c r="S7" s="38" t="str">
        <f aca="false">IF(AND(NOT(O7=""),NOT(P7="")),STDEV(O7:Q7)/R7*100,"")</f>
        <v/>
      </c>
    </row>
    <row r="8" customFormat="false" ht="12.8" hidden="false" customHeight="false" outlineLevel="0" collapsed="false">
      <c r="A8" s="2" t="s">
        <v>52</v>
      </c>
      <c r="B8" s="37"/>
      <c r="C8" s="38" t="n">
        <f aca="false">IF(NOT(H8=""),AVERAGE(H8,L8,Q8),"")</f>
        <v>52.7333333333333</v>
      </c>
      <c r="D8" s="38" t="n">
        <f aca="false">IF(AND(NOT(E8=""),NOT(F8="")),STDEV(E8:G8,J8:L8,O8:Q8)/C8*100,"")</f>
        <v>2.15660203656536</v>
      </c>
      <c r="E8" s="3" t="n">
        <v>54</v>
      </c>
      <c r="F8" s="3" t="n">
        <v>52.4</v>
      </c>
      <c r="G8" s="3" t="n">
        <v>51.8</v>
      </c>
      <c r="H8" s="38" t="n">
        <f aca="false">IF(NOT(E8=""),AVERAGE(E8:G8),"")</f>
        <v>52.7333333333333</v>
      </c>
      <c r="I8" s="38" t="n">
        <f aca="false">IF(AND(NOT(E8=""),NOT(F8="")),STDEV(E8:G8)/H8*100,"")</f>
        <v>2.15660203656536</v>
      </c>
      <c r="J8" s="32"/>
      <c r="K8" s="32"/>
      <c r="L8" s="32"/>
      <c r="M8" s="38" t="str">
        <f aca="false">IF(NOT(J8=""),AVERAGE(J8:L8),"")</f>
        <v/>
      </c>
      <c r="N8" s="38" t="str">
        <f aca="false">IF(AND(NOT(J8=""),NOT(K8="")),STDEV(J8:L8)/M8*100,"")</f>
        <v/>
      </c>
      <c r="O8" s="32"/>
      <c r="P8" s="32"/>
      <c r="Q8" s="32"/>
      <c r="R8" s="38" t="str">
        <f aca="false">IF(NOT(O8=""),AVERAGE(O8:Q8),"")</f>
        <v/>
      </c>
      <c r="S8" s="38" t="str">
        <f aca="false">IF(AND(NOT(O8=""),NOT(P8="")),STDEV(O8:Q8)/R8*100,"")</f>
        <v/>
      </c>
    </row>
    <row r="9" customFormat="false" ht="12.8" hidden="false" customHeight="false" outlineLevel="0" collapsed="false">
      <c r="A9" s="2" t="s">
        <v>53</v>
      </c>
      <c r="B9" s="37"/>
      <c r="C9" s="38" t="n">
        <f aca="false">IF(NOT(H9=""),AVERAGE(H9,L9,Q9),"")</f>
        <v>47.8333333333333</v>
      </c>
      <c r="D9" s="38" t="n">
        <f aca="false">IF(AND(NOT(E9=""),NOT(F9="")),STDEV(E9:G9,J9:L9,O9:Q9)/C9*100,"")</f>
        <v>2.06252941978379</v>
      </c>
      <c r="E9" s="3" t="n">
        <v>48.5</v>
      </c>
      <c r="F9" s="3" t="n">
        <v>48.3</v>
      </c>
      <c r="G9" s="3" t="n">
        <v>46.7</v>
      </c>
      <c r="H9" s="38" t="n">
        <f aca="false">IF(NOT(E9=""),AVERAGE(E9:G9),"")</f>
        <v>47.8333333333333</v>
      </c>
      <c r="I9" s="38" t="n">
        <f aca="false">IF(AND(NOT(E9=""),NOT(F9="")),STDEV(E9:G9)/H9*100,"")</f>
        <v>2.06252941978379</v>
      </c>
      <c r="J9" s="32"/>
      <c r="K9" s="32"/>
      <c r="L9" s="32"/>
      <c r="M9" s="38" t="str">
        <f aca="false">IF(NOT(J9=""),AVERAGE(J9:L9),"")</f>
        <v/>
      </c>
      <c r="N9" s="38" t="str">
        <f aca="false">IF(AND(NOT(J9=""),NOT(K9="")),STDEV(J9:L9)/M9*100,"")</f>
        <v/>
      </c>
      <c r="O9" s="32"/>
      <c r="P9" s="32"/>
      <c r="Q9" s="32"/>
      <c r="R9" s="38" t="str">
        <f aca="false">IF(NOT(O9=""),AVERAGE(O9:Q9),"")</f>
        <v/>
      </c>
      <c r="S9" s="38" t="str">
        <f aca="false">IF(AND(NOT(O9=""),NOT(P9="")),STDEV(O9:Q9)/R9*100,"")</f>
        <v/>
      </c>
    </row>
    <row r="10" customFormat="false" ht="12.8" hidden="false" customHeight="false" outlineLevel="0" collapsed="false">
      <c r="A10" s="2" t="s">
        <v>55</v>
      </c>
      <c r="B10" s="37"/>
      <c r="C10" s="38" t="n">
        <f aca="false">IF(NOT(H10=""),AVERAGE(H10,L10,Q10),"")</f>
        <v>50.4666666666667</v>
      </c>
      <c r="D10" s="38" t="n">
        <f aca="false">IF(AND(NOT(E10=""),NOT(F10="")),STDEV(E10:G10,J10:L10,O10:Q10)/C10*100,"")</f>
        <v>2.36400662723557</v>
      </c>
      <c r="E10" s="3" t="n">
        <v>49.5</v>
      </c>
      <c r="F10" s="3" t="n">
        <v>51.8</v>
      </c>
      <c r="G10" s="3" t="n">
        <v>50.1</v>
      </c>
      <c r="H10" s="38" t="n">
        <f aca="false">IF(NOT(E10=""),AVERAGE(E10:G10),"")</f>
        <v>50.4666666666667</v>
      </c>
      <c r="I10" s="38" t="n">
        <f aca="false">IF(AND(NOT(E10=""),NOT(F10="")),STDEV(E10:G10)/H10*100,"")</f>
        <v>2.36400662723557</v>
      </c>
      <c r="J10" s="32"/>
      <c r="K10" s="32"/>
      <c r="L10" s="32"/>
      <c r="M10" s="38" t="str">
        <f aca="false">IF(NOT(J10=""),AVERAGE(J10:L10),"")</f>
        <v/>
      </c>
      <c r="N10" s="38" t="str">
        <f aca="false">IF(AND(NOT(J10=""),NOT(K10="")),STDEV(J10:L10)/M10*100,"")</f>
        <v/>
      </c>
      <c r="O10" s="32"/>
      <c r="P10" s="32"/>
      <c r="Q10" s="32"/>
      <c r="R10" s="38" t="str">
        <f aca="false">IF(NOT(O10=""),AVERAGE(O10:Q10),"")</f>
        <v/>
      </c>
      <c r="S10" s="38" t="str">
        <f aca="false">IF(AND(NOT(O10=""),NOT(P10="")),STDEV(O10:Q10)/R10*100,"")</f>
        <v/>
      </c>
    </row>
    <row r="11" customFormat="false" ht="12.8" hidden="false" customHeight="false" outlineLevel="0" collapsed="false">
      <c r="A11" s="2" t="s">
        <v>56</v>
      </c>
      <c r="B11" s="37"/>
      <c r="C11" s="38" t="n">
        <f aca="false">IF(NOT(H11=""),AVERAGE(H11,L11,Q11),"")</f>
        <v>31.7333333333333</v>
      </c>
      <c r="D11" s="38" t="n">
        <f aca="false">IF(AND(NOT(E11=""),NOT(F11="")),STDEV(E11:G11,J11:L11,O11:Q11)/C11*100,"")</f>
        <v>0.363876220077494</v>
      </c>
      <c r="E11" s="3" t="n">
        <v>31.8</v>
      </c>
      <c r="F11" s="3" t="n">
        <v>31.8</v>
      </c>
      <c r="G11" s="3" t="n">
        <v>31.6</v>
      </c>
      <c r="H11" s="38" t="n">
        <f aca="false">IF(NOT(E11=""),AVERAGE(E11:G11),"")</f>
        <v>31.7333333333333</v>
      </c>
      <c r="I11" s="38" t="n">
        <f aca="false">IF(AND(NOT(E11=""),NOT(F11="")),STDEV(E11:G11)/H11*100,"")</f>
        <v>0.363876220077494</v>
      </c>
      <c r="J11" s="32"/>
      <c r="K11" s="32"/>
      <c r="L11" s="32"/>
      <c r="M11" s="38" t="str">
        <f aca="false">IF(NOT(J11=""),AVERAGE(J11:L11),"")</f>
        <v/>
      </c>
      <c r="N11" s="38" t="str">
        <f aca="false">IF(AND(NOT(J11=""),NOT(K11="")),STDEV(J11:L11)/M11*100,"")</f>
        <v/>
      </c>
      <c r="O11" s="32"/>
      <c r="P11" s="32"/>
      <c r="Q11" s="32"/>
      <c r="R11" s="38" t="str">
        <f aca="false">IF(NOT(O11=""),AVERAGE(O11:Q11),"")</f>
        <v/>
      </c>
      <c r="S11" s="38" t="str">
        <f aca="false">IF(AND(NOT(O11=""),NOT(P11="")),STDEV(O11:Q11)/R11*100,"")</f>
        <v/>
      </c>
    </row>
  </sheetData>
  <mergeCells count="7">
    <mergeCell ref="A1:A2"/>
    <mergeCell ref="B1:B2"/>
    <mergeCell ref="C1:C2"/>
    <mergeCell ref="D1:D2"/>
    <mergeCell ref="E1:I1"/>
    <mergeCell ref="J1:N1"/>
    <mergeCell ref="O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2" activeCellId="0" sqref="A12"/>
    </sheetView>
  </sheetViews>
  <sheetFormatPr defaultRowHeight="12.8"/>
  <cols>
    <col collapsed="false" hidden="false" max="1" min="1" style="1" width="9.71938775510204"/>
    <col collapsed="false" hidden="false" max="4" min="2" style="1" width="8.10204081632653"/>
    <col collapsed="false" hidden="false" max="5" min="5" style="1" width="6.0765306122449"/>
    <col collapsed="false" hidden="false" max="6" min="6" style="1" width="6.47959183673469"/>
    <col collapsed="false" hidden="false" max="9" min="7" style="1" width="8.10204081632653"/>
    <col collapsed="false" hidden="false" max="10" min="10" style="1" width="6.0765306122449"/>
    <col collapsed="false" hidden="false" max="11" min="11" style="1" width="6.47959183673469"/>
    <col collapsed="false" hidden="false" max="14" min="12" style="1" width="8.10204081632653"/>
    <col collapsed="false" hidden="false" max="15" min="15" style="1" width="6.0765306122449"/>
    <col collapsed="false" hidden="false" max="16" min="16" style="1" width="6.47959183673469"/>
    <col collapsed="false" hidden="false" max="17" min="17" style="1" width="8.36734693877551"/>
    <col collapsed="false" hidden="false" max="32" min="18" style="1" width="8.10204081632653"/>
    <col collapsed="false" hidden="false" max="1025" min="33" style="1" width="6.88265306122449"/>
  </cols>
  <sheetData>
    <row r="1" customFormat="false" ht="12.95" hidden="false" customHeight="true" outlineLevel="0" collapsed="false">
      <c r="A1" s="33" t="s">
        <v>30</v>
      </c>
      <c r="B1" s="40" t="s">
        <v>102</v>
      </c>
      <c r="C1" s="40"/>
      <c r="D1" s="40"/>
      <c r="E1" s="40"/>
      <c r="F1" s="40"/>
      <c r="G1" s="40" t="s">
        <v>103</v>
      </c>
      <c r="H1" s="40"/>
      <c r="I1" s="40"/>
      <c r="J1" s="40"/>
      <c r="K1" s="40"/>
      <c r="L1" s="40" t="s">
        <v>104</v>
      </c>
      <c r="M1" s="40"/>
      <c r="N1" s="40"/>
      <c r="O1" s="40"/>
      <c r="P1" s="40"/>
      <c r="Q1" s="41" t="s">
        <v>105</v>
      </c>
      <c r="R1" s="42" t="s">
        <v>106</v>
      </c>
      <c r="S1" s="42"/>
      <c r="T1" s="42"/>
      <c r="U1" s="42" t="s">
        <v>107</v>
      </c>
      <c r="V1" s="42"/>
      <c r="W1" s="42"/>
      <c r="X1" s="42" t="s">
        <v>108</v>
      </c>
      <c r="Y1" s="42"/>
      <c r="Z1" s="42"/>
      <c r="AA1" s="42" t="s">
        <v>109</v>
      </c>
      <c r="AB1" s="42"/>
      <c r="AC1" s="42"/>
      <c r="AD1" s="36" t="s">
        <v>110</v>
      </c>
      <c r="AE1" s="36"/>
      <c r="AF1" s="36"/>
    </row>
    <row r="2" customFormat="false" ht="12.95" hidden="false" customHeight="true" outlineLevel="0" collapsed="false">
      <c r="A2" s="33"/>
      <c r="B2" s="2" t="s">
        <v>97</v>
      </c>
      <c r="C2" s="2" t="s">
        <v>98</v>
      </c>
      <c r="D2" s="2" t="s">
        <v>99</v>
      </c>
      <c r="E2" s="2" t="s">
        <v>100</v>
      </c>
      <c r="F2" s="2" t="s">
        <v>101</v>
      </c>
      <c r="G2" s="2" t="s">
        <v>97</v>
      </c>
      <c r="H2" s="2" t="s">
        <v>98</v>
      </c>
      <c r="I2" s="2" t="s">
        <v>99</v>
      </c>
      <c r="J2" s="2" t="s">
        <v>100</v>
      </c>
      <c r="K2" s="2" t="s">
        <v>101</v>
      </c>
      <c r="L2" s="2" t="s">
        <v>97</v>
      </c>
      <c r="M2" s="2" t="s">
        <v>98</v>
      </c>
      <c r="N2" s="2" t="s">
        <v>99</v>
      </c>
      <c r="O2" s="2" t="s">
        <v>100</v>
      </c>
      <c r="P2" s="2" t="s">
        <v>101</v>
      </c>
      <c r="Q2" s="41"/>
      <c r="R2" s="14" t="s">
        <v>97</v>
      </c>
      <c r="S2" s="14" t="s">
        <v>98</v>
      </c>
      <c r="T2" s="14" t="s">
        <v>99</v>
      </c>
      <c r="U2" s="14" t="s">
        <v>97</v>
      </c>
      <c r="V2" s="14" t="s">
        <v>98</v>
      </c>
      <c r="W2" s="14" t="s">
        <v>99</v>
      </c>
      <c r="X2" s="14" t="s">
        <v>97</v>
      </c>
      <c r="Y2" s="14" t="s">
        <v>98</v>
      </c>
      <c r="Z2" s="14" t="s">
        <v>99</v>
      </c>
      <c r="AA2" s="14" t="s">
        <v>97</v>
      </c>
      <c r="AB2" s="14" t="s">
        <v>98</v>
      </c>
      <c r="AC2" s="14" t="s">
        <v>99</v>
      </c>
      <c r="AD2" s="14" t="s">
        <v>97</v>
      </c>
      <c r="AE2" s="14" t="s">
        <v>98</v>
      </c>
      <c r="AF2" s="14" t="s">
        <v>99</v>
      </c>
    </row>
    <row r="3" customFormat="false" ht="12.95" hidden="false" customHeight="true" outlineLevel="0" collapsed="false">
      <c r="A3" s="2" t="s">
        <v>42</v>
      </c>
      <c r="B3" s="18" t="n">
        <f aca="false">IF(NOT(AA3=""),100*(AA3-X3)/U3,"")</f>
        <v>48</v>
      </c>
      <c r="C3" s="18" t="n">
        <f aca="false">IF(NOT(AB3=""),100*(AB3-Y3)/V3,"")</f>
        <v>50.6666666666667</v>
      </c>
      <c r="D3" s="18" t="n">
        <f aca="false">IF(NOT(AC3=""),100*(AC3-Z3)/W3,"")</f>
        <v>55.3333333333333</v>
      </c>
      <c r="E3" s="18" t="n">
        <f aca="false">IF(NOT(B3=""),AVERAGE(B3:D3),"")</f>
        <v>51.3333333333333</v>
      </c>
      <c r="F3" s="18" t="n">
        <f aca="false">IF(AND(NOT(B3=""),NOT(C3="")),STDEV(B3:D3)/E3*100,"")</f>
        <v>7.23086280887016</v>
      </c>
      <c r="G3" s="18" t="n">
        <f aca="false">IF(NOT(L3=""),B3-L3,"")</f>
        <v>38.6666666666667</v>
      </c>
      <c r="H3" s="18" t="n">
        <f aca="false">IF(NOT(M3=""),C3-M3,"")</f>
        <v>40</v>
      </c>
      <c r="I3" s="18" t="n">
        <f aca="false">IF(NOT(N3=""),D3-N3,"")</f>
        <v>45.3333333333333</v>
      </c>
      <c r="J3" s="18" t="n">
        <f aca="false">IF(NOT(G3=""),AVERAGE(G3:I3),"")</f>
        <v>41.3333333333333</v>
      </c>
      <c r="K3" s="18" t="n">
        <f aca="false">IF(AND(NOT(G3=""),NOT(H3="")),STDEV(G3:I3)/J3*100,"")</f>
        <v>8.53468164859546</v>
      </c>
      <c r="L3" s="18" t="n">
        <f aca="false">IF(NOT(AD3=""),100*(AA3-AD3)/U3,"")</f>
        <v>9.33333333333333</v>
      </c>
      <c r="M3" s="18" t="n">
        <f aca="false">IF(NOT(AE3=""),100*(AB3-AE3)/V3,"")</f>
        <v>10.6666666666667</v>
      </c>
      <c r="N3" s="18" t="n">
        <f aca="false">IF(NOT(AF3=""),100*(AC3-AF3)/W3,"")</f>
        <v>10</v>
      </c>
      <c r="O3" s="18" t="n">
        <f aca="false">IF(NOT(L3=""),AVERAGE(L3:N3),"")</f>
        <v>10</v>
      </c>
      <c r="P3" s="18" t="n">
        <f aca="false">IF(AND(NOT(L3=""),NOT(M3="")),STDEV(L3:N3)/O3*100,"")</f>
        <v>6.66666666666666</v>
      </c>
      <c r="Q3" s="18" t="n">
        <f aca="false">IF(AND(NOT(J3=""),NOT(E3="")),100*J3/E3,"")</f>
        <v>80.5194805194805</v>
      </c>
      <c r="R3" s="3" t="n">
        <v>282</v>
      </c>
      <c r="S3" s="3" t="n">
        <v>283</v>
      </c>
      <c r="T3" s="3" t="n">
        <v>284</v>
      </c>
      <c r="U3" s="3" t="n">
        <v>150</v>
      </c>
      <c r="V3" s="3" t="n">
        <v>150</v>
      </c>
      <c r="W3" s="3" t="n">
        <v>150</v>
      </c>
      <c r="X3" s="3" t="n">
        <v>1360</v>
      </c>
      <c r="Y3" s="3" t="n">
        <v>1358</v>
      </c>
      <c r="Z3" s="3" t="n">
        <v>1396</v>
      </c>
      <c r="AA3" s="3" t="n">
        <v>1432</v>
      </c>
      <c r="AB3" s="3" t="n">
        <v>1434</v>
      </c>
      <c r="AC3" s="3" t="n">
        <v>1479</v>
      </c>
      <c r="AD3" s="3" t="n">
        <v>1418</v>
      </c>
      <c r="AE3" s="3" t="n">
        <v>1418</v>
      </c>
      <c r="AF3" s="3" t="n">
        <v>1464</v>
      </c>
    </row>
    <row r="4" customFormat="false" ht="12.95" hidden="false" customHeight="true" outlineLevel="0" collapsed="false">
      <c r="A4" s="2" t="s">
        <v>46</v>
      </c>
      <c r="B4" s="18" t="str">
        <f aca="false">IF(NOT(AA4=""),100*(AA4-X4)/U4,"")</f>
        <v/>
      </c>
      <c r="C4" s="18" t="str">
        <f aca="false">IF(NOT(AB4=""),100*(AB4-Y4)/V4,"")</f>
        <v/>
      </c>
      <c r="D4" s="18" t="str">
        <f aca="false">IF(NOT(AC4=""),100*(AC4-Z4)/W4,"")</f>
        <v/>
      </c>
      <c r="E4" s="18" t="str">
        <f aca="false">IF(NOT(B4=""),AVERAGE(B4:D4),"")</f>
        <v/>
      </c>
      <c r="F4" s="18" t="str">
        <f aca="false">IF(AND(NOT(B4=""),NOT(C4="")),STDEV(B4:D4)/E4*100,"")</f>
        <v/>
      </c>
      <c r="G4" s="18" t="str">
        <f aca="false">IF(NOT(L4=""),B4-L4,"")</f>
        <v/>
      </c>
      <c r="H4" s="18" t="str">
        <f aca="false">IF(NOT(M4=""),C4-M4,"")</f>
        <v/>
      </c>
      <c r="I4" s="18" t="str">
        <f aca="false">IF(NOT(N4=""),D4-N4,"")</f>
        <v/>
      </c>
      <c r="J4" s="18" t="str">
        <f aca="false">IF(NOT(G4=""),AVERAGE(G4:I4),"")</f>
        <v/>
      </c>
      <c r="K4" s="18" t="str">
        <f aca="false">IF(AND(NOT(G4=""),NOT(H4="")),STDEV(G4:I4)/J4*100,"")</f>
        <v/>
      </c>
      <c r="L4" s="18" t="str">
        <f aca="false">IF(NOT(AD4=""),100*(AA4-AD4)/U4,"")</f>
        <v/>
      </c>
      <c r="M4" s="18" t="str">
        <f aca="false">IF(NOT(AE4=""),100*(AB4-AE4)/V4,"")</f>
        <v/>
      </c>
      <c r="N4" s="18" t="str">
        <f aca="false">IF(NOT(AF4=""),100*(AC4-AF4)/W4,"")</f>
        <v/>
      </c>
      <c r="O4" s="18" t="str">
        <f aca="false">IF(NOT(L4=""),AVERAGE(L4:N4),"")</f>
        <v/>
      </c>
      <c r="P4" s="18" t="str">
        <f aca="false">IF(AND(NOT(L4=""),NOT(M4="")),STDEV(L4:N4)/O4*100,"")</f>
        <v/>
      </c>
      <c r="Q4" s="18" t="str">
        <f aca="false">IF(AND(NOT(J4=""),NOT(E4="")),100*J4/E4,"")</f>
        <v/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2.8" hidden="false" customHeight="false" outlineLevel="0" collapsed="false">
      <c r="A5" s="2" t="s">
        <v>48</v>
      </c>
      <c r="B5" s="18" t="str">
        <f aca="false">IF(NOT(AA5=""),100*(AA5-X5)/U5,"")</f>
        <v/>
      </c>
      <c r="C5" s="18" t="str">
        <f aca="false">IF(NOT(AB5=""),100*(AB5-Y5)/V5,"")</f>
        <v/>
      </c>
      <c r="D5" s="18" t="str">
        <f aca="false">IF(NOT(AC5=""),100*(AC5-Z5)/W5,"")</f>
        <v/>
      </c>
      <c r="E5" s="18" t="str">
        <f aca="false">IF(NOT(B5=""),AVERAGE(B5:D5),"")</f>
        <v/>
      </c>
      <c r="F5" s="18" t="str">
        <f aca="false">IF(AND(NOT(B5=""),NOT(C5="")),STDEV(B5:D5)/E5*100,"")</f>
        <v/>
      </c>
      <c r="G5" s="18" t="str">
        <f aca="false">IF(NOT(L5=""),B5-L5,"")</f>
        <v/>
      </c>
      <c r="H5" s="18" t="str">
        <f aca="false">IF(NOT(M5=""),C5-M5,"")</f>
        <v/>
      </c>
      <c r="I5" s="18" t="str">
        <f aca="false">IF(NOT(N5=""),D5-N5,"")</f>
        <v/>
      </c>
      <c r="J5" s="18" t="str">
        <f aca="false">IF(NOT(G5=""),AVERAGE(G5:I5),"")</f>
        <v/>
      </c>
      <c r="K5" s="18" t="str">
        <f aca="false">IF(AND(NOT(G5=""),NOT(H5="")),STDEV(G5:I5)/J5*100,"")</f>
        <v/>
      </c>
      <c r="L5" s="18" t="str">
        <f aca="false">IF(NOT(AD5=""),100*(AA5-AD5)/U5,"")</f>
        <v/>
      </c>
      <c r="M5" s="18" t="str">
        <f aca="false">IF(NOT(AE5=""),100*(AB5-AE5)/V5,"")</f>
        <v/>
      </c>
      <c r="N5" s="18" t="str">
        <f aca="false">IF(NOT(AF5=""),100*(AC5-AF5)/W5,"")</f>
        <v/>
      </c>
      <c r="O5" s="18" t="str">
        <f aca="false">IF(NOT(L5=""),AVERAGE(L5:N5),"")</f>
        <v/>
      </c>
      <c r="P5" s="18" t="str">
        <f aca="false">IF(AND(NOT(L5=""),NOT(M5="")),STDEV(L5:N5)/O5*100,"")</f>
        <v/>
      </c>
      <c r="Q5" s="18" t="str">
        <f aca="false">IF(AND(NOT(J5=""),NOT(E5="")),100*J5/E5,"")</f>
        <v/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2.8" hidden="false" customHeight="false" outlineLevel="0" collapsed="false">
      <c r="A6" s="2" t="s">
        <v>49</v>
      </c>
      <c r="B6" s="18" t="str">
        <f aca="false">IF(NOT(AA6=""),100*(AA6-X6)/U6,"")</f>
        <v/>
      </c>
      <c r="C6" s="18" t="str">
        <f aca="false">IF(NOT(AB6=""),100*(AB6-Y6)/V6,"")</f>
        <v/>
      </c>
      <c r="D6" s="18" t="str">
        <f aca="false">IF(NOT(AC6=""),100*(AC6-Z6)/W6,"")</f>
        <v/>
      </c>
      <c r="E6" s="18" t="str">
        <f aca="false">IF(NOT(B6=""),AVERAGE(B6:D6),"")</f>
        <v/>
      </c>
      <c r="F6" s="18" t="str">
        <f aca="false">IF(AND(NOT(B6=""),NOT(C6="")),STDEV(B6:D6)/E6*100,"")</f>
        <v/>
      </c>
      <c r="G6" s="18" t="str">
        <f aca="false">IF(NOT(L6=""),B6-L6,"")</f>
        <v/>
      </c>
      <c r="H6" s="18" t="str">
        <f aca="false">IF(NOT(M6=""),C6-M6,"")</f>
        <v/>
      </c>
      <c r="I6" s="18" t="str">
        <f aca="false">IF(NOT(N6=""),D6-N6,"")</f>
        <v/>
      </c>
      <c r="J6" s="18" t="str">
        <f aca="false">IF(NOT(G6=""),AVERAGE(G6:I6),"")</f>
        <v/>
      </c>
      <c r="K6" s="18" t="str">
        <f aca="false">IF(AND(NOT(G6=""),NOT(H6="")),STDEV(G6:I6)/J6*100,"")</f>
        <v/>
      </c>
      <c r="L6" s="18" t="str">
        <f aca="false">IF(NOT(AD6=""),100*(AA6-AD6)/U6,"")</f>
        <v/>
      </c>
      <c r="M6" s="18" t="str">
        <f aca="false">IF(NOT(AE6=""),100*(AB6-AE6)/V6,"")</f>
        <v/>
      </c>
      <c r="N6" s="18" t="str">
        <f aca="false">IF(NOT(AF6=""),100*(AC6-AF6)/W6,"")</f>
        <v/>
      </c>
      <c r="O6" s="18" t="str">
        <f aca="false">IF(NOT(L6=""),AVERAGE(L6:N6),"")</f>
        <v/>
      </c>
      <c r="P6" s="18" t="str">
        <f aca="false">IF(AND(NOT(L6=""),NOT(M6="")),STDEV(L6:N6)/O6*100,"")</f>
        <v/>
      </c>
      <c r="Q6" s="18" t="str">
        <f aca="false">IF(AND(NOT(J6=""),NOT(E6="")),100*J6/E6,"")</f>
        <v/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2.8" hidden="false" customHeight="false" outlineLevel="0" collapsed="false">
      <c r="A7" s="2" t="s">
        <v>50</v>
      </c>
      <c r="B7" s="18" t="str">
        <f aca="false">IF(NOT(AA7=""),100*(AA7-X7)/U7,"")</f>
        <v/>
      </c>
      <c r="C7" s="18" t="str">
        <f aca="false">IF(NOT(AB7=""),100*(AB7-Y7)/V7,"")</f>
        <v/>
      </c>
      <c r="D7" s="18" t="str">
        <f aca="false">IF(NOT(AC7=""),100*(AC7-Z7)/W7,"")</f>
        <v/>
      </c>
      <c r="E7" s="18" t="str">
        <f aca="false">IF(NOT(B7=""),AVERAGE(B7:D7),"")</f>
        <v/>
      </c>
      <c r="F7" s="18" t="str">
        <f aca="false">IF(AND(NOT(B7=""),NOT(C7="")),STDEV(B7:D7)/E7*100,"")</f>
        <v/>
      </c>
      <c r="G7" s="18" t="str">
        <f aca="false">IF(NOT(L7=""),B7-L7,"")</f>
        <v/>
      </c>
      <c r="H7" s="18" t="str">
        <f aca="false">IF(NOT(M7=""),C7-M7,"")</f>
        <v/>
      </c>
      <c r="I7" s="18" t="str">
        <f aca="false">IF(NOT(N7=""),D7-N7,"")</f>
        <v/>
      </c>
      <c r="J7" s="18" t="str">
        <f aca="false">IF(NOT(G7=""),AVERAGE(G7:I7),"")</f>
        <v/>
      </c>
      <c r="K7" s="18" t="str">
        <f aca="false">IF(AND(NOT(G7=""),NOT(H7="")),STDEV(G7:I7)/J7*100,"")</f>
        <v/>
      </c>
      <c r="L7" s="18" t="str">
        <f aca="false">IF(NOT(AD7=""),100*(AA7-AD7)/U7,"")</f>
        <v/>
      </c>
      <c r="M7" s="18" t="str">
        <f aca="false">IF(NOT(AE7=""),100*(AB7-AE7)/V7,"")</f>
        <v/>
      </c>
      <c r="N7" s="18" t="str">
        <f aca="false">IF(NOT(AF7=""),100*(AC7-AF7)/W7,"")</f>
        <v/>
      </c>
      <c r="O7" s="18" t="str">
        <f aca="false">IF(NOT(L7=""),AVERAGE(L7:N7),"")</f>
        <v/>
      </c>
      <c r="P7" s="18" t="str">
        <f aca="false">IF(AND(NOT(L7=""),NOT(M7="")),STDEV(L7:N7)/O7*100,"")</f>
        <v/>
      </c>
      <c r="Q7" s="18" t="str">
        <f aca="false">IF(AND(NOT(J7=""),NOT(E7="")),100*J7/E7,"")</f>
        <v/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2.8" hidden="false" customHeight="false" outlineLevel="0" collapsed="false">
      <c r="A8" s="2" t="s">
        <v>52</v>
      </c>
      <c r="B8" s="18" t="str">
        <f aca="false">IF(NOT(AA8=""),100*(AA8-X8)/U8,"")</f>
        <v/>
      </c>
      <c r="C8" s="18" t="str">
        <f aca="false">IF(NOT(AB8=""),100*(AB8-Y8)/V8,"")</f>
        <v/>
      </c>
      <c r="D8" s="18" t="str">
        <f aca="false">IF(NOT(AC8=""),100*(AC8-Z8)/W8,"")</f>
        <v/>
      </c>
      <c r="E8" s="18" t="str">
        <f aca="false">IF(NOT(B8=""),AVERAGE(B8:D8),"")</f>
        <v/>
      </c>
      <c r="F8" s="18" t="str">
        <f aca="false">IF(AND(NOT(B8=""),NOT(C8="")),STDEV(B8:D8)/E8*100,"")</f>
        <v/>
      </c>
      <c r="G8" s="18" t="str">
        <f aca="false">IF(NOT(L8=""),B8-L8,"")</f>
        <v/>
      </c>
      <c r="H8" s="18" t="str">
        <f aca="false">IF(NOT(M8=""),C8-M8,"")</f>
        <v/>
      </c>
      <c r="I8" s="18" t="str">
        <f aca="false">IF(NOT(N8=""),D8-N8,"")</f>
        <v/>
      </c>
      <c r="J8" s="18" t="str">
        <f aca="false">IF(NOT(G8=""),AVERAGE(G8:I8),"")</f>
        <v/>
      </c>
      <c r="K8" s="18" t="str">
        <f aca="false">IF(AND(NOT(G8=""),NOT(H8="")),STDEV(G8:I8)/J8*100,"")</f>
        <v/>
      </c>
      <c r="L8" s="18" t="str">
        <f aca="false">IF(NOT(AD8=""),100*(AA8-AD8)/U8,"")</f>
        <v/>
      </c>
      <c r="M8" s="18" t="str">
        <f aca="false">IF(NOT(AE8=""),100*(AB8-AE8)/V8,"")</f>
        <v/>
      </c>
      <c r="N8" s="18" t="str">
        <f aca="false">IF(NOT(AF8=""),100*(AC8-AF8)/W8,"")</f>
        <v/>
      </c>
      <c r="O8" s="18" t="str">
        <f aca="false">IF(NOT(L8=""),AVERAGE(L8:N8),"")</f>
        <v/>
      </c>
      <c r="P8" s="18" t="str">
        <f aca="false">IF(AND(NOT(L8=""),NOT(M8="")),STDEV(L8:N8)/O8*100,"")</f>
        <v/>
      </c>
      <c r="Q8" s="18" t="str">
        <f aca="false">IF(AND(NOT(J8=""),NOT(E8="")),100*J8/E8,"")</f>
        <v/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2.8" hidden="false" customHeight="false" outlineLevel="0" collapsed="false">
      <c r="A9" s="2" t="s">
        <v>53</v>
      </c>
      <c r="B9" s="18" t="n">
        <f aca="false">IF(NOT(AA9=""),100*(AA9-X9)/U9,"")</f>
        <v>43.3333333333333</v>
      </c>
      <c r="C9" s="18" t="n">
        <f aca="false">IF(NOT(AB9=""),100*(AB9-Y9)/V9,"")</f>
        <v>45.3333333333333</v>
      </c>
      <c r="D9" s="18" t="n">
        <f aca="false">IF(NOT(AC9=""),100*(AC9-Z9)/W9,"")</f>
        <v>41.3333333333333</v>
      </c>
      <c r="E9" s="18" t="n">
        <f aca="false">IF(NOT(B9=""),AVERAGE(B9:D9),"")</f>
        <v>43.3333333333333</v>
      </c>
      <c r="F9" s="18" t="n">
        <f aca="false">IF(AND(NOT(B9=""),NOT(C9="")),STDEV(B9:D9)/E9*100,"")</f>
        <v>4.61538461538462</v>
      </c>
      <c r="G9" s="18" t="n">
        <f aca="false">IF(NOT(L9=""),B9-L9,"")</f>
        <v>31.3333333333333</v>
      </c>
      <c r="H9" s="18" t="n">
        <f aca="false">IF(NOT(M9=""),C9-M9,"")</f>
        <v>31.3333333333333</v>
      </c>
      <c r="I9" s="18" t="n">
        <f aca="false">IF(NOT(N9=""),D9-N9,"")</f>
        <v>33.3333333333333</v>
      </c>
      <c r="J9" s="18" t="n">
        <f aca="false">IF(NOT(G9=""),AVERAGE(G9:I9),"")</f>
        <v>32</v>
      </c>
      <c r="K9" s="18" t="n">
        <f aca="false">IF(AND(NOT(G9=""),NOT(H9="")),STDEV(G9:I9)/J9*100,"")</f>
        <v>3.60843918243516</v>
      </c>
      <c r="L9" s="18" t="n">
        <f aca="false">IF(NOT(AD9=""),100*(AA9-AD9)/U9,"")</f>
        <v>12</v>
      </c>
      <c r="M9" s="18" t="n">
        <f aca="false">IF(NOT(AE9=""),100*(AB9-AE9)/V9,"")</f>
        <v>14</v>
      </c>
      <c r="N9" s="18" t="n">
        <f aca="false">IF(NOT(AF9=""),100*(AC9-AF9)/W9,"")</f>
        <v>8</v>
      </c>
      <c r="O9" s="18" t="n">
        <f aca="false">IF(NOT(L9=""),AVERAGE(L9:N9),"")</f>
        <v>11.3333333333333</v>
      </c>
      <c r="P9" s="18" t="n">
        <f aca="false">IF(AND(NOT(L9=""),NOT(M9="")),STDEV(L9:N9)/O9*100,"")</f>
        <v>26.9563276173873</v>
      </c>
      <c r="Q9" s="18" t="n">
        <f aca="false">IF(AND(NOT(J9=""),NOT(E9="")),100*J9/E9,"")</f>
        <v>73.8461538461539</v>
      </c>
      <c r="R9" s="3" t="n">
        <v>285</v>
      </c>
      <c r="S9" s="3" t="n">
        <v>286</v>
      </c>
      <c r="T9" s="3" t="n">
        <v>287</v>
      </c>
      <c r="U9" s="3" t="n">
        <v>150</v>
      </c>
      <c r="V9" s="3" t="n">
        <v>150</v>
      </c>
      <c r="W9" s="3" t="n">
        <v>150</v>
      </c>
      <c r="X9" s="3" t="n">
        <v>1360</v>
      </c>
      <c r="Y9" s="3" t="n">
        <v>1373</v>
      </c>
      <c r="Z9" s="3" t="n">
        <v>1356</v>
      </c>
      <c r="AA9" s="3" t="n">
        <v>1425</v>
      </c>
      <c r="AB9" s="3" t="n">
        <v>1441</v>
      </c>
      <c r="AC9" s="3" t="n">
        <v>1418</v>
      </c>
      <c r="AD9" s="3" t="n">
        <v>1407</v>
      </c>
      <c r="AE9" s="3" t="n">
        <v>1420</v>
      </c>
      <c r="AF9" s="3" t="n">
        <v>1406</v>
      </c>
    </row>
    <row r="10" customFormat="false" ht="12.8" hidden="false" customHeight="false" outlineLevel="0" collapsed="false">
      <c r="A10" s="2" t="s">
        <v>55</v>
      </c>
      <c r="B10" s="18" t="str">
        <f aca="false">IF(NOT(AA10=""),100*(AA10-X10)/U10,"")</f>
        <v/>
      </c>
      <c r="C10" s="18" t="str">
        <f aca="false">IF(NOT(AB10=""),100*(AB10-Y10)/V10,"")</f>
        <v/>
      </c>
      <c r="D10" s="18" t="str">
        <f aca="false">IF(NOT(AC10=""),100*(AC10-Z10)/W10,"")</f>
        <v/>
      </c>
      <c r="E10" s="18" t="str">
        <f aca="false">IF(NOT(B10=""),AVERAGE(B10:D10),"")</f>
        <v/>
      </c>
      <c r="F10" s="18" t="str">
        <f aca="false">IF(AND(NOT(B10=""),NOT(C10="")),STDEV(B10:D10)/E10*100,"")</f>
        <v/>
      </c>
      <c r="G10" s="18" t="str">
        <f aca="false">IF(NOT(L10=""),B10-L10,"")</f>
        <v/>
      </c>
      <c r="H10" s="18" t="str">
        <f aca="false">IF(NOT(M10=""),C10-M10,"")</f>
        <v/>
      </c>
      <c r="I10" s="18" t="str">
        <f aca="false">IF(NOT(N10=""),D10-N10,"")</f>
        <v/>
      </c>
      <c r="J10" s="18" t="str">
        <f aca="false">IF(NOT(G10=""),AVERAGE(G10:I10),"")</f>
        <v/>
      </c>
      <c r="K10" s="18" t="str">
        <f aca="false">IF(AND(NOT(G10=""),NOT(H10="")),STDEV(G10:I10)/J10*100,"")</f>
        <v/>
      </c>
      <c r="L10" s="18" t="str">
        <f aca="false">IF(NOT(AD10=""),100*(AA10-AD10)/U10,"")</f>
        <v/>
      </c>
      <c r="M10" s="18" t="str">
        <f aca="false">IF(NOT(AE10=""),100*(AB10-AE10)/V10,"")</f>
        <v/>
      </c>
      <c r="N10" s="18" t="str">
        <f aca="false">IF(NOT(AF10=""),100*(AC10-AF10)/W10,"")</f>
        <v/>
      </c>
      <c r="O10" s="18" t="str">
        <f aca="false">IF(NOT(L10=""),AVERAGE(L10:N10),"")</f>
        <v/>
      </c>
      <c r="P10" s="18" t="str">
        <f aca="false">IF(AND(NOT(L10=""),NOT(M10="")),STDEV(L10:N10)/O10*100,"")</f>
        <v/>
      </c>
      <c r="Q10" s="18" t="str">
        <f aca="false">IF(AND(NOT(J10=""),NOT(E10="")),100*J10/E10,"")</f>
        <v/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2.8" hidden="false" customHeight="false" outlineLevel="0" collapsed="false">
      <c r="A11" s="2" t="s">
        <v>56</v>
      </c>
      <c r="B11" s="18" t="str">
        <f aca="false">IF(NOT(AA11=""),100*(AA11-X11)/U11,"")</f>
        <v/>
      </c>
      <c r="C11" s="18" t="str">
        <f aca="false">IF(NOT(AB11=""),100*(AB11-Y11)/V11,"")</f>
        <v/>
      </c>
      <c r="D11" s="18" t="str">
        <f aca="false">IF(NOT(AC11=""),100*(AC11-Z11)/W11,"")</f>
        <v/>
      </c>
      <c r="E11" s="18" t="str">
        <f aca="false">IF(NOT(B11=""),AVERAGE(B11:D11),"")</f>
        <v/>
      </c>
      <c r="F11" s="18" t="str">
        <f aca="false">IF(AND(NOT(B11=""),NOT(C11="")),STDEV(B11:D11)/E11*100,"")</f>
        <v/>
      </c>
      <c r="G11" s="18" t="str">
        <f aca="false">IF(NOT(L11=""),B11-L11,"")</f>
        <v/>
      </c>
      <c r="H11" s="18" t="str">
        <f aca="false">IF(NOT(M11=""),C11-M11,"")</f>
        <v/>
      </c>
      <c r="I11" s="18" t="str">
        <f aca="false">IF(NOT(N11=""),D11-N11,"")</f>
        <v/>
      </c>
      <c r="J11" s="18" t="str">
        <f aca="false">IF(NOT(G11=""),AVERAGE(G11:I11),"")</f>
        <v/>
      </c>
      <c r="K11" s="18" t="str">
        <f aca="false">IF(AND(NOT(G11=""),NOT(H11="")),STDEV(G11:I11)/J11*100,"")</f>
        <v/>
      </c>
      <c r="L11" s="18" t="str">
        <f aca="false">IF(NOT(AD11=""),100*(AA11-AD11)/U11,"")</f>
        <v/>
      </c>
      <c r="M11" s="18" t="str">
        <f aca="false">IF(NOT(AE11=""),100*(AB11-AE11)/V11,"")</f>
        <v/>
      </c>
      <c r="N11" s="18" t="str">
        <f aca="false">IF(NOT(AF11=""),100*(AC11-AF11)/W11,"")</f>
        <v/>
      </c>
      <c r="O11" s="18" t="str">
        <f aca="false">IF(NOT(L11=""),AVERAGE(L11:N11),"")</f>
        <v/>
      </c>
      <c r="P11" s="18" t="str">
        <f aca="false">IF(AND(NOT(L11=""),NOT(M11="")),STDEV(L11:N11)/O11*100,"")</f>
        <v/>
      </c>
      <c r="Q11" s="18" t="str">
        <f aca="false">IF(AND(NOT(J11=""),NOT(E11="")),100*J11/E11,"")</f>
        <v/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</sheetData>
  <mergeCells count="10">
    <mergeCell ref="A1:A2"/>
    <mergeCell ref="B1:F1"/>
    <mergeCell ref="G1:K1"/>
    <mergeCell ref="L1:P1"/>
    <mergeCell ref="Q1:Q2"/>
    <mergeCell ref="R1:T1"/>
    <mergeCell ref="U1:W1"/>
    <mergeCell ref="X1:Z1"/>
    <mergeCell ref="AA1:AC1"/>
    <mergeCell ref="AD1:A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8"/>
  <cols>
    <col collapsed="false" hidden="false" max="1" min="1" style="1" width="9.71938775510204"/>
  </cols>
  <sheetData>
    <row r="1" customFormat="false" ht="12.8" hidden="false" customHeight="false" outlineLevel="0" collapsed="false">
      <c r="A1" s="33" t="s">
        <v>30</v>
      </c>
      <c r="B1" s="43" t="s">
        <v>107</v>
      </c>
      <c r="C1" s="43"/>
      <c r="D1" s="43"/>
      <c r="E1" s="43" t="s">
        <v>111</v>
      </c>
      <c r="F1" s="43"/>
      <c r="G1" s="43"/>
      <c r="H1" s="43"/>
      <c r="I1" s="43"/>
    </row>
    <row r="2" customFormat="false" ht="12.8" hidden="false" customHeight="false" outlineLevel="0" collapsed="false">
      <c r="A2" s="33"/>
      <c r="B2" s="44" t="s">
        <v>97</v>
      </c>
      <c r="C2" s="44" t="s">
        <v>98</v>
      </c>
      <c r="D2" s="44" t="s">
        <v>99</v>
      </c>
      <c r="E2" s="44" t="s">
        <v>97</v>
      </c>
      <c r="F2" s="44" t="s">
        <v>98</v>
      </c>
      <c r="G2" s="44" t="s">
        <v>99</v>
      </c>
      <c r="H2" s="45" t="s">
        <v>112</v>
      </c>
      <c r="I2" s="45" t="s">
        <v>101</v>
      </c>
    </row>
    <row r="3" customFormat="false" ht="12.8" hidden="false" customHeight="false" outlineLevel="0" collapsed="false">
      <c r="A3" s="2" t="s">
        <v>42</v>
      </c>
      <c r="B3" s="46"/>
      <c r="C3" s="46"/>
      <c r="D3" s="46"/>
      <c r="E3" s="46"/>
      <c r="F3" s="46"/>
      <c r="G3" s="46"/>
      <c r="H3" s="47" t="str">
        <f aca="false">IF(NOT(E3=""),AVERAGE(E3:G3),"")</f>
        <v/>
      </c>
      <c r="I3" s="47" t="str">
        <f aca="false">IF(AND(NOT(E3=""),NOT(F3="")),STDEV(E3:G3)/H3*100,"")</f>
        <v/>
      </c>
    </row>
    <row r="4" customFormat="false" ht="12.8" hidden="false" customHeight="false" outlineLevel="0" collapsed="false">
      <c r="A4" s="2" t="s">
        <v>46</v>
      </c>
      <c r="B4" s="46"/>
      <c r="C4" s="46"/>
      <c r="D4" s="46"/>
      <c r="E4" s="46"/>
      <c r="F4" s="46"/>
      <c r="G4" s="46"/>
      <c r="H4" s="47" t="str">
        <f aca="false">IF(NOT(E4=""),AVERAGE(E4:G4),"")</f>
        <v/>
      </c>
      <c r="I4" s="47" t="str">
        <f aca="false">IF(AND(NOT(E4=""),NOT(F4="")),STDEV(E4:G4)/H4*100,"")</f>
        <v/>
      </c>
    </row>
    <row r="5" customFormat="false" ht="12.8" hidden="false" customHeight="false" outlineLevel="0" collapsed="false">
      <c r="A5" s="2" t="s">
        <v>48</v>
      </c>
      <c r="B5" s="46"/>
      <c r="C5" s="46"/>
      <c r="D5" s="46"/>
      <c r="E5" s="46"/>
      <c r="F5" s="46"/>
      <c r="G5" s="46"/>
      <c r="H5" s="47" t="str">
        <f aca="false">IF(NOT(E5=""),AVERAGE(E5:G5),"")</f>
        <v/>
      </c>
      <c r="I5" s="47" t="str">
        <f aca="false">IF(AND(NOT(E5=""),NOT(F5="")),STDEV(E5:G5)/H5*100,"")</f>
        <v/>
      </c>
    </row>
    <row r="6" customFormat="false" ht="12.8" hidden="false" customHeight="false" outlineLevel="0" collapsed="false">
      <c r="A6" s="2" t="s">
        <v>49</v>
      </c>
      <c r="B6" s="46"/>
      <c r="C6" s="46"/>
      <c r="D6" s="46"/>
      <c r="E6" s="46"/>
      <c r="F6" s="46"/>
      <c r="G6" s="46"/>
      <c r="H6" s="47" t="str">
        <f aca="false">IF(NOT(E6=""),AVERAGE(E6:G6),"")</f>
        <v/>
      </c>
      <c r="I6" s="47" t="str">
        <f aca="false">IF(AND(NOT(E6=""),NOT(F6="")),STDEV(E6:G6)/H6*100,"")</f>
        <v/>
      </c>
    </row>
    <row r="7" customFormat="false" ht="12.8" hidden="false" customHeight="false" outlineLevel="0" collapsed="false">
      <c r="A7" s="2" t="s">
        <v>50</v>
      </c>
      <c r="B7" s="46"/>
      <c r="C7" s="46"/>
      <c r="D7" s="46"/>
      <c r="E7" s="46"/>
      <c r="F7" s="46"/>
      <c r="G7" s="46"/>
      <c r="H7" s="47" t="str">
        <f aca="false">IF(NOT(E7=""),AVERAGE(E7:G7),"")</f>
        <v/>
      </c>
      <c r="I7" s="47" t="str">
        <f aca="false">IF(AND(NOT(E7=""),NOT(F7="")),STDEV(E7:G7)/H7*100,"")</f>
        <v/>
      </c>
    </row>
    <row r="8" customFormat="false" ht="12.8" hidden="false" customHeight="false" outlineLevel="0" collapsed="false">
      <c r="A8" s="2" t="s">
        <v>52</v>
      </c>
      <c r="B8" s="46"/>
      <c r="C8" s="46"/>
      <c r="D8" s="46"/>
      <c r="E8" s="46"/>
      <c r="F8" s="46"/>
      <c r="G8" s="46"/>
      <c r="H8" s="47" t="str">
        <f aca="false">IF(NOT(E8=""),AVERAGE(E8:G8),"")</f>
        <v/>
      </c>
      <c r="I8" s="47" t="str">
        <f aca="false">IF(AND(NOT(E8=""),NOT(F8="")),STDEV(E8:G8)/H8*100,"")</f>
        <v/>
      </c>
    </row>
    <row r="9" customFormat="false" ht="12.8" hidden="false" customHeight="false" outlineLevel="0" collapsed="false">
      <c r="A9" s="2" t="s">
        <v>53</v>
      </c>
      <c r="B9" s="46"/>
      <c r="C9" s="46"/>
      <c r="D9" s="46"/>
      <c r="E9" s="46"/>
      <c r="F9" s="46"/>
      <c r="G9" s="46"/>
      <c r="H9" s="47" t="str">
        <f aca="false">IF(NOT(E9=""),AVERAGE(E9:G9),"")</f>
        <v/>
      </c>
      <c r="I9" s="47" t="str">
        <f aca="false">IF(AND(NOT(E9=""),NOT(F9="")),STDEV(E9:G9)/H9*100,"")</f>
        <v/>
      </c>
    </row>
    <row r="10" customFormat="false" ht="12.8" hidden="false" customHeight="false" outlineLevel="0" collapsed="false">
      <c r="A10" s="2" t="s">
        <v>55</v>
      </c>
      <c r="B10" s="46" t="n">
        <v>200</v>
      </c>
      <c r="C10" s="46" t="n">
        <v>200</v>
      </c>
      <c r="D10" s="46" t="n">
        <v>200</v>
      </c>
      <c r="E10" s="46" t="n">
        <v>17.41824</v>
      </c>
      <c r="F10" s="46" t="n">
        <v>17.41824</v>
      </c>
      <c r="G10" s="46" t="n">
        <v>8.70912</v>
      </c>
      <c r="H10" s="47" t="n">
        <f aca="false">IF(NOT(E10=""),AVERAGE(E10:G10),"")</f>
        <v>14.5152</v>
      </c>
      <c r="I10" s="47" t="n">
        <f aca="false">IF(AND(NOT(E10=""),NOT(F10="")),STDEV(E10:G10)/H10*100,"")</f>
        <v>34.6410161513775</v>
      </c>
    </row>
    <row r="11" customFormat="false" ht="12.8" hidden="false" customHeight="false" outlineLevel="0" collapsed="false">
      <c r="A11" s="2" t="s">
        <v>56</v>
      </c>
      <c r="B11" s="46"/>
      <c r="C11" s="46"/>
      <c r="D11" s="46"/>
      <c r="E11" s="46"/>
      <c r="F11" s="46"/>
      <c r="G11" s="46"/>
      <c r="H11" s="47" t="str">
        <f aca="false">IF(NOT(E11=""),AVERAGE(E11:G11),"")</f>
        <v/>
      </c>
      <c r="I11" s="47" t="str">
        <f aca="false">IF(AND(NOT(E11=""),NOT(F11="")),STDEV(E11:G11)/H11*100,"")</f>
        <v/>
      </c>
    </row>
  </sheetData>
  <mergeCells count="3">
    <mergeCell ref="A1:A2"/>
    <mergeCell ref="B1:D1"/>
    <mergeCell ref="E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2015-04-28T09:02:21Z</dcterms:created>
  <dc:creator>Ana</dc:creator>
  <dc:description/>
  <dc:language>en-US</dc:language>
  <cp:lastModifiedBy/>
  <dcterms:modified xsi:type="dcterms:W3CDTF">2020-03-13T18:46:28Z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