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EADME" sheetId="1" state="visible" r:id="rId2"/>
    <sheet name="stationInfo" sheetId="2" state="visible" r:id="rId3"/>
    <sheet name="radiometryMisc" sheetId="3" state="visible" r:id="rId4"/>
    <sheet name="waterMisc" sheetId="4" state="visible" r:id="rId5"/>
    <sheet name="turbidityHACH" sheetId="5" state="visible" r:id="rId6"/>
    <sheet name="SPM" sheetId="6" state="visible" r:id="rId7"/>
    <sheet name="CHL" sheetId="7" state="visible" r:id="rId8"/>
    <sheet name="phytoSpeci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<sst xmlns="http://schemas.openxmlformats.org/spreadsheetml/2006/main" count="418" uniqueCount="158">
  <si>
    <t xml:space="preserve">Place</t>
  </si>
  <si>
    <t xml:space="preserve">Palermo Pontoon </t>
  </si>
  <si>
    <t xml:space="preserve">Dates</t>
  </si>
  <si>
    <t xml:space="preserve">Participants/Measurements</t>
  </si>
  <si>
    <t xml:space="preserve">Institution</t>
  </si>
  <si>
    <t xml:space="preserve">TriOS</t>
  </si>
  <si>
    <t xml:space="preserve">Turbidity</t>
  </si>
  <si>
    <t xml:space="preserve">PhytoSpecies</t>
  </si>
  <si>
    <t xml:space="preserve">OBS501</t>
  </si>
  <si>
    <t xml:space="preserve">SPM</t>
  </si>
  <si>
    <t xml:space="preserve">CHL</t>
  </si>
  <si>
    <t xml:space="preserve">ECO-FLNTU</t>
  </si>
  <si>
    <t xml:space="preserve">Anemometro</t>
  </si>
  <si>
    <t xml:space="preserve">Instrument</t>
  </si>
  <si>
    <t xml:space="preserve">IAFE</t>
  </si>
  <si>
    <t xml:space="preserve">HACH: IAFE2016</t>
  </si>
  <si>
    <t xml:space="preserve">LOVI: iFado</t>
  </si>
  <si>
    <t xml:space="preserve">IAFE2016</t>
  </si>
  <si>
    <t xml:space="preserve">Gravimetry method</t>
  </si>
  <si>
    <t xml:space="preserve">Turbidímetro-Fluorómetro</t>
  </si>
  <si>
    <t xml:space="preserve">Termómetro de alcohol</t>
  </si>
  <si>
    <t xml:space="preserve">Ana Dogliotti</t>
  </si>
  <si>
    <t xml:space="preserve">x</t>
  </si>
  <si>
    <t xml:space="preserve">Juan Gossn</t>
  </si>
  <si>
    <t xml:space="preserve">Ramiro Santamaria</t>
  </si>
  <si>
    <t xml:space="preserve">FCEyN</t>
  </si>
  <si>
    <t xml:space="preserve">Santiago Scheiner</t>
  </si>
  <si>
    <t xml:space="preserve">Laura Sanchez</t>
  </si>
  <si>
    <t xml:space="preserve">Limnología</t>
  </si>
  <si>
    <t xml:space="preserve">StationID</t>
  </si>
  <si>
    <t xml:space="preserve">Region</t>
  </si>
  <si>
    <t xml:space="preserve">Subregion</t>
  </si>
  <si>
    <t xml:space="preserve">Pontoon/Vessel/Place</t>
  </si>
  <si>
    <t xml:space="preserve">Lat</t>
  </si>
  <si>
    <t xml:space="preserve">Lon</t>
  </si>
  <si>
    <t xml:space="preserve">DateUTC</t>
  </si>
  <si>
    <t xml:space="preserve">startTimeUTC</t>
  </si>
  <si>
    <t xml:space="preserve">endTimeUTC</t>
  </si>
  <si>
    <t xml:space="preserve">timeStampUTC</t>
  </si>
  <si>
    <t xml:space="preserve">Notes</t>
  </si>
  <si>
    <t xml:space="preserve">Overpasses</t>
  </si>
  <si>
    <t xml:space="preserve">ST01</t>
  </si>
  <si>
    <t xml:space="preserve">RdP</t>
  </si>
  <si>
    <t xml:space="preserve">CABA</t>
  </si>
  <si>
    <t xml:space="preserve">Palermo (Pier)</t>
  </si>
  <si>
    <t xml:space="preserve">ST02</t>
  </si>
  <si>
    <t xml:space="preserve">{‘OLCI’:’S3B_OL_2_DER____20191217T130432_20191217T130732_20191226T142339_0179_033_209_3600_MAR_O_NT_002.SEN3’}</t>
  </si>
  <si>
    <t xml:space="preserve">ST03</t>
  </si>
  <si>
    <t xml:space="preserve">{‘OLI’:’’}</t>
  </si>
  <si>
    <t xml:space="preserve">ST04</t>
  </si>
  <si>
    <t xml:space="preserve">ST05</t>
  </si>
  <si>
    <t xml:space="preserve">ST06</t>
  </si>
  <si>
    <t xml:space="preserve">ST07</t>
  </si>
  <si>
    <t xml:space="preserve">ST08</t>
  </si>
  <si>
    <t xml:space="preserve">ST09</t>
  </si>
  <si>
    <t xml:space="preserve">ST10</t>
  </si>
  <si>
    <t xml:space="preserve">ST11</t>
  </si>
  <si>
    <t xml:space="preserve">ST12</t>
  </si>
  <si>
    <t xml:space="preserve">windSpeed[m/s]</t>
  </si>
  <si>
    <t xml:space="preserve">windDir[deg]</t>
  </si>
  <si>
    <t xml:space="preserve">waveHeight[m]</t>
  </si>
  <si>
    <t xml:space="preserve">seaState</t>
  </si>
  <si>
    <t xml:space="preserve">CloudCover[/8]</t>
  </si>
  <si>
    <t xml:space="preserve">cloudType</t>
  </si>
  <si>
    <t xml:space="preserve">cloudColor</t>
  </si>
  <si>
    <t xml:space="preserve">cloudContrails</t>
  </si>
  <si>
    <t xml:space="preserve">weather</t>
  </si>
  <si>
    <t xml:space="preserve">sunState</t>
  </si>
  <si>
    <t xml:space="preserve">seaPhoto</t>
  </si>
  <si>
    <t xml:space="preserve">skyPhoto</t>
  </si>
  <si>
    <t xml:space="preserve">radiometryLog</t>
  </si>
  <si>
    <t xml:space="preserve">relAzimuth[deg]</t>
  </si>
  <si>
    <t xml:space="preserve">radiometerType</t>
  </si>
  <si>
    <t xml:space="preserve">clear</t>
  </si>
  <si>
    <t xml:space="preserve">y</t>
  </si>
  <si>
    <t xml:space="preserve">trios</t>
  </si>
  <si>
    <t xml:space="preserve">small garbage</t>
  </si>
  <si>
    <t xml:space="preserve">small bubbles</t>
  </si>
  <si>
    <t xml:space="preserve">foam, bubbles</t>
  </si>
  <si>
    <t xml:space="preserve">cirrus</t>
  </si>
  <si>
    <t xml:space="preserve">white</t>
  </si>
  <si>
    <t xml:space="preserve">n</t>
  </si>
  <si>
    <t xml:space="preserve">cumulus</t>
  </si>
  <si>
    <t xml:space="preserve">Depth[m]</t>
  </si>
  <si>
    <t xml:space="preserve">pressure[Pa]</t>
  </si>
  <si>
    <t xml:space="preserve">temp[C]</t>
  </si>
  <si>
    <t xml:space="preserve">salinity[PSU]</t>
  </si>
  <si>
    <t xml:space="preserve">Conductivity[uS/cm]</t>
  </si>
  <si>
    <t xml:space="preserve">pH</t>
  </si>
  <si>
    <t xml:space="preserve">dissolvedOxygen[mg/l]</t>
  </si>
  <si>
    <t xml:space="preserve">N-NH3[mg/l]</t>
  </si>
  <si>
    <t xml:space="preserve">N-NO3[mg/l]</t>
  </si>
  <si>
    <t xml:space="preserve">P-PO4[mg/l]</t>
  </si>
  <si>
    <t xml:space="preserve">secchi[cm]</t>
  </si>
  <si>
    <t xml:space="preserve">turbidity[NTU]</t>
  </si>
  <si>
    <t xml:space="preserve">globalMean[FNU]</t>
  </si>
  <si>
    <t xml:space="preserve">globalCV[%]</t>
  </si>
  <si>
    <t xml:space="preserve">IAFE2016[FNU]</t>
  </si>
  <si>
    <t xml:space="preserve">OtherInstrument2[FNU]</t>
  </si>
  <si>
    <t xml:space="preserve">OtherInstrument3[FNU]</t>
  </si>
  <si>
    <t xml:space="preserve">sample1</t>
  </si>
  <si>
    <t xml:space="preserve">sample2</t>
  </si>
  <si>
    <t xml:space="preserve">sample3</t>
  </si>
  <si>
    <t xml:space="preserve">Mean</t>
  </si>
  <si>
    <t xml:space="preserve">CV[%]</t>
  </si>
  <si>
    <t xml:space="preserve">SPM[g/m3]</t>
  </si>
  <si>
    <t xml:space="preserve">SIM[g/m3]</t>
  </si>
  <si>
    <t xml:space="preserve">SOM[g/m3]</t>
  </si>
  <si>
    <t xml:space="preserve">%INORG</t>
  </si>
  <si>
    <t xml:space="preserve">filterID</t>
  </si>
  <si>
    <t xml:space="preserve">volume[ml]</t>
  </si>
  <si>
    <t xml:space="preserve">M0[E-4g]</t>
  </si>
  <si>
    <t xml:space="preserve">M1[E-4g]</t>
  </si>
  <si>
    <t xml:space="preserve">M2[E-4g]</t>
  </si>
  <si>
    <t xml:space="preserve">CHL[mg/l]</t>
  </si>
  <si>
    <t xml:space="preserve">mean</t>
  </si>
  <si>
    <t xml:space="preserve">Bacillariophyceae[indiv/ml]</t>
  </si>
  <si>
    <t xml:space="preserve">Aulacoseira </t>
  </si>
  <si>
    <t xml:space="preserve">Cyclotella</t>
  </si>
  <si>
    <t xml:space="preserve">Diatomea pennada larga</t>
  </si>
  <si>
    <t xml:space="preserve">Chlorophyceae[indiv/ml]</t>
  </si>
  <si>
    <t xml:space="preserve">Chloro alargada</t>
  </si>
  <si>
    <t xml:space="preserve">Lagerheimia</t>
  </si>
  <si>
    <t xml:space="preserve">Monoraphidium arcuatum</t>
  </si>
  <si>
    <t xml:space="preserve">Oocystis lacustris</t>
  </si>
  <si>
    <t xml:space="preserve">Oocystis solitaria</t>
  </si>
  <si>
    <t xml:space="preserve">Pediastrum boryanum</t>
  </si>
  <si>
    <t xml:space="preserve">Planctonema </t>
  </si>
  <si>
    <t xml:space="preserve">Scenedesmus guadricauda</t>
  </si>
  <si>
    <t xml:space="preserve">Scenedesmus intermedius</t>
  </si>
  <si>
    <t xml:space="preserve">Scenedesmus linearis</t>
  </si>
  <si>
    <t xml:space="preserve">Scenedesmus opoliensis</t>
  </si>
  <si>
    <t xml:space="preserve">Secenedesmus 2 celulas</t>
  </si>
  <si>
    <t xml:space="preserve">Tetrastrum komarekii</t>
  </si>
  <si>
    <t xml:space="preserve">Tetrastrum staurogeniaeforme</t>
  </si>
  <si>
    <t xml:space="preserve">Chloro curvada </t>
  </si>
  <si>
    <t xml:space="preserve">Monoraphidium minutum</t>
  </si>
  <si>
    <t xml:space="preserve">Scenedesmus acuminatus</t>
  </si>
  <si>
    <t xml:space="preserve">Scenedesmus bicaudatus</t>
  </si>
  <si>
    <t xml:space="preserve">Tetraedron triangulare</t>
  </si>
  <si>
    <t xml:space="preserve">Cyanobacteria[indiv/ml]</t>
  </si>
  <si>
    <t xml:space="preserve">Anabaenopsis </t>
  </si>
  <si>
    <t xml:space="preserve">Aphanocapsa delicatissima</t>
  </si>
  <si>
    <t xml:space="preserve">Merismopedia minima (8 cel)</t>
  </si>
  <si>
    <t xml:space="preserve">Microcystis aeruginosa</t>
  </si>
  <si>
    <t xml:space="preserve">Oscillatorial</t>
  </si>
  <si>
    <t xml:space="preserve">Raphidiopsis mediterranea</t>
  </si>
  <si>
    <t xml:space="preserve">Cryptophyceae[indiv/ml]</t>
  </si>
  <si>
    <t xml:space="preserve">Cryptomonas ovata</t>
  </si>
  <si>
    <t xml:space="preserve">Euglenophyceae[indiv/ml]</t>
  </si>
  <si>
    <t xml:space="preserve">Euglena enquistada</t>
  </si>
  <si>
    <t xml:space="preserve">Euglenoideo</t>
  </si>
  <si>
    <t xml:space="preserve">Xantophyceae[indiv/ml]</t>
  </si>
  <si>
    <t xml:space="preserve">cf Characiopsis</t>
  </si>
  <si>
    <t xml:space="preserve">Zygnemaphyceae[indiv/ml]</t>
  </si>
  <si>
    <t xml:space="preserve">Closterium acutum</t>
  </si>
  <si>
    <t xml:space="preserve">Cosmarium</t>
  </si>
  <si>
    <t xml:space="preserve">Staurastrum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</si>
</sst>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HH:MM:SS"/>
    <numFmt numFmtId="167" formatCode="MM/DD/YYYY\ HH:MM:SS"/>
    <numFmt numFmtId="168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EEEEEE"/>
        <bgColor rgb="FFFFFFCC"/>
      </patternFill>
    </fill>
    <fill>
      <patternFill patternType="solid">
        <fgColor rgb="FF000000"/>
        <bgColor rgb="FF00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1" width="23.4897959183673"/>
    <col collapsed="false" hidden="false" max="4" min="2" style="1" width="15.6581632653061"/>
    <col collapsed="false" hidden="false" max="5" min="5" style="1" width="13.2295918367347"/>
    <col collapsed="false" hidden="false" max="7" min="6" style="1" width="16.8724489795918"/>
    <col collapsed="false" hidden="false" max="8" min="8" style="1" width="18.6275510204082"/>
    <col collapsed="false" hidden="false" max="9" min="9" style="1" width="20.7908163265306"/>
    <col collapsed="false" hidden="false" max="10" min="10" style="1" width="19.8418367346939"/>
    <col collapsed="false" hidden="false" max="1023" min="11" style="1" width="7.29081632653061"/>
    <col collapsed="false" hidden="false" max="1025" min="1024" style="0" width="6.20918367346939"/>
  </cols>
  <sheetData>
    <row r="1" customFormat="false" ht="12.95" hidden="false" customHeight="true" outlineLevel="0" collapsed="false">
      <c r="A1" s="2" t="s">
        <v>0</v>
      </c>
      <c r="B1" s="3" t="s">
        <v>1</v>
      </c>
      <c r="C1" s="3" t="s">
        <v>1</v>
      </c>
      <c r="D1" s="4"/>
      <c r="E1" s="5"/>
      <c r="F1" s="5"/>
      <c r="G1" s="5"/>
      <c r="H1" s="5"/>
      <c r="I1" s="5"/>
      <c r="J1" s="0"/>
    </row>
    <row r="2" customFormat="false" ht="12.95" hidden="false" customHeight="true" outlineLevel="0" collapsed="false">
      <c r="A2" s="2" t="s">
        <v>2</v>
      </c>
      <c r="B2" s="6" t="n">
        <v>43816</v>
      </c>
      <c r="C2" s="6" t="n">
        <v>43816</v>
      </c>
      <c r="D2" s="7"/>
      <c r="E2" s="5"/>
      <c r="F2" s="5"/>
      <c r="G2" s="5"/>
      <c r="H2" s="5"/>
      <c r="I2" s="5"/>
      <c r="J2" s="0"/>
    </row>
    <row r="3" customFormat="false" ht="12.9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0"/>
    </row>
    <row r="4" customFormat="false" ht="12.95" hidden="false" customHeight="true" outlineLevel="0" collapsed="false">
      <c r="A4" s="8" t="s">
        <v>3</v>
      </c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9" t="s">
        <v>12</v>
      </c>
    </row>
    <row r="5" customFormat="false" ht="12.95" hidden="false" customHeight="true" outlineLevel="0" collapsed="false">
      <c r="A5" s="8" t="s">
        <v>13</v>
      </c>
      <c r="B5" s="10"/>
      <c r="C5" s="11" t="s">
        <v>14</v>
      </c>
      <c r="D5" s="11" t="s">
        <v>15</v>
      </c>
      <c r="E5" s="11" t="s">
        <v>16</v>
      </c>
      <c r="F5" s="11" t="s">
        <v>17</v>
      </c>
      <c r="G5" s="11" t="s">
        <v>18</v>
      </c>
      <c r="H5" s="11"/>
      <c r="I5" s="11" t="s">
        <v>19</v>
      </c>
      <c r="J5" s="11" t="s">
        <v>20</v>
      </c>
    </row>
    <row r="6" customFormat="false" ht="12.95" hidden="false" customHeight="true" outlineLevel="0" collapsed="false">
      <c r="A6" s="12" t="s">
        <v>21</v>
      </c>
      <c r="B6" s="13" t="s">
        <v>14</v>
      </c>
      <c r="C6" s="14" t="s">
        <v>22</v>
      </c>
      <c r="D6" s="15"/>
      <c r="E6" s="15"/>
      <c r="F6" s="15"/>
      <c r="G6" s="15"/>
      <c r="H6" s="15"/>
      <c r="I6" s="15"/>
      <c r="J6" s="15" t="s">
        <v>22</v>
      </c>
    </row>
    <row r="7" customFormat="false" ht="12.95" hidden="false" customHeight="true" outlineLevel="0" collapsed="false">
      <c r="A7" s="12" t="s">
        <v>23</v>
      </c>
      <c r="B7" s="13" t="s">
        <v>14</v>
      </c>
      <c r="C7" s="14" t="s">
        <v>22</v>
      </c>
      <c r="D7" s="15" t="s">
        <v>22</v>
      </c>
      <c r="E7" s="15" t="s">
        <v>22</v>
      </c>
      <c r="F7" s="15" t="s">
        <v>22</v>
      </c>
      <c r="G7" s="15"/>
      <c r="H7" s="15"/>
      <c r="I7" s="15"/>
      <c r="J7" s="15" t="s">
        <v>22</v>
      </c>
    </row>
    <row r="8" customFormat="false" ht="12.95" hidden="false" customHeight="true" outlineLevel="0" collapsed="false">
      <c r="A8" s="12" t="s">
        <v>24</v>
      </c>
      <c r="B8" s="13" t="s">
        <v>25</v>
      </c>
      <c r="C8" s="14"/>
      <c r="D8" s="15" t="s">
        <v>22</v>
      </c>
      <c r="E8" s="15"/>
      <c r="F8" s="15"/>
      <c r="G8" s="15" t="s">
        <v>22</v>
      </c>
      <c r="H8" s="15" t="s">
        <v>22</v>
      </c>
      <c r="I8" s="15" t="s">
        <v>22</v>
      </c>
      <c r="J8" s="15"/>
    </row>
    <row r="9" customFormat="false" ht="12.8" hidden="false" customHeight="false" outlineLevel="0" collapsed="false">
      <c r="A9" s="12" t="s">
        <v>26</v>
      </c>
      <c r="B9" s="13" t="s">
        <v>25</v>
      </c>
      <c r="C9" s="14"/>
      <c r="D9" s="15" t="s">
        <v>22</v>
      </c>
      <c r="E9" s="15"/>
      <c r="F9" s="15"/>
      <c r="G9" s="15" t="s">
        <v>22</v>
      </c>
      <c r="H9" s="15" t="s">
        <v>22</v>
      </c>
      <c r="I9" s="15" t="s">
        <v>22</v>
      </c>
      <c r="J9" s="15"/>
    </row>
    <row r="10" customFormat="false" ht="12.8" hidden="false" customHeight="false" outlineLevel="0" collapsed="false">
      <c r="A10" s="12" t="s">
        <v>27</v>
      </c>
      <c r="B10" s="13" t="s">
        <v>28</v>
      </c>
      <c r="C10" s="14"/>
      <c r="D10" s="15"/>
      <c r="E10" s="15" t="s">
        <v>22</v>
      </c>
      <c r="F10" s="15"/>
      <c r="G10" s="15"/>
      <c r="H10" s="15"/>
      <c r="I10" s="15"/>
      <c r="J10" s="1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G1" activePane="topRight" state="frozen"/>
      <selection pane="topLeft" activeCell="A1" activeCellId="0" sqref="A1"/>
      <selection pane="topRight" activeCell="L24" activeCellId="0" sqref="L24"/>
    </sheetView>
  </sheetViews>
  <sheetFormatPr defaultRowHeight="12.8"/>
  <cols>
    <col collapsed="false" hidden="false" max="1" min="1" style="16" width="13.2295918367347"/>
    <col collapsed="false" hidden="false" max="2" min="2" style="16" width="14.8469387755102"/>
    <col collapsed="false" hidden="false" max="3" min="3" style="16" width="14.5816326530612"/>
    <col collapsed="false" hidden="false" max="4" min="4" style="16" width="19.8418367346939"/>
    <col collapsed="false" hidden="false" max="5" min="5" style="1" width="10.2602040816327"/>
    <col collapsed="false" hidden="false" max="6" min="6" style="1" width="9.58673469387755"/>
    <col collapsed="false" hidden="false" max="7" min="7" style="17" width="9.04591836734694"/>
    <col collapsed="false" hidden="false" max="8" min="8" style="18" width="12.9591836734694"/>
    <col collapsed="false" hidden="false" max="9" min="9" style="1" width="12.1479591836735"/>
    <col collapsed="false" hidden="false" max="10" min="10" style="19" width="27.0867346938776"/>
    <col collapsed="false" hidden="false" max="11" min="11" style="1" width="9.31632653061224"/>
    <col collapsed="false" hidden="false" max="12" min="12" style="1" width="12.5"/>
    <col collapsed="false" hidden="false" max="1025" min="13" style="1" width="7.29081632653061"/>
  </cols>
  <sheetData>
    <row r="1" s="16" customFormat="true" ht="12.95" hidden="false" customHeight="true" outlineLevel="0" collapsed="false">
      <c r="A1" s="2"/>
      <c r="B1" s="12"/>
      <c r="C1" s="12"/>
      <c r="D1" s="12"/>
      <c r="E1" s="12"/>
      <c r="F1" s="12"/>
      <c r="G1" s="20"/>
      <c r="H1" s="21"/>
      <c r="I1" s="12"/>
      <c r="J1" s="22"/>
      <c r="K1" s="23"/>
      <c r="L1" s="12"/>
    </row>
    <row r="2" customFormat="false" ht="12.95" hidden="false" customHeight="true" outlineLevel="0" collapsed="false">
      <c r="A2" s="2" t="s">
        <v>29</v>
      </c>
      <c r="B2" s="12" t="s">
        <v>30</v>
      </c>
      <c r="C2" s="12" t="s">
        <v>31</v>
      </c>
      <c r="D2" s="12" t="s">
        <v>32</v>
      </c>
      <c r="E2" s="12" t="s">
        <v>33</v>
      </c>
      <c r="F2" s="12" t="s">
        <v>34</v>
      </c>
      <c r="G2" s="20" t="s">
        <v>35</v>
      </c>
      <c r="H2" s="21" t="s">
        <v>36</v>
      </c>
      <c r="I2" s="12" t="s">
        <v>37</v>
      </c>
      <c r="J2" s="22" t="s">
        <v>38</v>
      </c>
      <c r="K2" s="23" t="s">
        <v>39</v>
      </c>
      <c r="L2" s="23" t="s">
        <v>40</v>
      </c>
    </row>
    <row r="3" customFormat="false" ht="12.95" hidden="false" customHeight="true" outlineLevel="0" collapsed="false">
      <c r="A3" s="2" t="s">
        <v>41</v>
      </c>
      <c r="B3" s="3" t="s">
        <v>42</v>
      </c>
      <c r="C3" s="3" t="s">
        <v>43</v>
      </c>
      <c r="D3" s="3" t="s">
        <v>44</v>
      </c>
      <c r="E3" s="24" t="n">
        <v>-34.560833</v>
      </c>
      <c r="F3" s="24" t="n">
        <v>-58.398833</v>
      </c>
      <c r="G3" s="6" t="n">
        <v>43816</v>
      </c>
      <c r="H3" s="25" t="n">
        <v>0.523611111111111</v>
      </c>
      <c r="I3" s="25"/>
      <c r="J3" s="26" t="n">
        <f aca="false">G3+H3</f>
        <v>43816.5236111111</v>
      </c>
      <c r="K3" s="3"/>
      <c r="L3" s="27"/>
    </row>
    <row r="4" customFormat="false" ht="12.95" hidden="false" customHeight="true" outlineLevel="0" collapsed="false">
      <c r="A4" s="2" t="s">
        <v>45</v>
      </c>
      <c r="B4" s="3" t="s">
        <v>42</v>
      </c>
      <c r="C4" s="3" t="s">
        <v>43</v>
      </c>
      <c r="D4" s="3" t="s">
        <v>44</v>
      </c>
      <c r="E4" s="24" t="n">
        <v>-34.560833</v>
      </c>
      <c r="F4" s="24" t="n">
        <v>-58.398833</v>
      </c>
      <c r="G4" s="6" t="n">
        <v>43816</v>
      </c>
      <c r="H4" s="25" t="n">
        <v>0.543055555555555</v>
      </c>
      <c r="I4" s="28"/>
      <c r="J4" s="26" t="n">
        <f aca="false">G4+H4</f>
        <v>43816.5430555556</v>
      </c>
      <c r="K4" s="29"/>
      <c r="L4" s="27" t="s">
        <v>46</v>
      </c>
    </row>
    <row r="5" customFormat="false" ht="12.8" hidden="false" customHeight="false" outlineLevel="0" collapsed="false">
      <c r="A5" s="2" t="s">
        <v>47</v>
      </c>
      <c r="B5" s="3" t="s">
        <v>42</v>
      </c>
      <c r="C5" s="3" t="s">
        <v>43</v>
      </c>
      <c r="D5" s="3" t="s">
        <v>44</v>
      </c>
      <c r="E5" s="24" t="n">
        <v>-34.560833</v>
      </c>
      <c r="F5" s="24" t="n">
        <v>-58.398833</v>
      </c>
      <c r="G5" s="6" t="n">
        <v>43816</v>
      </c>
      <c r="H5" s="25" t="n">
        <v>0.572916666666667</v>
      </c>
      <c r="I5" s="28"/>
      <c r="J5" s="26" t="n">
        <f aca="false">G5+H5</f>
        <v>43816.5729166667</v>
      </c>
      <c r="K5" s="29"/>
      <c r="L5" s="27" t="s">
        <v>48</v>
      </c>
    </row>
    <row r="6" customFormat="false" ht="12.8" hidden="false" customHeight="false" outlineLevel="0" collapsed="false">
      <c r="A6" s="2" t="s">
        <v>49</v>
      </c>
      <c r="B6" s="3" t="s">
        <v>42</v>
      </c>
      <c r="C6" s="3" t="s">
        <v>43</v>
      </c>
      <c r="D6" s="3" t="s">
        <v>44</v>
      </c>
      <c r="E6" s="24" t="n">
        <v>-34.560833</v>
      </c>
      <c r="F6" s="24" t="n">
        <v>-58.398833</v>
      </c>
      <c r="G6" s="6" t="n">
        <v>43816</v>
      </c>
      <c r="H6" s="25" t="n">
        <v>0.604861111111111</v>
      </c>
      <c r="I6" s="28"/>
      <c r="J6" s="26" t="n">
        <f aca="false">G6+H6</f>
        <v>43816.6048611111</v>
      </c>
      <c r="K6" s="29"/>
      <c r="L6" s="27"/>
    </row>
    <row r="7" customFormat="false" ht="12.8" hidden="false" customHeight="false" outlineLevel="0" collapsed="false">
      <c r="A7" s="2" t="s">
        <v>50</v>
      </c>
      <c r="B7" s="3" t="s">
        <v>42</v>
      </c>
      <c r="C7" s="3" t="s">
        <v>43</v>
      </c>
      <c r="D7" s="3" t="s">
        <v>44</v>
      </c>
      <c r="E7" s="24" t="n">
        <v>-34.560833</v>
      </c>
      <c r="F7" s="24" t="n">
        <v>-58.398833</v>
      </c>
      <c r="G7" s="6" t="n">
        <v>43816</v>
      </c>
      <c r="H7" s="25" t="n">
        <v>0.626388888888889</v>
      </c>
      <c r="I7" s="28"/>
      <c r="J7" s="26" t="n">
        <f aca="false">G7+H7</f>
        <v>43816.6263888889</v>
      </c>
      <c r="K7" s="29"/>
      <c r="L7" s="27"/>
    </row>
    <row r="8" customFormat="false" ht="12.8" hidden="false" customHeight="false" outlineLevel="0" collapsed="false">
      <c r="A8" s="2" t="s">
        <v>51</v>
      </c>
      <c r="B8" s="3" t="s">
        <v>42</v>
      </c>
      <c r="C8" s="3" t="s">
        <v>43</v>
      </c>
      <c r="D8" s="3" t="s">
        <v>44</v>
      </c>
      <c r="E8" s="24" t="n">
        <v>-34.560833</v>
      </c>
      <c r="F8" s="24" t="n">
        <v>-58.398833</v>
      </c>
      <c r="G8" s="6" t="n">
        <v>43816</v>
      </c>
      <c r="H8" s="25" t="n">
        <v>0.65</v>
      </c>
      <c r="I8" s="28"/>
      <c r="J8" s="26" t="n">
        <f aca="false">G8+H8</f>
        <v>43816.65</v>
      </c>
      <c r="K8" s="29"/>
      <c r="L8" s="27"/>
    </row>
    <row r="9" customFormat="false" ht="12.8" hidden="false" customHeight="false" outlineLevel="0" collapsed="false">
      <c r="A9" s="2" t="s">
        <v>52</v>
      </c>
      <c r="B9" s="3" t="s">
        <v>42</v>
      </c>
      <c r="C9" s="3" t="s">
        <v>43</v>
      </c>
      <c r="D9" s="3" t="s">
        <v>44</v>
      </c>
      <c r="E9" s="24" t="n">
        <v>-34.560833</v>
      </c>
      <c r="F9" s="24" t="n">
        <v>-58.398833</v>
      </c>
      <c r="G9" s="6" t="n">
        <v>43816</v>
      </c>
      <c r="H9" s="25" t="n">
        <v>0.675</v>
      </c>
      <c r="I9" s="28"/>
      <c r="J9" s="26" t="n">
        <f aca="false">G9+H9</f>
        <v>43816.675</v>
      </c>
      <c r="K9" s="29"/>
      <c r="L9" s="27"/>
    </row>
    <row r="10" customFormat="false" ht="12.8" hidden="false" customHeight="false" outlineLevel="0" collapsed="false">
      <c r="A10" s="2" t="s">
        <v>53</v>
      </c>
      <c r="B10" s="3" t="s">
        <v>42</v>
      </c>
      <c r="C10" s="3" t="s">
        <v>43</v>
      </c>
      <c r="D10" s="3" t="s">
        <v>44</v>
      </c>
      <c r="E10" s="24" t="n">
        <v>-34.560833</v>
      </c>
      <c r="F10" s="24" t="n">
        <v>-58.398833</v>
      </c>
      <c r="G10" s="6" t="n">
        <v>43816</v>
      </c>
      <c r="H10" s="25" t="n">
        <v>0.690972222222222</v>
      </c>
      <c r="I10" s="28"/>
      <c r="J10" s="26" t="n">
        <f aca="false">G10+H10</f>
        <v>43816.6909722222</v>
      </c>
      <c r="K10" s="29"/>
      <c r="L10" s="27"/>
    </row>
    <row r="11" customFormat="false" ht="12.8" hidden="false" customHeight="false" outlineLevel="0" collapsed="false">
      <c r="A11" s="2" t="s">
        <v>54</v>
      </c>
      <c r="B11" s="3" t="s">
        <v>42</v>
      </c>
      <c r="C11" s="3" t="s">
        <v>43</v>
      </c>
      <c r="D11" s="3" t="s">
        <v>44</v>
      </c>
      <c r="E11" s="24" t="n">
        <v>-34.560833</v>
      </c>
      <c r="F11" s="24" t="n">
        <v>-58.398833</v>
      </c>
      <c r="G11" s="6" t="n">
        <v>43816</v>
      </c>
      <c r="H11" s="25" t="n">
        <v>0.713888888888889</v>
      </c>
      <c r="I11" s="28"/>
      <c r="J11" s="26" t="n">
        <f aca="false">G11+H11</f>
        <v>43816.7138888889</v>
      </c>
      <c r="K11" s="29"/>
      <c r="L11" s="27"/>
    </row>
    <row r="12" customFormat="false" ht="12.8" hidden="false" customHeight="false" outlineLevel="0" collapsed="false">
      <c r="A12" s="2" t="s">
        <v>55</v>
      </c>
      <c r="B12" s="3" t="s">
        <v>42</v>
      </c>
      <c r="C12" s="3" t="s">
        <v>43</v>
      </c>
      <c r="D12" s="3" t="s">
        <v>44</v>
      </c>
      <c r="E12" s="24" t="n">
        <v>-34.560833</v>
      </c>
      <c r="F12" s="24" t="n">
        <v>-58.398833</v>
      </c>
      <c r="G12" s="6" t="n">
        <v>43816</v>
      </c>
      <c r="H12" s="25" t="n">
        <v>0.732638888888889</v>
      </c>
      <c r="I12" s="28"/>
      <c r="J12" s="26" t="n">
        <f aca="false">G12+H12</f>
        <v>43816.7326388889</v>
      </c>
      <c r="K12" s="29"/>
      <c r="L12" s="27"/>
    </row>
    <row r="13" customFormat="false" ht="12.8" hidden="false" customHeight="false" outlineLevel="0" collapsed="false">
      <c r="A13" s="2" t="s">
        <v>56</v>
      </c>
      <c r="B13" s="3" t="s">
        <v>42</v>
      </c>
      <c r="C13" s="3" t="s">
        <v>43</v>
      </c>
      <c r="D13" s="3" t="s">
        <v>44</v>
      </c>
      <c r="E13" s="24" t="n">
        <v>-34.560833</v>
      </c>
      <c r="F13" s="24" t="n">
        <v>-58.398833</v>
      </c>
      <c r="G13" s="6" t="n">
        <v>43816</v>
      </c>
      <c r="H13" s="25" t="n">
        <v>0.758333333333333</v>
      </c>
      <c r="I13" s="28"/>
      <c r="J13" s="26" t="n">
        <f aca="false">G13+H13</f>
        <v>43816.7583333333</v>
      </c>
      <c r="K13" s="29"/>
      <c r="L13" s="27"/>
    </row>
    <row r="14" customFormat="false" ht="12.8" hidden="false" customHeight="false" outlineLevel="0" collapsed="false">
      <c r="A14" s="2" t="s">
        <v>57</v>
      </c>
      <c r="B14" s="3" t="s">
        <v>42</v>
      </c>
      <c r="C14" s="3" t="s">
        <v>43</v>
      </c>
      <c r="D14" s="3" t="s">
        <v>44</v>
      </c>
      <c r="E14" s="24" t="n">
        <v>-34.560833</v>
      </c>
      <c r="F14" s="24" t="n">
        <v>-58.398833</v>
      </c>
      <c r="G14" s="6" t="n">
        <v>43816</v>
      </c>
      <c r="H14" s="25" t="n">
        <v>0.784722222222222</v>
      </c>
      <c r="I14" s="28"/>
      <c r="J14" s="26" t="n">
        <f aca="false">G14+H14</f>
        <v>43816.7847222222</v>
      </c>
      <c r="K14" s="29"/>
      <c r="L14" s="2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14" activeCellId="0" sqref="D14"/>
    </sheetView>
  </sheetViews>
  <sheetFormatPr defaultRowHeight="12.8"/>
  <cols>
    <col collapsed="false" hidden="false" max="1" min="1" style="16" width="12.5561224489796"/>
    <col collapsed="false" hidden="false" max="3" min="2" style="1" width="14.5816326530612"/>
    <col collapsed="false" hidden="false" max="4" min="4" style="1" width="15.1173469387755"/>
    <col collapsed="false" hidden="false" max="5" min="5" style="1" width="13.7704081632653"/>
    <col collapsed="false" hidden="false" max="6" min="6" style="1" width="13.0918367346939"/>
    <col collapsed="false" hidden="false" max="7" min="7" style="1" width="9.58673469387755"/>
    <col collapsed="false" hidden="false" max="8" min="8" style="1" width="11.6071428571429"/>
    <col collapsed="false" hidden="false" max="9" min="9" style="1" width="13.2295918367347"/>
    <col collapsed="false" hidden="false" max="10" min="10" style="1" width="7.29081632653061"/>
    <col collapsed="false" hidden="false" max="13" min="11" style="1" width="9.58673469387755"/>
    <col collapsed="false" hidden="false" max="14" min="14" style="1" width="13.2295918367347"/>
    <col collapsed="false" hidden="false" max="15" min="15" style="1" width="14.5816326530612"/>
    <col collapsed="false" hidden="false" max="16" min="16" style="1" width="15.7959183673469"/>
    <col collapsed="false" hidden="false" max="1025" min="17" style="1" width="7.29081632653061"/>
  </cols>
  <sheetData>
    <row r="1" customFormat="false" ht="12.95" hidden="false" customHeight="true" outlineLevel="0" collapsed="false">
      <c r="A1" s="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3"/>
      <c r="P1" s="3"/>
    </row>
    <row r="2" customFormat="false" ht="12.95" hidden="false" customHeight="true" outlineLevel="0" collapsed="false">
      <c r="A2" s="2" t="s">
        <v>29</v>
      </c>
      <c r="B2" s="12" t="s">
        <v>58</v>
      </c>
      <c r="C2" s="12" t="s">
        <v>59</v>
      </c>
      <c r="D2" s="12" t="s">
        <v>60</v>
      </c>
      <c r="E2" s="12" t="s">
        <v>61</v>
      </c>
      <c r="F2" s="12" t="s">
        <v>62</v>
      </c>
      <c r="G2" s="12" t="s">
        <v>63</v>
      </c>
      <c r="H2" s="12" t="s">
        <v>64</v>
      </c>
      <c r="I2" s="12" t="s">
        <v>65</v>
      </c>
      <c r="J2" s="12" t="s">
        <v>66</v>
      </c>
      <c r="K2" s="12" t="s">
        <v>67</v>
      </c>
      <c r="L2" s="12" t="s">
        <v>68</v>
      </c>
      <c r="M2" s="12" t="s">
        <v>69</v>
      </c>
      <c r="N2" s="12" t="s">
        <v>70</v>
      </c>
      <c r="O2" s="12" t="s">
        <v>71</v>
      </c>
      <c r="P2" s="12" t="s">
        <v>72</v>
      </c>
    </row>
    <row r="3" customFormat="false" ht="12.95" hidden="false" customHeight="true" outlineLevel="0" collapsed="false">
      <c r="A3" s="2" t="s">
        <v>41</v>
      </c>
      <c r="B3" s="3"/>
      <c r="C3" s="3"/>
      <c r="D3" s="3" t="n">
        <v>0.01</v>
      </c>
      <c r="E3" s="3"/>
      <c r="F3" s="3" t="n">
        <v>0</v>
      </c>
      <c r="G3" s="3"/>
      <c r="H3" s="3"/>
      <c r="I3" s="3" t="n">
        <v>0</v>
      </c>
      <c r="J3" s="3"/>
      <c r="K3" s="3" t="s">
        <v>73</v>
      </c>
      <c r="L3" s="3" t="s">
        <v>74</v>
      </c>
      <c r="M3" s="3" t="s">
        <v>74</v>
      </c>
      <c r="N3" s="3" t="s">
        <v>74</v>
      </c>
      <c r="O3" s="3"/>
      <c r="P3" s="3" t="s">
        <v>75</v>
      </c>
    </row>
    <row r="4" customFormat="false" ht="12.95" hidden="false" customHeight="true" outlineLevel="0" collapsed="false">
      <c r="A4" s="2" t="s">
        <v>45</v>
      </c>
      <c r="B4" s="3"/>
      <c r="C4" s="3"/>
      <c r="D4" s="3" t="n">
        <v>0.01</v>
      </c>
      <c r="E4" s="3" t="s">
        <v>76</v>
      </c>
      <c r="F4" s="3" t="n">
        <v>0</v>
      </c>
      <c r="G4" s="3"/>
      <c r="H4" s="3"/>
      <c r="I4" s="3" t="n">
        <v>0</v>
      </c>
      <c r="J4" s="3"/>
      <c r="K4" s="3" t="s">
        <v>73</v>
      </c>
      <c r="L4" s="3" t="s">
        <v>74</v>
      </c>
      <c r="M4" s="3" t="s">
        <v>74</v>
      </c>
      <c r="N4" s="3" t="s">
        <v>74</v>
      </c>
      <c r="O4" s="3"/>
      <c r="P4" s="3" t="s">
        <v>75</v>
      </c>
    </row>
    <row r="5" customFormat="false" ht="12.8" hidden="false" customHeight="false" outlineLevel="0" collapsed="false">
      <c r="A5" s="2" t="s">
        <v>47</v>
      </c>
      <c r="B5" s="3"/>
      <c r="C5" s="3"/>
      <c r="D5" s="3" t="n">
        <v>0.02</v>
      </c>
      <c r="E5" s="3" t="s">
        <v>77</v>
      </c>
      <c r="F5" s="3" t="n">
        <v>0</v>
      </c>
      <c r="G5" s="3"/>
      <c r="H5" s="3"/>
      <c r="I5" s="3" t="n">
        <v>0</v>
      </c>
      <c r="J5" s="3"/>
      <c r="K5" s="3" t="s">
        <v>73</v>
      </c>
      <c r="L5" s="3" t="s">
        <v>74</v>
      </c>
      <c r="M5" s="3" t="s">
        <v>74</v>
      </c>
      <c r="N5" s="3" t="s">
        <v>74</v>
      </c>
      <c r="O5" s="3"/>
      <c r="P5" s="3" t="s">
        <v>75</v>
      </c>
    </row>
    <row r="6" customFormat="false" ht="12.8" hidden="false" customHeight="false" outlineLevel="0" collapsed="false">
      <c r="A6" s="2" t="s">
        <v>49</v>
      </c>
      <c r="B6" s="3"/>
      <c r="C6" s="3"/>
      <c r="D6" s="3" t="n">
        <v>0.02</v>
      </c>
      <c r="E6" s="3"/>
      <c r="F6" s="3" t="n">
        <v>0</v>
      </c>
      <c r="G6" s="3"/>
      <c r="H6" s="3"/>
      <c r="I6" s="3" t="n">
        <v>0</v>
      </c>
      <c r="J6" s="3"/>
      <c r="K6" s="3" t="s">
        <v>73</v>
      </c>
      <c r="L6" s="3" t="s">
        <v>74</v>
      </c>
      <c r="M6" s="3" t="s">
        <v>74</v>
      </c>
      <c r="N6" s="3" t="s">
        <v>74</v>
      </c>
      <c r="O6" s="3"/>
      <c r="P6" s="3" t="s">
        <v>75</v>
      </c>
    </row>
    <row r="7" customFormat="false" ht="12.8" hidden="false" customHeight="false" outlineLevel="0" collapsed="false">
      <c r="A7" s="2" t="s">
        <v>50</v>
      </c>
      <c r="B7" s="3"/>
      <c r="C7" s="3"/>
      <c r="D7" s="3" t="n">
        <v>0.02</v>
      </c>
      <c r="E7" s="3" t="s">
        <v>78</v>
      </c>
      <c r="F7" s="3" t="n">
        <v>1</v>
      </c>
      <c r="G7" s="3" t="s">
        <v>79</v>
      </c>
      <c r="H7" s="3" t="s">
        <v>80</v>
      </c>
      <c r="I7" s="3" t="n">
        <v>0</v>
      </c>
      <c r="J7" s="3"/>
      <c r="K7" s="3" t="s">
        <v>73</v>
      </c>
      <c r="L7" s="3" t="s">
        <v>74</v>
      </c>
      <c r="M7" s="3" t="s">
        <v>74</v>
      </c>
      <c r="N7" s="3" t="s">
        <v>74</v>
      </c>
      <c r="O7" s="3"/>
      <c r="P7" s="3" t="s">
        <v>75</v>
      </c>
    </row>
    <row r="8" customFormat="false" ht="12.8" hidden="false" customHeight="false" outlineLevel="0" collapsed="false">
      <c r="A8" s="2" t="s">
        <v>51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 t="s">
        <v>81</v>
      </c>
      <c r="O8" s="3"/>
      <c r="P8" s="3"/>
    </row>
    <row r="9" customFormat="false" ht="12.8" hidden="false" customHeight="false" outlineLevel="0" collapsed="false">
      <c r="A9" s="2" t="s">
        <v>52</v>
      </c>
      <c r="B9" s="3"/>
      <c r="C9" s="3"/>
      <c r="D9" s="3" t="n">
        <v>0.04</v>
      </c>
      <c r="E9" s="3" t="s">
        <v>77</v>
      </c>
      <c r="F9" s="3" t="n">
        <v>1</v>
      </c>
      <c r="G9" s="3" t="s">
        <v>82</v>
      </c>
      <c r="H9" s="3" t="s">
        <v>80</v>
      </c>
      <c r="I9" s="3" t="n">
        <v>0</v>
      </c>
      <c r="J9" s="3"/>
      <c r="K9" s="3" t="s">
        <v>73</v>
      </c>
      <c r="L9" s="3" t="s">
        <v>74</v>
      </c>
      <c r="M9" s="3" t="s">
        <v>74</v>
      </c>
      <c r="N9" s="3" t="s">
        <v>74</v>
      </c>
      <c r="O9" s="3"/>
      <c r="P9" s="3" t="s">
        <v>75</v>
      </c>
    </row>
    <row r="10" customFormat="false" ht="12.8" hidden="false" customHeight="false" outlineLevel="0" collapsed="false">
      <c r="A10" s="2" t="s">
        <v>53</v>
      </c>
      <c r="B10" s="3"/>
      <c r="C10" s="3"/>
      <c r="D10" s="3" t="n">
        <v>0.15</v>
      </c>
      <c r="E10" s="3" t="s">
        <v>77</v>
      </c>
      <c r="F10" s="3" t="n">
        <v>0.1</v>
      </c>
      <c r="G10" s="3" t="s">
        <v>82</v>
      </c>
      <c r="H10" s="3" t="s">
        <v>80</v>
      </c>
      <c r="I10" s="3" t="n">
        <v>0</v>
      </c>
      <c r="J10" s="3"/>
      <c r="K10" s="3" t="s">
        <v>73</v>
      </c>
      <c r="L10" s="3" t="s">
        <v>74</v>
      </c>
      <c r="M10" s="3" t="s">
        <v>74</v>
      </c>
      <c r="N10" s="3" t="s">
        <v>74</v>
      </c>
      <c r="O10" s="3"/>
      <c r="P10" s="3" t="s">
        <v>75</v>
      </c>
    </row>
    <row r="11" customFormat="false" ht="12.8" hidden="false" customHeight="false" outlineLevel="0" collapsed="false">
      <c r="A11" s="2" t="s">
        <v>54</v>
      </c>
      <c r="B11" s="3"/>
      <c r="C11" s="3"/>
      <c r="D11" s="3" t="n">
        <v>0.15</v>
      </c>
      <c r="E11" s="3" t="s">
        <v>77</v>
      </c>
      <c r="F11" s="3" t="n">
        <v>0.1</v>
      </c>
      <c r="G11" s="3" t="s">
        <v>82</v>
      </c>
      <c r="H11" s="3" t="s">
        <v>80</v>
      </c>
      <c r="I11" s="3" t="n">
        <v>0</v>
      </c>
      <c r="J11" s="3"/>
      <c r="K11" s="3" t="s">
        <v>73</v>
      </c>
      <c r="L11" s="3" t="s">
        <v>74</v>
      </c>
      <c r="M11" s="3" t="s">
        <v>74</v>
      </c>
      <c r="N11" s="3" t="s">
        <v>74</v>
      </c>
      <c r="O11" s="3"/>
      <c r="P11" s="3" t="s">
        <v>75</v>
      </c>
    </row>
    <row r="12" customFormat="false" ht="12.8" hidden="false" customHeight="false" outlineLevel="0" collapsed="false">
      <c r="A12" s="2" t="s">
        <v>55</v>
      </c>
      <c r="B12" s="3"/>
      <c r="C12" s="3"/>
      <c r="D12" s="3" t="n">
        <v>0.25</v>
      </c>
      <c r="E12" s="3" t="s">
        <v>77</v>
      </c>
      <c r="F12" s="3" t="n">
        <v>0.1</v>
      </c>
      <c r="G12" s="3" t="s">
        <v>82</v>
      </c>
      <c r="H12" s="3" t="s">
        <v>80</v>
      </c>
      <c r="I12" s="3" t="n">
        <v>0</v>
      </c>
      <c r="J12" s="3"/>
      <c r="K12" s="3" t="s">
        <v>73</v>
      </c>
      <c r="L12" s="3" t="s">
        <v>74</v>
      </c>
      <c r="M12" s="3" t="s">
        <v>74</v>
      </c>
      <c r="N12" s="3" t="s">
        <v>74</v>
      </c>
      <c r="O12" s="3"/>
      <c r="P12" s="3" t="s">
        <v>75</v>
      </c>
    </row>
    <row r="13" customFormat="false" ht="12.8" hidden="false" customHeight="false" outlineLevel="0" collapsed="false">
      <c r="A13" s="2" t="s">
        <v>56</v>
      </c>
      <c r="B13" s="3"/>
      <c r="C13" s="3"/>
      <c r="D13" s="3" t="n">
        <v>0.2</v>
      </c>
      <c r="E13" s="3" t="s">
        <v>77</v>
      </c>
      <c r="F13" s="3" t="n">
        <v>0.1</v>
      </c>
      <c r="G13" s="3" t="s">
        <v>82</v>
      </c>
      <c r="H13" s="3" t="s">
        <v>80</v>
      </c>
      <c r="I13" s="3" t="n">
        <v>0</v>
      </c>
      <c r="J13" s="3"/>
      <c r="K13" s="3" t="s">
        <v>73</v>
      </c>
      <c r="L13" s="3" t="s">
        <v>74</v>
      </c>
      <c r="M13" s="3" t="s">
        <v>74</v>
      </c>
      <c r="N13" s="3" t="s">
        <v>74</v>
      </c>
      <c r="O13" s="3"/>
      <c r="P13" s="3" t="s">
        <v>75</v>
      </c>
    </row>
    <row r="14" customFormat="false" ht="12.8" hidden="false" customHeight="false" outlineLevel="0" collapsed="false">
      <c r="A14" s="2" t="s">
        <v>57</v>
      </c>
      <c r="B14" s="3"/>
      <c r="C14" s="3"/>
      <c r="D14" s="3" t="n">
        <v>0.4</v>
      </c>
      <c r="E14" s="3" t="s">
        <v>77</v>
      </c>
      <c r="F14" s="3" t="n">
        <v>0.1</v>
      </c>
      <c r="G14" s="3" t="s">
        <v>82</v>
      </c>
      <c r="H14" s="3" t="s">
        <v>80</v>
      </c>
      <c r="I14" s="3" t="n">
        <v>0</v>
      </c>
      <c r="J14" s="3"/>
      <c r="K14" s="3" t="s">
        <v>73</v>
      </c>
      <c r="L14" s="3" t="s">
        <v>74</v>
      </c>
      <c r="M14" s="3" t="s">
        <v>74</v>
      </c>
      <c r="N14" s="3" t="s">
        <v>74</v>
      </c>
      <c r="O14" s="3"/>
      <c r="P14" s="3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15" activeCellId="0" sqref="B15"/>
    </sheetView>
  </sheetViews>
  <sheetFormatPr defaultRowHeight="12.8"/>
  <cols>
    <col collapsed="false" hidden="false" max="1" min="1" style="16" width="10.1224489795918"/>
    <col collapsed="false" hidden="false" max="2" min="2" style="1" width="9.58673469387755"/>
    <col collapsed="false" hidden="false" max="3" min="3" style="1" width="11.8775510204082"/>
    <col collapsed="false" hidden="false" max="4" min="4" style="1" width="8.50510204081633"/>
    <col collapsed="false" hidden="false" max="5" min="5" style="1" width="12.5561224489796"/>
    <col collapsed="false" hidden="false" max="6" min="6" style="1" width="18.0867346938776"/>
    <col collapsed="false" hidden="false" max="7" min="7" style="1" width="4.86224489795918"/>
    <col collapsed="false" hidden="false" max="8" min="8" style="1" width="20.5204081632653"/>
    <col collapsed="false" hidden="false" max="9" min="9" style="1" width="10.3928571428571"/>
    <col collapsed="false" hidden="false" max="10" min="10" style="1" width="10.6632653061225"/>
    <col collapsed="false" hidden="false" max="11" min="11" style="1" width="12.4183673469388"/>
    <col collapsed="false" hidden="false" max="12" min="12" style="1" width="9.58673469387755"/>
    <col collapsed="false" hidden="false" max="13" min="13" style="1" width="12.6887755102041"/>
    <col collapsed="false" hidden="false" max="1021" min="14" style="1" width="7.29081632653061"/>
    <col collapsed="false" hidden="false" max="1023" min="1022" style="0" width="6.20918367346939"/>
    <col collapsed="false" hidden="false" max="1025" min="1024" style="0" width="10.1224489795918"/>
  </cols>
  <sheetData>
    <row r="1" s="16" customFormat="true" ht="12.95" hidden="false" customHeight="true" outlineLevel="0" collapsed="false">
      <c r="A1" s="2"/>
      <c r="B1" s="12"/>
      <c r="C1" s="12"/>
      <c r="D1" s="12"/>
      <c r="E1" s="12"/>
      <c r="F1" s="30"/>
      <c r="G1" s="12"/>
      <c r="H1" s="12"/>
      <c r="I1" s="30"/>
      <c r="J1" s="30"/>
      <c r="K1" s="30"/>
      <c r="L1" s="3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AMB1" s="1"/>
      <c r="AMC1" s="1"/>
      <c r="AMD1" s="1"/>
      <c r="AME1" s="1"/>
      <c r="AMF1" s="1"/>
      <c r="AMG1" s="1"/>
      <c r="AMH1" s="0"/>
      <c r="AMI1" s="0"/>
      <c r="AMJ1" s="0"/>
    </row>
    <row r="2" customFormat="false" ht="12.95" hidden="false" customHeight="true" outlineLevel="0" collapsed="false">
      <c r="A2" s="2" t="s">
        <v>29</v>
      </c>
      <c r="B2" s="12" t="s">
        <v>83</v>
      </c>
      <c r="C2" s="12" t="s">
        <v>84</v>
      </c>
      <c r="D2" s="12" t="s">
        <v>85</v>
      </c>
      <c r="E2" s="12" t="s">
        <v>86</v>
      </c>
      <c r="F2" s="30" t="s">
        <v>87</v>
      </c>
      <c r="G2" s="12" t="s">
        <v>88</v>
      </c>
      <c r="H2" s="12" t="s">
        <v>89</v>
      </c>
      <c r="I2" s="30" t="s">
        <v>90</v>
      </c>
      <c r="J2" s="30" t="s">
        <v>91</v>
      </c>
      <c r="K2" s="30" t="s">
        <v>92</v>
      </c>
      <c r="L2" s="31" t="s">
        <v>93</v>
      </c>
      <c r="M2" s="31" t="s">
        <v>94</v>
      </c>
    </row>
    <row r="3" customFormat="false" ht="12.95" hidden="false" customHeight="true" outlineLevel="0" collapsed="false">
      <c r="A3" s="2" t="s">
        <v>41</v>
      </c>
      <c r="B3" s="29"/>
      <c r="C3" s="3"/>
      <c r="D3" s="29"/>
      <c r="E3" s="3"/>
      <c r="F3" s="29"/>
      <c r="G3" s="29"/>
      <c r="H3" s="29"/>
      <c r="I3" s="3"/>
      <c r="J3" s="3"/>
      <c r="K3" s="3"/>
      <c r="L3" s="29"/>
      <c r="M3" s="29"/>
    </row>
    <row r="4" customFormat="false" ht="12.95" hidden="false" customHeight="true" outlineLevel="0" collapsed="false">
      <c r="A4" s="2" t="s">
        <v>45</v>
      </c>
      <c r="B4" s="29"/>
      <c r="C4" s="3"/>
      <c r="D4" s="29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A5" s="2" t="s">
        <v>47</v>
      </c>
      <c r="B5" s="29"/>
      <c r="C5" s="3"/>
      <c r="D5" s="29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A6" s="2" t="s">
        <v>49</v>
      </c>
      <c r="B6" s="29"/>
      <c r="C6" s="3"/>
      <c r="D6" s="29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A7" s="2" t="s">
        <v>50</v>
      </c>
      <c r="B7" s="29"/>
      <c r="C7" s="3"/>
      <c r="D7" s="29"/>
      <c r="E7" s="3"/>
      <c r="F7" s="3"/>
      <c r="G7" s="3"/>
      <c r="H7" s="3"/>
      <c r="I7" s="3"/>
      <c r="J7" s="3"/>
      <c r="K7" s="3"/>
      <c r="L7" s="3"/>
      <c r="M7" s="3"/>
    </row>
    <row r="8" customFormat="false" ht="12.8" hidden="false" customHeight="false" outlineLevel="0" collapsed="false">
      <c r="A8" s="2" t="s">
        <v>51</v>
      </c>
      <c r="B8" s="29"/>
      <c r="C8" s="3"/>
      <c r="D8" s="29"/>
      <c r="E8" s="3"/>
      <c r="F8" s="3"/>
      <c r="G8" s="3"/>
      <c r="H8" s="3"/>
      <c r="I8" s="3"/>
      <c r="J8" s="3"/>
      <c r="K8" s="3"/>
      <c r="L8" s="3"/>
      <c r="M8" s="3"/>
    </row>
    <row r="9" customFormat="false" ht="12.8" hidden="false" customHeight="false" outlineLevel="0" collapsed="false">
      <c r="A9" s="2" t="s">
        <v>52</v>
      </c>
      <c r="B9" s="29"/>
      <c r="C9" s="3"/>
      <c r="D9" s="29"/>
      <c r="E9" s="3"/>
      <c r="F9" s="3"/>
      <c r="G9" s="3"/>
      <c r="H9" s="3"/>
      <c r="I9" s="3"/>
      <c r="J9" s="3"/>
      <c r="K9" s="3"/>
      <c r="L9" s="3"/>
      <c r="M9" s="3"/>
    </row>
    <row r="10" customFormat="false" ht="12.8" hidden="false" customHeight="false" outlineLevel="0" collapsed="false">
      <c r="A10" s="2" t="s">
        <v>53</v>
      </c>
      <c r="B10" s="29"/>
      <c r="C10" s="3"/>
      <c r="D10" s="29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12.8" hidden="false" customHeight="false" outlineLevel="0" collapsed="false">
      <c r="A11" s="2" t="s">
        <v>54</v>
      </c>
      <c r="B11" s="29"/>
      <c r="C11" s="3"/>
      <c r="D11" s="29"/>
      <c r="E11" s="3"/>
      <c r="F11" s="3"/>
      <c r="G11" s="3"/>
      <c r="H11" s="3"/>
      <c r="I11" s="3"/>
      <c r="J11" s="3"/>
      <c r="K11" s="3"/>
      <c r="L11" s="3"/>
      <c r="M11" s="3"/>
    </row>
    <row r="12" customFormat="false" ht="12.8" hidden="false" customHeight="false" outlineLevel="0" collapsed="false">
      <c r="A12" s="2" t="s">
        <v>55</v>
      </c>
      <c r="B12" s="29"/>
      <c r="C12" s="3"/>
      <c r="D12" s="29"/>
      <c r="E12" s="3"/>
      <c r="F12" s="3"/>
      <c r="G12" s="3"/>
      <c r="H12" s="3"/>
      <c r="I12" s="3"/>
      <c r="J12" s="3"/>
      <c r="K12" s="3"/>
      <c r="L12" s="3"/>
      <c r="M12" s="3"/>
    </row>
    <row r="13" customFormat="false" ht="12.8" hidden="false" customHeight="false" outlineLevel="0" collapsed="false">
      <c r="A13" s="2" t="s">
        <v>56</v>
      </c>
      <c r="B13" s="29"/>
      <c r="C13" s="3"/>
      <c r="D13" s="29"/>
      <c r="E13" s="3"/>
      <c r="F13" s="3"/>
      <c r="G13" s="3"/>
      <c r="H13" s="3"/>
      <c r="I13" s="3"/>
      <c r="J13" s="3"/>
      <c r="K13" s="3"/>
      <c r="L13" s="3"/>
      <c r="M13" s="3"/>
    </row>
    <row r="14" customFormat="false" ht="12.8" hidden="false" customHeight="false" outlineLevel="0" collapsed="false">
      <c r="A14" s="2" t="s">
        <v>57</v>
      </c>
      <c r="B14" s="29"/>
      <c r="C14" s="3"/>
      <c r="D14" s="29"/>
      <c r="E14" s="3"/>
      <c r="F14" s="3"/>
      <c r="G14" s="3"/>
      <c r="H14" s="3"/>
      <c r="I14" s="3"/>
      <c r="J14" s="3"/>
      <c r="K14" s="3"/>
      <c r="L14" s="3"/>
      <c r="M1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J24" activeCellId="0" sqref="J24"/>
    </sheetView>
  </sheetViews>
  <sheetFormatPr defaultRowHeight="12.8"/>
  <cols>
    <col collapsed="false" hidden="false" max="1" min="1" style="1" width="9.58673469387755"/>
    <col collapsed="false" hidden="false" max="2" min="2" style="1" width="16.469387755102"/>
    <col collapsed="false" hidden="false" max="3" min="3" style="1" width="16.6020408163265"/>
    <col collapsed="false" hidden="false" max="4" min="4" style="1" width="12.9591836734694"/>
    <col collapsed="false" hidden="false" max="7" min="5" style="1" width="8.63775510204082"/>
    <col collapsed="false" hidden="false" max="9" min="8" style="1" width="7.29081632653061"/>
    <col collapsed="false" hidden="false" max="12" min="10" style="1" width="8.63775510204082"/>
    <col collapsed="false" hidden="false" max="14" min="13" style="1" width="7.29081632653061"/>
    <col collapsed="false" hidden="false" max="17" min="15" style="1" width="8.63775510204082"/>
    <col collapsed="false" hidden="false" max="1023" min="18" style="1" width="7.29081632653061"/>
    <col collapsed="false" hidden="false" max="1025" min="1024" style="0" width="7.29081632653061"/>
  </cols>
  <sheetData>
    <row r="1" customFormat="false" ht="12.95" hidden="false" customHeight="true" outlineLevel="0" collapsed="false">
      <c r="A1" s="32" t="s">
        <v>29</v>
      </c>
      <c r="B1" s="33" t="s">
        <v>38</v>
      </c>
      <c r="C1" s="34" t="s">
        <v>95</v>
      </c>
      <c r="D1" s="34" t="s">
        <v>96</v>
      </c>
      <c r="E1" s="35" t="s">
        <v>97</v>
      </c>
      <c r="F1" s="35"/>
      <c r="G1" s="35"/>
      <c r="H1" s="35"/>
      <c r="I1" s="35"/>
      <c r="J1" s="35" t="s">
        <v>98</v>
      </c>
      <c r="K1" s="35"/>
      <c r="L1" s="35"/>
      <c r="M1" s="35"/>
      <c r="N1" s="35"/>
      <c r="O1" s="35" t="s">
        <v>99</v>
      </c>
      <c r="P1" s="35"/>
      <c r="Q1" s="35"/>
      <c r="R1" s="35"/>
      <c r="S1" s="35"/>
    </row>
    <row r="2" customFormat="false" ht="12.95" hidden="false" customHeight="true" outlineLevel="0" collapsed="false">
      <c r="A2" s="32"/>
      <c r="B2" s="32"/>
      <c r="C2" s="32"/>
      <c r="D2" s="32"/>
      <c r="E2" s="12" t="s">
        <v>100</v>
      </c>
      <c r="F2" s="12" t="s">
        <v>101</v>
      </c>
      <c r="G2" s="12" t="s">
        <v>102</v>
      </c>
      <c r="H2" s="2" t="s">
        <v>103</v>
      </c>
      <c r="I2" s="2" t="s">
        <v>104</v>
      </c>
      <c r="J2" s="12" t="s">
        <v>100</v>
      </c>
      <c r="K2" s="12" t="s">
        <v>101</v>
      </c>
      <c r="L2" s="12" t="s">
        <v>102</v>
      </c>
      <c r="M2" s="2" t="s">
        <v>103</v>
      </c>
      <c r="N2" s="2" t="s">
        <v>104</v>
      </c>
      <c r="O2" s="12" t="s">
        <v>100</v>
      </c>
      <c r="P2" s="12" t="s">
        <v>101</v>
      </c>
      <c r="Q2" s="12" t="s">
        <v>102</v>
      </c>
      <c r="R2" s="2" t="s">
        <v>103</v>
      </c>
      <c r="S2" s="2" t="s">
        <v>104</v>
      </c>
    </row>
    <row r="3" customFormat="false" ht="12.95" hidden="false" customHeight="true" outlineLevel="0" collapsed="false">
      <c r="A3" s="2" t="s">
        <v>41</v>
      </c>
      <c r="B3" s="36"/>
      <c r="C3" s="37" t="n">
        <f aca="false">IF(NOT(H3=""),AVERAGE(H3,M3,R3),"")</f>
        <v>32.5666666666667</v>
      </c>
      <c r="D3" s="37" t="n">
        <f aca="false">IF(AND(NOT(E3=""),NOT(F3="")),STDEV(E3:G3,J3:L3,O3:Q3)/C3*100,"")</f>
        <v>3.3119119114357</v>
      </c>
      <c r="E3" s="38" t="n">
        <v>32.1</v>
      </c>
      <c r="F3" s="38" t="n">
        <v>33.8</v>
      </c>
      <c r="G3" s="38" t="n">
        <v>31.8</v>
      </c>
      <c r="H3" s="37" t="n">
        <f aca="false">IF(NOT(E3=""),AVERAGE(E3:G3),"")</f>
        <v>32.5666666666667</v>
      </c>
      <c r="I3" s="37" t="n">
        <f aca="false">IF(AND(NOT(E3=""),NOT(F3="")),STDEV(E3:G3)/H3*100,"")</f>
        <v>3.3119119114357</v>
      </c>
      <c r="J3" s="29"/>
      <c r="K3" s="29"/>
      <c r="L3" s="29"/>
      <c r="M3" s="37" t="str">
        <f aca="false">IF(NOT(J3=""),AVERAGE(J3:L3),"")</f>
        <v/>
      </c>
      <c r="N3" s="37" t="str">
        <f aca="false">IF(AND(NOT(J3=""),NOT(K3="")),STDEV(J3:L3)/M3*100,"")</f>
        <v/>
      </c>
      <c r="O3" s="29"/>
      <c r="P3" s="29"/>
      <c r="Q3" s="29"/>
      <c r="R3" s="37" t="str">
        <f aca="false">IF(NOT(O3=""),AVERAGE(O3:Q3),"")</f>
        <v/>
      </c>
      <c r="S3" s="37" t="str">
        <f aca="false">IF(AND(NOT(O3=""),NOT(P3="")),STDEV(O3:Q3)/R3*100,"")</f>
        <v/>
      </c>
    </row>
    <row r="4" customFormat="false" ht="12.95" hidden="false" customHeight="true" outlineLevel="0" collapsed="false">
      <c r="A4" s="2" t="s">
        <v>45</v>
      </c>
      <c r="B4" s="36"/>
      <c r="C4" s="37" t="n">
        <f aca="false">IF(NOT(H4=""),AVERAGE(H4,L4,Q4),"")</f>
        <v>34.3</v>
      </c>
      <c r="D4" s="37" t="n">
        <f aca="false">IF(AND(NOT(E4=""),NOT(F4="")),STDEV(E4:G4,J4:L4,O4:Q4)/C4*100,"")</f>
        <v>0.771356067365769</v>
      </c>
      <c r="E4" s="3" t="n">
        <v>34.2</v>
      </c>
      <c r="F4" s="3" t="n">
        <v>34.1</v>
      </c>
      <c r="G4" s="3" t="n">
        <v>34.6</v>
      </c>
      <c r="H4" s="37" t="n">
        <f aca="false">IF(NOT(E4=""),AVERAGE(E4:G4),"")</f>
        <v>34.3</v>
      </c>
      <c r="I4" s="37" t="n">
        <f aca="false">IF(AND(NOT(E4=""),NOT(F4="")),STDEV(E4:G4)/H4*100,"")</f>
        <v>0.771356067365769</v>
      </c>
      <c r="J4" s="29"/>
      <c r="K4" s="29"/>
      <c r="L4" s="29"/>
      <c r="M4" s="37" t="str">
        <f aca="false">IF(NOT(J4=""),AVERAGE(J4:L4),"")</f>
        <v/>
      </c>
      <c r="N4" s="37" t="str">
        <f aca="false">IF(AND(NOT(J4=""),NOT(K4="")),STDEV(J4:L4)/M4*100,"")</f>
        <v/>
      </c>
      <c r="O4" s="29"/>
      <c r="P4" s="29"/>
      <c r="Q4" s="29"/>
      <c r="R4" s="37" t="str">
        <f aca="false">IF(NOT(O4=""),AVERAGE(O4:Q4),"")</f>
        <v/>
      </c>
      <c r="S4" s="37" t="str">
        <f aca="false">IF(AND(NOT(O4=""),NOT(P4="")),STDEV(O4:Q4)/R4*100,"")</f>
        <v/>
      </c>
    </row>
    <row r="5" customFormat="false" ht="12.8" hidden="false" customHeight="false" outlineLevel="0" collapsed="false">
      <c r="A5" s="2" t="s">
        <v>47</v>
      </c>
      <c r="B5" s="36"/>
      <c r="C5" s="37" t="n">
        <f aca="false">IF(NOT(H5=""),AVERAGE(H5,L5,Q5),"")</f>
        <v>38.6</v>
      </c>
      <c r="D5" s="37" t="n">
        <f aca="false">IF(AND(NOT(E5=""),NOT(F5="")),STDEV(E5:G5,J5:L5,O5:Q5)/C5*100,"")</f>
        <v>2.72944397742299</v>
      </c>
      <c r="E5" s="3" t="n">
        <v>39.6</v>
      </c>
      <c r="F5" s="3" t="n">
        <v>38.7</v>
      </c>
      <c r="G5" s="3" t="n">
        <v>37.5</v>
      </c>
      <c r="H5" s="37" t="n">
        <f aca="false">IF(NOT(E5=""),AVERAGE(E5:G5),"")</f>
        <v>38.6</v>
      </c>
      <c r="I5" s="37" t="n">
        <f aca="false">IF(AND(NOT(E5=""),NOT(F5="")),STDEV(E5:G5)/H5*100,"")</f>
        <v>2.72944397742299</v>
      </c>
      <c r="J5" s="29"/>
      <c r="K5" s="29"/>
      <c r="L5" s="29"/>
      <c r="M5" s="37" t="str">
        <f aca="false">IF(NOT(J5=""),AVERAGE(J5:L5),"")</f>
        <v/>
      </c>
      <c r="N5" s="37" t="str">
        <f aca="false">IF(AND(NOT(J5=""),NOT(K5="")),STDEV(J5:L5)/M5*100,"")</f>
        <v/>
      </c>
      <c r="O5" s="29"/>
      <c r="P5" s="29"/>
      <c r="Q5" s="29"/>
      <c r="R5" s="37" t="str">
        <f aca="false">IF(NOT(O5=""),AVERAGE(O5:Q5),"")</f>
        <v/>
      </c>
      <c r="S5" s="37" t="str">
        <f aca="false">IF(AND(NOT(O5=""),NOT(P5="")),STDEV(O5:Q5)/R5*100,"")</f>
        <v/>
      </c>
    </row>
    <row r="6" customFormat="false" ht="12.8" hidden="false" customHeight="false" outlineLevel="0" collapsed="false">
      <c r="A6" s="2" t="s">
        <v>49</v>
      </c>
      <c r="B6" s="36"/>
      <c r="C6" s="37" t="n">
        <f aca="false">IF(NOT(H6=""),AVERAGE(H6,L6,Q6),"")</f>
        <v>37</v>
      </c>
      <c r="D6" s="37" t="n">
        <f aca="false">IF(AND(NOT(E6=""),NOT(F6="")),STDEV(E6:G6,J6:L6,O6:Q6)/C6*100,"")</f>
        <v>2.35616159110307</v>
      </c>
      <c r="E6" s="3" t="n">
        <v>36.4</v>
      </c>
      <c r="F6" s="3" t="n">
        <v>36.6</v>
      </c>
      <c r="G6" s="3" t="n">
        <v>38</v>
      </c>
      <c r="H6" s="37" t="n">
        <f aca="false">IF(NOT(E6=""),AVERAGE(E6:G6),"")</f>
        <v>37</v>
      </c>
      <c r="I6" s="37" t="n">
        <f aca="false">IF(AND(NOT(E6=""),NOT(F6="")),STDEV(E6:G6)/H6*100,"")</f>
        <v>2.35616159110307</v>
      </c>
      <c r="J6" s="29"/>
      <c r="K6" s="29"/>
      <c r="L6" s="29"/>
      <c r="M6" s="37" t="str">
        <f aca="false">IF(NOT(J6=""),AVERAGE(J6:L6),"")</f>
        <v/>
      </c>
      <c r="N6" s="37" t="str">
        <f aca="false">IF(AND(NOT(J6=""),NOT(K6="")),STDEV(J6:L6)/M6*100,"")</f>
        <v/>
      </c>
      <c r="O6" s="29"/>
      <c r="P6" s="29"/>
      <c r="Q6" s="29"/>
      <c r="R6" s="37" t="str">
        <f aca="false">IF(NOT(O6=""),AVERAGE(O6:Q6),"")</f>
        <v/>
      </c>
      <c r="S6" s="37" t="str">
        <f aca="false">IF(AND(NOT(O6=""),NOT(P6="")),STDEV(O6:Q6)/R6*100,"")</f>
        <v/>
      </c>
    </row>
    <row r="7" customFormat="false" ht="12.8" hidden="false" customHeight="false" outlineLevel="0" collapsed="false">
      <c r="A7" s="2" t="s">
        <v>50</v>
      </c>
      <c r="B7" s="36"/>
      <c r="C7" s="37" t="n">
        <f aca="false">IF(NOT(H7=""),AVERAGE(H7,L7,Q7),"")</f>
        <v>38.1333333333333</v>
      </c>
      <c r="D7" s="37" t="n">
        <f aca="false">IF(AND(NOT(E7=""),NOT(F7="")),STDEV(E7:G7,J7:L7,O7:Q7)/C7*100,"")</f>
        <v>3.78507606549143</v>
      </c>
      <c r="E7" s="3" t="n">
        <v>39.8</v>
      </c>
      <c r="F7" s="3" t="n">
        <v>37.3</v>
      </c>
      <c r="G7" s="3" t="n">
        <v>37.3</v>
      </c>
      <c r="H7" s="37" t="n">
        <f aca="false">IF(NOT(E7=""),AVERAGE(E7:G7),"")</f>
        <v>38.1333333333333</v>
      </c>
      <c r="I7" s="37" t="n">
        <f aca="false">IF(AND(NOT(E7=""),NOT(F7="")),STDEV(E7:G7)/H7*100,"")</f>
        <v>3.78507606549143</v>
      </c>
      <c r="J7" s="29"/>
      <c r="K7" s="29"/>
      <c r="L7" s="29"/>
      <c r="M7" s="37" t="str">
        <f aca="false">IF(NOT(J7=""),AVERAGE(J7:L7),"")</f>
        <v/>
      </c>
      <c r="N7" s="37" t="str">
        <f aca="false">IF(AND(NOT(J7=""),NOT(K7="")),STDEV(J7:L7)/M7*100,"")</f>
        <v/>
      </c>
      <c r="O7" s="29"/>
      <c r="P7" s="29"/>
      <c r="Q7" s="29"/>
      <c r="R7" s="37" t="str">
        <f aca="false">IF(NOT(O7=""),AVERAGE(O7:Q7),"")</f>
        <v/>
      </c>
      <c r="S7" s="37" t="str">
        <f aca="false">IF(AND(NOT(O7=""),NOT(P7="")),STDEV(O7:Q7)/R7*100,"")</f>
        <v/>
      </c>
    </row>
    <row r="8" customFormat="false" ht="12.8" hidden="false" customHeight="false" outlineLevel="0" collapsed="false">
      <c r="A8" s="2" t="s">
        <v>51</v>
      </c>
      <c r="B8" s="36"/>
      <c r="C8" s="37" t="n">
        <f aca="false">IF(NOT(H8=""),AVERAGE(H8,L8,Q8),"")</f>
        <v>35.9666666666667</v>
      </c>
      <c r="D8" s="37" t="n">
        <f aca="false">IF(AND(NOT(E8=""),NOT(F8="")),STDEV(E8:G8,J8:L8,O8:Q8)/C8*100,"")</f>
        <v>1.58097517231066</v>
      </c>
      <c r="E8" s="3" t="n">
        <v>35.5</v>
      </c>
      <c r="F8" s="3" t="n">
        <v>36.6</v>
      </c>
      <c r="G8" s="3" t="n">
        <v>35.8</v>
      </c>
      <c r="H8" s="37" t="n">
        <f aca="false">IF(NOT(E8=""),AVERAGE(E8:G8),"")</f>
        <v>35.9666666666667</v>
      </c>
      <c r="I8" s="37" t="n">
        <f aca="false">IF(AND(NOT(E8=""),NOT(F8="")),STDEV(E8:G8)/H8*100,"")</f>
        <v>1.58097517231066</v>
      </c>
      <c r="J8" s="29"/>
      <c r="K8" s="29"/>
      <c r="L8" s="29"/>
      <c r="M8" s="37" t="str">
        <f aca="false">IF(NOT(J8=""),AVERAGE(J8:L8),"")</f>
        <v/>
      </c>
      <c r="N8" s="37" t="str">
        <f aca="false">IF(AND(NOT(J8=""),NOT(K8="")),STDEV(J8:L8)/M8*100,"")</f>
        <v/>
      </c>
      <c r="O8" s="29"/>
      <c r="P8" s="29"/>
      <c r="Q8" s="29"/>
      <c r="R8" s="37" t="str">
        <f aca="false">IF(NOT(O8=""),AVERAGE(O8:Q8),"")</f>
        <v/>
      </c>
      <c r="S8" s="37" t="str">
        <f aca="false">IF(AND(NOT(O8=""),NOT(P8="")),STDEV(O8:Q8)/R8*100,"")</f>
        <v/>
      </c>
    </row>
    <row r="9" customFormat="false" ht="12.8" hidden="false" customHeight="false" outlineLevel="0" collapsed="false">
      <c r="A9" s="2" t="s">
        <v>52</v>
      </c>
      <c r="B9" s="36"/>
      <c r="C9" s="37" t="n">
        <f aca="false">IF(NOT(H9=""),AVERAGE(H9,L9,Q9),"")</f>
        <v>37.2666666666667</v>
      </c>
      <c r="D9" s="37" t="n">
        <f aca="false">IF(AND(NOT(E9=""),NOT(F9="")),STDEV(E9:G9,J9:L9,O9:Q9)/C9*100,"")</f>
        <v>4.87703251528286</v>
      </c>
      <c r="E9" s="3" t="n">
        <v>39.3</v>
      </c>
      <c r="F9" s="3" t="n">
        <v>35.8</v>
      </c>
      <c r="G9" s="3" t="n">
        <v>36.7</v>
      </c>
      <c r="H9" s="37" t="n">
        <f aca="false">IF(NOT(E9=""),AVERAGE(E9:G9),"")</f>
        <v>37.2666666666667</v>
      </c>
      <c r="I9" s="37" t="n">
        <f aca="false">IF(AND(NOT(E9=""),NOT(F9="")),STDEV(E9:G9)/H9*100,"")</f>
        <v>4.87703251528286</v>
      </c>
      <c r="J9" s="29"/>
      <c r="K9" s="29"/>
      <c r="L9" s="29"/>
      <c r="M9" s="37" t="str">
        <f aca="false">IF(NOT(J9=""),AVERAGE(J9:L9),"")</f>
        <v/>
      </c>
      <c r="N9" s="37" t="str">
        <f aca="false">IF(AND(NOT(J9=""),NOT(K9="")),STDEV(J9:L9)/M9*100,"")</f>
        <v/>
      </c>
      <c r="O9" s="29"/>
      <c r="P9" s="29"/>
      <c r="Q9" s="29"/>
      <c r="R9" s="37" t="str">
        <f aca="false">IF(NOT(O9=""),AVERAGE(O9:Q9),"")</f>
        <v/>
      </c>
      <c r="S9" s="37" t="str">
        <f aca="false">IF(AND(NOT(O9=""),NOT(P9="")),STDEV(O9:Q9)/R9*100,"")</f>
        <v/>
      </c>
    </row>
    <row r="10" customFormat="false" ht="12.8" hidden="false" customHeight="false" outlineLevel="0" collapsed="false">
      <c r="A10" s="2" t="s">
        <v>53</v>
      </c>
      <c r="B10" s="36"/>
      <c r="C10" s="37" t="n">
        <f aca="false">IF(NOT(H10=""),AVERAGE(H10,L10,Q10),"")</f>
        <v>36.2666666666667</v>
      </c>
      <c r="D10" s="37" t="n">
        <f aca="false">IF(AND(NOT(E10=""),NOT(F10="")),STDEV(E10:G10,J10:L10,O10:Q10)/C10*100,"")</f>
        <v>3.17195476594437</v>
      </c>
      <c r="E10" s="3" t="n">
        <v>37.4</v>
      </c>
      <c r="F10" s="3" t="n">
        <v>35.1</v>
      </c>
      <c r="G10" s="3" t="n">
        <v>36.3</v>
      </c>
      <c r="H10" s="37" t="n">
        <f aca="false">IF(NOT(E10=""),AVERAGE(E10:G10),"")</f>
        <v>36.2666666666667</v>
      </c>
      <c r="I10" s="37" t="n">
        <f aca="false">IF(AND(NOT(E10=""),NOT(F10="")),STDEV(E10:G10)/H10*100,"")</f>
        <v>3.17195476594437</v>
      </c>
      <c r="J10" s="29"/>
      <c r="K10" s="29"/>
      <c r="L10" s="29"/>
      <c r="M10" s="37" t="str">
        <f aca="false">IF(NOT(J10=""),AVERAGE(J10:L10),"")</f>
        <v/>
      </c>
      <c r="N10" s="37" t="str">
        <f aca="false">IF(AND(NOT(J10=""),NOT(K10="")),STDEV(J10:L10)/M10*100,"")</f>
        <v/>
      </c>
      <c r="O10" s="29"/>
      <c r="P10" s="29"/>
      <c r="Q10" s="29"/>
      <c r="R10" s="37" t="str">
        <f aca="false">IF(NOT(O10=""),AVERAGE(O10:Q10),"")</f>
        <v/>
      </c>
      <c r="S10" s="37" t="str">
        <f aca="false">IF(AND(NOT(O10=""),NOT(P10="")),STDEV(O10:Q10)/R10*100,"")</f>
        <v/>
      </c>
    </row>
    <row r="11" customFormat="false" ht="12.8" hidden="false" customHeight="false" outlineLevel="0" collapsed="false">
      <c r="A11" s="2" t="s">
        <v>54</v>
      </c>
      <c r="B11" s="36"/>
      <c r="C11" s="37" t="n">
        <f aca="false">IF(NOT(H11=""),AVERAGE(H11,L11,Q11),"")</f>
        <v>39.4666666666667</v>
      </c>
      <c r="D11" s="37" t="n">
        <f aca="false">IF(AND(NOT(E11=""),NOT(F11="")),STDEV(E11:G11,J11:L11,O11:Q11)/C11*100,"")</f>
        <v>0.774083732256048</v>
      </c>
      <c r="E11" s="3" t="n">
        <v>39.2</v>
      </c>
      <c r="F11" s="3" t="n">
        <v>39.4</v>
      </c>
      <c r="G11" s="3" t="n">
        <v>39.8</v>
      </c>
      <c r="H11" s="37" t="n">
        <f aca="false">IF(NOT(E11=""),AVERAGE(E11:G11),"")</f>
        <v>39.4666666666667</v>
      </c>
      <c r="I11" s="37" t="n">
        <f aca="false">IF(AND(NOT(E11=""),NOT(F11="")),STDEV(E11:G11)/H11*100,"")</f>
        <v>0.774083732256048</v>
      </c>
      <c r="J11" s="29"/>
      <c r="K11" s="29"/>
      <c r="L11" s="29"/>
      <c r="M11" s="37" t="str">
        <f aca="false">IF(NOT(J11=""),AVERAGE(J11:L11),"")</f>
        <v/>
      </c>
      <c r="N11" s="37" t="str">
        <f aca="false">IF(AND(NOT(J11=""),NOT(K11="")),STDEV(J11:L11)/M11*100,"")</f>
        <v/>
      </c>
      <c r="O11" s="29"/>
      <c r="P11" s="29"/>
      <c r="Q11" s="29"/>
      <c r="R11" s="37" t="str">
        <f aca="false">IF(NOT(O11=""),AVERAGE(O11:Q11),"")</f>
        <v/>
      </c>
      <c r="S11" s="37" t="str">
        <f aca="false">IF(AND(NOT(O11=""),NOT(P11="")),STDEV(O11:Q11)/R11*100,"")</f>
        <v/>
      </c>
    </row>
    <row r="12" customFormat="false" ht="12.8" hidden="false" customHeight="false" outlineLevel="0" collapsed="false">
      <c r="A12" s="2" t="s">
        <v>55</v>
      </c>
      <c r="B12" s="36"/>
      <c r="C12" s="37" t="n">
        <f aca="false">IF(NOT(H12=""),AVERAGE(H12,L12,Q12),"")</f>
        <v>45.8666666666667</v>
      </c>
      <c r="D12" s="37" t="n">
        <f aca="false">IF(AND(NOT(E12=""),NOT(F12="")),STDEV(E12:G12,J12:L12,O12:Q12)/C12*100,"")</f>
        <v>4.28532644994348</v>
      </c>
      <c r="E12" s="3" t="n">
        <v>44.4</v>
      </c>
      <c r="F12" s="3" t="n">
        <v>45.1</v>
      </c>
      <c r="G12" s="3" t="n">
        <v>48.1</v>
      </c>
      <c r="H12" s="37" t="n">
        <f aca="false">IF(NOT(E12=""),AVERAGE(E12:G12),"")</f>
        <v>45.8666666666667</v>
      </c>
      <c r="I12" s="37" t="n">
        <f aca="false">IF(AND(NOT(E12=""),NOT(F12="")),STDEV(E12:G12)/H12*100,"")</f>
        <v>4.28532644994348</v>
      </c>
      <c r="J12" s="29"/>
      <c r="K12" s="29"/>
      <c r="L12" s="29"/>
      <c r="M12" s="37" t="str">
        <f aca="false">IF(NOT(J12=""),AVERAGE(J12:L12),"")</f>
        <v/>
      </c>
      <c r="N12" s="37" t="str">
        <f aca="false">IF(AND(NOT(J12=""),NOT(K12="")),STDEV(J12:L12)/M12*100,"")</f>
        <v/>
      </c>
      <c r="O12" s="29"/>
      <c r="P12" s="29"/>
      <c r="Q12" s="29"/>
      <c r="R12" s="37" t="str">
        <f aca="false">IF(NOT(O12=""),AVERAGE(O12:Q12),"")</f>
        <v/>
      </c>
      <c r="S12" s="37" t="str">
        <f aca="false">IF(AND(NOT(O12=""),NOT(P12="")),STDEV(O12:Q12)/R12*100,"")</f>
        <v/>
      </c>
    </row>
    <row r="13" customFormat="false" ht="12.8" hidden="false" customHeight="false" outlineLevel="0" collapsed="false">
      <c r="A13" s="2" t="s">
        <v>56</v>
      </c>
      <c r="B13" s="36"/>
      <c r="C13" s="37" t="n">
        <f aca="false">IF(NOT(H13=""),AVERAGE(H13,L13,Q13),"")</f>
        <v>50.9666666666667</v>
      </c>
      <c r="D13" s="37" t="n">
        <f aca="false">IF(AND(NOT(E13=""),NOT(F13="")),STDEV(E13:G13,J13:L13,O13:Q13)/C13*100,"")</f>
        <v>6.00704382116679</v>
      </c>
      <c r="E13" s="3" t="n">
        <v>47.5</v>
      </c>
      <c r="F13" s="3" t="n">
        <v>53.3</v>
      </c>
      <c r="G13" s="3" t="n">
        <v>52.1</v>
      </c>
      <c r="H13" s="37" t="n">
        <f aca="false">IF(NOT(E13=""),AVERAGE(E13:G13),"")</f>
        <v>50.9666666666667</v>
      </c>
      <c r="I13" s="37" t="n">
        <f aca="false">IF(AND(NOT(E13=""),NOT(F13="")),STDEV(E13:G13)/H13*100,"")</f>
        <v>6.00704382116679</v>
      </c>
      <c r="J13" s="29"/>
      <c r="K13" s="29"/>
      <c r="L13" s="29"/>
      <c r="M13" s="37" t="str">
        <f aca="false">IF(NOT(J13=""),AVERAGE(J13:L13),"")</f>
        <v/>
      </c>
      <c r="N13" s="37" t="str">
        <f aca="false">IF(AND(NOT(J13=""),NOT(K13="")),STDEV(J13:L13)/M13*100,"")</f>
        <v/>
      </c>
      <c r="O13" s="29"/>
      <c r="P13" s="29"/>
      <c r="Q13" s="29"/>
      <c r="R13" s="37" t="str">
        <f aca="false">IF(NOT(O13=""),AVERAGE(O13:Q13),"")</f>
        <v/>
      </c>
      <c r="S13" s="37" t="str">
        <f aca="false">IF(AND(NOT(O13=""),NOT(P13="")),STDEV(O13:Q13)/R13*100,"")</f>
        <v/>
      </c>
    </row>
    <row r="14" customFormat="false" ht="12.8" hidden="false" customHeight="false" outlineLevel="0" collapsed="false">
      <c r="A14" s="2" t="s">
        <v>57</v>
      </c>
      <c r="B14" s="36"/>
      <c r="C14" s="37" t="n">
        <f aca="false">IF(NOT(H14=""),AVERAGE(H14,L14,Q14),"")</f>
        <v>52.1</v>
      </c>
      <c r="D14" s="37" t="n">
        <f aca="false">IF(AND(NOT(E14=""),NOT(F14="")),STDEV(E14:G14,J14:L14,O14:Q14)/C14*100,"")</f>
        <v>1.38408878136814</v>
      </c>
      <c r="E14" s="3" t="n">
        <v>52.3</v>
      </c>
      <c r="F14" s="3" t="n">
        <v>52.7</v>
      </c>
      <c r="G14" s="3" t="n">
        <v>51.3</v>
      </c>
      <c r="H14" s="37" t="n">
        <f aca="false">IF(NOT(E14=""),AVERAGE(E14:G14),"")</f>
        <v>52.1</v>
      </c>
      <c r="I14" s="37" t="n">
        <f aca="false">IF(AND(NOT(E14=""),NOT(F14="")),STDEV(E14:G14)/H14*100,"")</f>
        <v>1.38408878136814</v>
      </c>
      <c r="J14" s="29"/>
      <c r="K14" s="29"/>
      <c r="L14" s="29"/>
      <c r="M14" s="37" t="str">
        <f aca="false">IF(NOT(J14=""),AVERAGE(J14:L14),"")</f>
        <v/>
      </c>
      <c r="N14" s="37" t="str">
        <f aca="false">IF(AND(NOT(J14=""),NOT(K14="")),STDEV(J14:L14)/M14*100,"")</f>
        <v/>
      </c>
      <c r="O14" s="29"/>
      <c r="P14" s="29"/>
      <c r="Q14" s="29"/>
      <c r="R14" s="37" t="str">
        <f aca="false">IF(NOT(O14=""),AVERAGE(O14:Q14),"")</f>
        <v/>
      </c>
      <c r="S14" s="37" t="str">
        <f aca="false">IF(AND(NOT(O14=""),NOT(P14="")),STDEV(O14:Q14)/R14*100,"")</f>
        <v/>
      </c>
    </row>
  </sheetData>
  <mergeCells count="7">
    <mergeCell ref="A1:A2"/>
    <mergeCell ref="B1:B2"/>
    <mergeCell ref="C1:C2"/>
    <mergeCell ref="D1:D2"/>
    <mergeCell ref="E1:I1"/>
    <mergeCell ref="J1:N1"/>
    <mergeCell ref="O1: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E4" activeCellId="0" sqref="E4"/>
    </sheetView>
  </sheetViews>
  <sheetFormatPr defaultRowHeight="12.8"/>
  <cols>
    <col collapsed="false" hidden="false" max="1" min="1" style="1" width="10.1224489795918"/>
    <col collapsed="false" hidden="false" max="4" min="2" style="1" width="9.58673469387755"/>
    <col collapsed="false" hidden="false" max="6" min="5" style="1" width="7.29081632653061"/>
    <col collapsed="false" hidden="false" max="9" min="7" style="1" width="9.58673469387755"/>
    <col collapsed="false" hidden="false" max="11" min="10" style="1" width="7.29081632653061"/>
    <col collapsed="false" hidden="false" max="14" min="12" style="1" width="9.58673469387755"/>
    <col collapsed="false" hidden="false" max="16" min="15" style="1" width="7.29081632653061"/>
    <col collapsed="false" hidden="false" max="31" min="17" style="1" width="9.58673469387755"/>
    <col collapsed="false" hidden="false" max="32" min="32" style="1" width="8.77551020408163"/>
    <col collapsed="false" hidden="false" max="1025" min="33" style="1" width="7.29081632653061"/>
  </cols>
  <sheetData>
    <row r="1" customFormat="false" ht="12.95" hidden="false" customHeight="true" outlineLevel="0" collapsed="false">
      <c r="A1" s="32" t="s">
        <v>29</v>
      </c>
      <c r="B1" s="39" t="s">
        <v>105</v>
      </c>
      <c r="C1" s="39"/>
      <c r="D1" s="39"/>
      <c r="E1" s="39"/>
      <c r="F1" s="39"/>
      <c r="G1" s="39" t="s">
        <v>106</v>
      </c>
      <c r="H1" s="39"/>
      <c r="I1" s="39"/>
      <c r="J1" s="39"/>
      <c r="K1" s="39"/>
      <c r="L1" s="39" t="s">
        <v>107</v>
      </c>
      <c r="M1" s="39"/>
      <c r="N1" s="39"/>
      <c r="O1" s="39"/>
      <c r="P1" s="39"/>
      <c r="Q1" s="40" t="s">
        <v>108</v>
      </c>
      <c r="R1" s="41" t="s">
        <v>109</v>
      </c>
      <c r="S1" s="41"/>
      <c r="T1" s="41"/>
      <c r="U1" s="41" t="s">
        <v>110</v>
      </c>
      <c r="V1" s="41"/>
      <c r="W1" s="41"/>
      <c r="X1" s="41" t="s">
        <v>111</v>
      </c>
      <c r="Y1" s="41"/>
      <c r="Z1" s="41"/>
      <c r="AA1" s="41" t="s">
        <v>112</v>
      </c>
      <c r="AB1" s="41"/>
      <c r="AC1" s="41"/>
      <c r="AD1" s="35" t="s">
        <v>113</v>
      </c>
      <c r="AE1" s="35"/>
      <c r="AF1" s="35"/>
    </row>
    <row r="2" customFormat="false" ht="12.95" hidden="false" customHeight="true" outlineLevel="0" collapsed="false">
      <c r="A2" s="32"/>
      <c r="B2" s="2" t="s">
        <v>100</v>
      </c>
      <c r="C2" s="2" t="s">
        <v>101</v>
      </c>
      <c r="D2" s="2" t="s">
        <v>102</v>
      </c>
      <c r="E2" s="2" t="s">
        <v>103</v>
      </c>
      <c r="F2" s="2" t="s">
        <v>104</v>
      </c>
      <c r="G2" s="2" t="s">
        <v>100</v>
      </c>
      <c r="H2" s="2" t="s">
        <v>101</v>
      </c>
      <c r="I2" s="2" t="s">
        <v>102</v>
      </c>
      <c r="J2" s="2" t="s">
        <v>103</v>
      </c>
      <c r="K2" s="2" t="s">
        <v>104</v>
      </c>
      <c r="L2" s="2" t="s">
        <v>100</v>
      </c>
      <c r="M2" s="2" t="s">
        <v>101</v>
      </c>
      <c r="N2" s="2" t="s">
        <v>102</v>
      </c>
      <c r="O2" s="2" t="s">
        <v>103</v>
      </c>
      <c r="P2" s="2" t="s">
        <v>104</v>
      </c>
      <c r="Q2" s="40"/>
      <c r="R2" s="12" t="s">
        <v>100</v>
      </c>
      <c r="S2" s="12" t="s">
        <v>101</v>
      </c>
      <c r="T2" s="12" t="s">
        <v>102</v>
      </c>
      <c r="U2" s="12" t="s">
        <v>100</v>
      </c>
      <c r="V2" s="12" t="s">
        <v>101</v>
      </c>
      <c r="W2" s="12" t="s">
        <v>102</v>
      </c>
      <c r="X2" s="12" t="s">
        <v>100</v>
      </c>
      <c r="Y2" s="12" t="s">
        <v>101</v>
      </c>
      <c r="Z2" s="12" t="s">
        <v>102</v>
      </c>
      <c r="AA2" s="12" t="s">
        <v>100</v>
      </c>
      <c r="AB2" s="12" t="s">
        <v>101</v>
      </c>
      <c r="AC2" s="12" t="s">
        <v>102</v>
      </c>
      <c r="AD2" s="12" t="s">
        <v>100</v>
      </c>
      <c r="AE2" s="12" t="s">
        <v>101</v>
      </c>
      <c r="AF2" s="12" t="s">
        <v>102</v>
      </c>
    </row>
    <row r="3" customFormat="false" ht="12.95" hidden="false" customHeight="true" outlineLevel="0" collapsed="false">
      <c r="A3" s="2" t="s">
        <v>41</v>
      </c>
      <c r="B3" s="42" t="str">
        <f aca="false">IF(NOT(AA3=""),100*(AA3-X3)/U3,"")</f>
        <v/>
      </c>
      <c r="C3" s="42" t="str">
        <f aca="false">IF(NOT(AB3=""),100*(AB3-Y3)/V3,"")</f>
        <v/>
      </c>
      <c r="D3" s="42" t="str">
        <f aca="false">IF(NOT(AC3=""),100*(AC3-Z3)/W3,"")</f>
        <v/>
      </c>
      <c r="E3" s="42" t="str">
        <f aca="false">IF(NOT(B3=""),AVERAGE(B3:D3),"")</f>
        <v/>
      </c>
      <c r="F3" s="42" t="str">
        <f aca="false">IF(AND(NOT(B3=""),NOT(C3="")),STDEV(B3:D3)/E3*100,"")</f>
        <v/>
      </c>
      <c r="G3" s="42" t="str">
        <f aca="false">IF(NOT(L3=""),B3-L3,"")</f>
        <v/>
      </c>
      <c r="H3" s="42" t="str">
        <f aca="false">IF(NOT(M3=""),C3-M3,"")</f>
        <v/>
      </c>
      <c r="I3" s="42" t="str">
        <f aca="false">IF(NOT(N3=""),D3-N3,"")</f>
        <v/>
      </c>
      <c r="J3" s="42" t="str">
        <f aca="false">IF(NOT(G3=""),AVERAGE(G3:I3),"")</f>
        <v/>
      </c>
      <c r="K3" s="42" t="str">
        <f aca="false">IF(AND(NOT(G3=""),NOT(H3="")),STDEV(G3:I3)/J3*100,"")</f>
        <v/>
      </c>
      <c r="L3" s="42" t="str">
        <f aca="false">IF(NOT(AD3=""),100*(AA3-AD3)/U3,"")</f>
        <v/>
      </c>
      <c r="M3" s="42" t="str">
        <f aca="false">IF(NOT(AE3=""),100*(AB3-AE3)/V3,"")</f>
        <v/>
      </c>
      <c r="N3" s="42" t="str">
        <f aca="false">IF(NOT(AF3=""),100*(AC3-AF3)/W3,"")</f>
        <v/>
      </c>
      <c r="O3" s="42" t="str">
        <f aca="false">IF(NOT(L3=""),AVERAGE(L3:N3),"")</f>
        <v/>
      </c>
      <c r="P3" s="42" t="str">
        <f aca="false">IF(AND(NOT(L3=""),NOT(M3="")),STDEV(L3:N3)/O3*100,"")</f>
        <v/>
      </c>
      <c r="Q3" s="42" t="str">
        <f aca="false">IF(AND(NOT(J3=""),NOT(E3="")),100*J3/E3,"")</f>
        <v/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customFormat="false" ht="12.95" hidden="false" customHeight="true" outlineLevel="0" collapsed="false">
      <c r="A4" s="2" t="s">
        <v>45</v>
      </c>
      <c r="B4" s="42" t="n">
        <f aca="false">IF(NOT(AA4=""),100*(AA4-X4)/U4,"")</f>
        <v>28.5</v>
      </c>
      <c r="C4" s="42" t="n">
        <f aca="false">IF(NOT(AB4=""),100*(AB4-Y4)/V4,"")</f>
        <v>25</v>
      </c>
      <c r="D4" s="42" t="n">
        <f aca="false">IF(NOT(AC4=""),100*(AC4-Z4)/W4,"")</f>
        <v>27</v>
      </c>
      <c r="E4" s="42" t="n">
        <f aca="false">IF(NOT(B4=""),AVERAGE(B4:D4),"")</f>
        <v>26.8333333333333</v>
      </c>
      <c r="F4" s="42" t="n">
        <f aca="false">IF(AND(NOT(B4=""),NOT(C4="")),STDEV(B4:D4)/E4*100,"")</f>
        <v>6.54388431854208</v>
      </c>
      <c r="G4" s="42" t="n">
        <f aca="false">IF(NOT(L4=""),B4-L4,"")</f>
        <v>20</v>
      </c>
      <c r="H4" s="42" t="n">
        <f aca="false">IF(NOT(M4=""),C4-M4,"")</f>
        <v>17.5</v>
      </c>
      <c r="I4" s="42" t="n">
        <f aca="false">IF(NOT(N4=""),D4-N4,"")</f>
        <v>19.5</v>
      </c>
      <c r="J4" s="42" t="n">
        <f aca="false">IF(NOT(G4=""),AVERAGE(G4:I4),"")</f>
        <v>19</v>
      </c>
      <c r="K4" s="42" t="n">
        <f aca="false">IF(AND(NOT(G4=""),NOT(H4="")),STDEV(G4:I4)/J4*100,"")</f>
        <v>6.96250345016998</v>
      </c>
      <c r="L4" s="42" t="n">
        <f aca="false">IF(NOT(AD4=""),100*(AA4-AD4)/U4,"")</f>
        <v>8.5</v>
      </c>
      <c r="M4" s="42" t="n">
        <f aca="false">IF(NOT(AE4=""),100*(AB4-AE4)/V4,"")</f>
        <v>7.5</v>
      </c>
      <c r="N4" s="42" t="n">
        <f aca="false">IF(NOT(AF4=""),100*(AC4-AF4)/W4,"")</f>
        <v>7.5</v>
      </c>
      <c r="O4" s="42" t="n">
        <f aca="false">IF(NOT(L4=""),AVERAGE(L4:N4),"")</f>
        <v>7.83333333333333</v>
      </c>
      <c r="P4" s="42" t="n">
        <f aca="false">IF(AND(NOT(L4=""),NOT(M4="")),STDEV(L4:N4)/O4*100,"")</f>
        <v>7.3704289683782</v>
      </c>
      <c r="Q4" s="42" t="n">
        <f aca="false">IF(AND(NOT(J4=""),NOT(E4="")),100*J4/E4,"")</f>
        <v>70.8074534161491</v>
      </c>
      <c r="R4" s="3" t="n">
        <v>255</v>
      </c>
      <c r="S4" s="3" t="n">
        <v>256</v>
      </c>
      <c r="T4" s="3" t="n">
        <v>257</v>
      </c>
      <c r="U4" s="3" t="n">
        <v>200</v>
      </c>
      <c r="V4" s="3" t="n">
        <v>200</v>
      </c>
      <c r="W4" s="3" t="n">
        <v>200</v>
      </c>
      <c r="X4" s="3" t="n">
        <v>1363</v>
      </c>
      <c r="Y4" s="3" t="n">
        <v>1351</v>
      </c>
      <c r="Z4" s="3" t="n">
        <v>1358</v>
      </c>
      <c r="AA4" s="3" t="n">
        <v>1420</v>
      </c>
      <c r="AB4" s="3" t="n">
        <v>1401</v>
      </c>
      <c r="AC4" s="3" t="n">
        <v>1412</v>
      </c>
      <c r="AD4" s="3" t="n">
        <v>1403</v>
      </c>
      <c r="AE4" s="3" t="n">
        <v>1386</v>
      </c>
      <c r="AF4" s="3" t="n">
        <v>1397</v>
      </c>
    </row>
    <row r="5" customFormat="false" ht="12.8" hidden="false" customHeight="false" outlineLevel="0" collapsed="false">
      <c r="A5" s="2" t="s">
        <v>47</v>
      </c>
      <c r="B5" s="42" t="str">
        <f aca="false">IF(NOT(AA5=""),100*(AA5-X5)/U5,"")</f>
        <v/>
      </c>
      <c r="C5" s="42" t="str">
        <f aca="false">IF(NOT(AB5=""),100*(AB5-Y5)/V5,"")</f>
        <v/>
      </c>
      <c r="D5" s="42" t="str">
        <f aca="false">IF(NOT(AC5=""),100*(AC5-Z5)/W5,"")</f>
        <v/>
      </c>
      <c r="E5" s="42" t="str">
        <f aca="false">IF(NOT(B5=""),AVERAGE(B5:D5),"")</f>
        <v/>
      </c>
      <c r="F5" s="42" t="str">
        <f aca="false">IF(AND(NOT(B5=""),NOT(C5="")),STDEV(B5:D5)/E5*100,"")</f>
        <v/>
      </c>
      <c r="G5" s="42" t="str">
        <f aca="false">IF(NOT(L5=""),B5-L5,"")</f>
        <v/>
      </c>
      <c r="H5" s="42" t="str">
        <f aca="false">IF(NOT(M5=""),C5-M5,"")</f>
        <v/>
      </c>
      <c r="I5" s="42" t="str">
        <f aca="false">IF(NOT(N5=""),D5-N5,"")</f>
        <v/>
      </c>
      <c r="J5" s="42" t="str">
        <f aca="false">IF(NOT(G5=""),AVERAGE(G5:I5),"")</f>
        <v/>
      </c>
      <c r="K5" s="42" t="str">
        <f aca="false">IF(AND(NOT(G5=""),NOT(H5="")),STDEV(G5:I5)/J5*100,"")</f>
        <v/>
      </c>
      <c r="L5" s="42" t="str">
        <f aca="false">IF(NOT(AD5=""),100*(AA5-AD5)/U5,"")</f>
        <v/>
      </c>
      <c r="M5" s="42" t="str">
        <f aca="false">IF(NOT(AE5=""),100*(AB5-AE5)/V5,"")</f>
        <v/>
      </c>
      <c r="N5" s="42" t="str">
        <f aca="false">IF(NOT(AF5=""),100*(AC5-AF5)/W5,"")</f>
        <v/>
      </c>
      <c r="O5" s="42" t="str">
        <f aca="false">IF(NOT(L5=""),AVERAGE(L5:N5),"")</f>
        <v/>
      </c>
      <c r="P5" s="42" t="str">
        <f aca="false">IF(AND(NOT(L5=""),NOT(M5="")),STDEV(L5:N5)/O5*100,"")</f>
        <v/>
      </c>
      <c r="Q5" s="42" t="str">
        <f aca="false">IF(AND(NOT(J5=""),NOT(E5="")),100*J5/E5,"")</f>
        <v/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customFormat="false" ht="12.8" hidden="false" customHeight="false" outlineLevel="0" collapsed="false">
      <c r="A6" s="2" t="s">
        <v>49</v>
      </c>
      <c r="B6" s="42" t="str">
        <f aca="false">IF(NOT(AA6=""),100*(AA6-X6)/U6,"")</f>
        <v/>
      </c>
      <c r="C6" s="42" t="str">
        <f aca="false">IF(NOT(AB6=""),100*(AB6-Y6)/V6,"")</f>
        <v/>
      </c>
      <c r="D6" s="42" t="str">
        <f aca="false">IF(NOT(AC6=""),100*(AC6-Z6)/W6,"")</f>
        <v/>
      </c>
      <c r="E6" s="42" t="str">
        <f aca="false">IF(NOT(B6=""),AVERAGE(B6:D6),"")</f>
        <v/>
      </c>
      <c r="F6" s="42" t="str">
        <f aca="false">IF(AND(NOT(B6=""),NOT(C6="")),STDEV(B6:D6)/E6*100,"")</f>
        <v/>
      </c>
      <c r="G6" s="42" t="str">
        <f aca="false">IF(NOT(L6=""),B6-L6,"")</f>
        <v/>
      </c>
      <c r="H6" s="42" t="str">
        <f aca="false">IF(NOT(M6=""),C6-M6,"")</f>
        <v/>
      </c>
      <c r="I6" s="42" t="str">
        <f aca="false">IF(NOT(N6=""),D6-N6,"")</f>
        <v/>
      </c>
      <c r="J6" s="42" t="str">
        <f aca="false">IF(NOT(G6=""),AVERAGE(G6:I6),"")</f>
        <v/>
      </c>
      <c r="K6" s="42" t="str">
        <f aca="false">IF(AND(NOT(G6=""),NOT(H6="")),STDEV(G6:I6)/J6*100,"")</f>
        <v/>
      </c>
      <c r="L6" s="42" t="str">
        <f aca="false">IF(NOT(AD6=""),100*(AA6-AD6)/U6,"")</f>
        <v/>
      </c>
      <c r="M6" s="42" t="str">
        <f aca="false">IF(NOT(AE6=""),100*(AB6-AE6)/V6,"")</f>
        <v/>
      </c>
      <c r="N6" s="42" t="str">
        <f aca="false">IF(NOT(AF6=""),100*(AC6-AF6)/W6,"")</f>
        <v/>
      </c>
      <c r="O6" s="42" t="str">
        <f aca="false">IF(NOT(L6=""),AVERAGE(L6:N6),"")</f>
        <v/>
      </c>
      <c r="P6" s="42" t="str">
        <f aca="false">IF(AND(NOT(L6=""),NOT(M6="")),STDEV(L6:N6)/O6*100,"")</f>
        <v/>
      </c>
      <c r="Q6" s="42" t="str">
        <f aca="false">IF(AND(NOT(J6=""),NOT(E6="")),100*J6/E6,"")</f>
        <v/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customFormat="false" ht="12.8" hidden="false" customHeight="false" outlineLevel="0" collapsed="false">
      <c r="A7" s="2" t="s">
        <v>50</v>
      </c>
      <c r="B7" s="42" t="str">
        <f aca="false">IF(NOT(AA7=""),100*(AA7-X7)/U7,"")</f>
        <v/>
      </c>
      <c r="C7" s="42" t="str">
        <f aca="false">IF(NOT(AB7=""),100*(AB7-Y7)/V7,"")</f>
        <v/>
      </c>
      <c r="D7" s="42" t="str">
        <f aca="false">IF(NOT(AC7=""),100*(AC7-Z7)/W7,"")</f>
        <v/>
      </c>
      <c r="E7" s="42" t="str">
        <f aca="false">IF(NOT(B7=""),AVERAGE(B7:D7),"")</f>
        <v/>
      </c>
      <c r="F7" s="42" t="str">
        <f aca="false">IF(AND(NOT(B7=""),NOT(C7="")),STDEV(B7:D7)/E7*100,"")</f>
        <v/>
      </c>
      <c r="G7" s="42" t="str">
        <f aca="false">IF(NOT(L7=""),B7-L7,"")</f>
        <v/>
      </c>
      <c r="H7" s="42" t="str">
        <f aca="false">IF(NOT(M7=""),C7-M7,"")</f>
        <v/>
      </c>
      <c r="I7" s="42" t="str">
        <f aca="false">IF(NOT(N7=""),D7-N7,"")</f>
        <v/>
      </c>
      <c r="J7" s="42" t="str">
        <f aca="false">IF(NOT(G7=""),AVERAGE(G7:I7),"")</f>
        <v/>
      </c>
      <c r="K7" s="42" t="str">
        <f aca="false">IF(AND(NOT(G7=""),NOT(H7="")),STDEV(G7:I7)/J7*100,"")</f>
        <v/>
      </c>
      <c r="L7" s="42" t="str">
        <f aca="false">IF(NOT(AD7=""),100*(AA7-AD7)/U7,"")</f>
        <v/>
      </c>
      <c r="M7" s="42" t="str">
        <f aca="false">IF(NOT(AE7=""),100*(AB7-AE7)/V7,"")</f>
        <v/>
      </c>
      <c r="N7" s="42" t="str">
        <f aca="false">IF(NOT(AF7=""),100*(AC7-AF7)/W7,"")</f>
        <v/>
      </c>
      <c r="O7" s="42" t="str">
        <f aca="false">IF(NOT(L7=""),AVERAGE(L7:N7),"")</f>
        <v/>
      </c>
      <c r="P7" s="42" t="str">
        <f aca="false">IF(AND(NOT(L7=""),NOT(M7="")),STDEV(L7:N7)/O7*100,"")</f>
        <v/>
      </c>
      <c r="Q7" s="42" t="str">
        <f aca="false">IF(AND(NOT(J7=""),NOT(E7="")),100*J7/E7,"")</f>
        <v/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customFormat="false" ht="12.8" hidden="false" customHeight="false" outlineLevel="0" collapsed="false">
      <c r="A8" s="2" t="s">
        <v>51</v>
      </c>
      <c r="B8" s="42" t="str">
        <f aca="false">IF(NOT(AA8=""),100*(AA8-X8)/U8,"")</f>
        <v/>
      </c>
      <c r="C8" s="42" t="str">
        <f aca="false">IF(NOT(AB8=""),100*(AB8-Y8)/V8,"")</f>
        <v/>
      </c>
      <c r="D8" s="42" t="str">
        <f aca="false">IF(NOT(AC8=""),100*(AC8-Z8)/W8,"")</f>
        <v/>
      </c>
      <c r="E8" s="42" t="str">
        <f aca="false">IF(NOT(B8=""),AVERAGE(B8:D8),"")</f>
        <v/>
      </c>
      <c r="F8" s="42" t="str">
        <f aca="false">IF(AND(NOT(B8=""),NOT(C8="")),STDEV(B8:D8)/E8*100,"")</f>
        <v/>
      </c>
      <c r="G8" s="42" t="str">
        <f aca="false">IF(NOT(L8=""),B8-L8,"")</f>
        <v/>
      </c>
      <c r="H8" s="42" t="str">
        <f aca="false">IF(NOT(M8=""),C8-M8,"")</f>
        <v/>
      </c>
      <c r="I8" s="42" t="str">
        <f aca="false">IF(NOT(N8=""),D8-N8,"")</f>
        <v/>
      </c>
      <c r="J8" s="42" t="str">
        <f aca="false">IF(NOT(G8=""),AVERAGE(G8:I8),"")</f>
        <v/>
      </c>
      <c r="K8" s="42" t="str">
        <f aca="false">IF(AND(NOT(G8=""),NOT(H8="")),STDEV(G8:I8)/J8*100,"")</f>
        <v/>
      </c>
      <c r="L8" s="42" t="str">
        <f aca="false">IF(NOT(AD8=""),100*(AA8-AD8)/U8,"")</f>
        <v/>
      </c>
      <c r="M8" s="42" t="str">
        <f aca="false">IF(NOT(AE8=""),100*(AB8-AE8)/V8,"")</f>
        <v/>
      </c>
      <c r="N8" s="42" t="str">
        <f aca="false">IF(NOT(AF8=""),100*(AC8-AF8)/W8,"")</f>
        <v/>
      </c>
      <c r="O8" s="42" t="str">
        <f aca="false">IF(NOT(L8=""),AVERAGE(L8:N8),"")</f>
        <v/>
      </c>
      <c r="P8" s="42" t="str">
        <f aca="false">IF(AND(NOT(L8=""),NOT(M8="")),STDEV(L8:N8)/O8*100,"")</f>
        <v/>
      </c>
      <c r="Q8" s="42" t="str">
        <f aca="false">IF(AND(NOT(J8=""),NOT(E8="")),100*J8/E8,"")</f>
        <v/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customFormat="false" ht="12.8" hidden="false" customHeight="false" outlineLevel="0" collapsed="false">
      <c r="A9" s="2" t="s">
        <v>52</v>
      </c>
      <c r="B9" s="42" t="str">
        <f aca="false">IF(NOT(AA9=""),100*(AA9-X9)/U9,"")</f>
        <v/>
      </c>
      <c r="C9" s="42" t="str">
        <f aca="false">IF(NOT(AB9=""),100*(AB9-Y9)/V9,"")</f>
        <v/>
      </c>
      <c r="D9" s="42" t="str">
        <f aca="false">IF(NOT(AC9=""),100*(AC9-Z9)/W9,"")</f>
        <v/>
      </c>
      <c r="E9" s="42" t="str">
        <f aca="false">IF(NOT(B9=""),AVERAGE(B9:D9),"")</f>
        <v/>
      </c>
      <c r="F9" s="42" t="str">
        <f aca="false">IF(AND(NOT(B9=""),NOT(C9="")),STDEV(B9:D9)/E9*100,"")</f>
        <v/>
      </c>
      <c r="G9" s="42" t="str">
        <f aca="false">IF(NOT(L9=""),B9-L9,"")</f>
        <v/>
      </c>
      <c r="H9" s="42" t="str">
        <f aca="false">IF(NOT(M9=""),C9-M9,"")</f>
        <v/>
      </c>
      <c r="I9" s="42" t="str">
        <f aca="false">IF(NOT(N9=""),D9-N9,"")</f>
        <v/>
      </c>
      <c r="J9" s="42" t="str">
        <f aca="false">IF(NOT(G9=""),AVERAGE(G9:I9),"")</f>
        <v/>
      </c>
      <c r="K9" s="42" t="str">
        <f aca="false">IF(AND(NOT(G9=""),NOT(H9="")),STDEV(G9:I9)/J9*100,"")</f>
        <v/>
      </c>
      <c r="L9" s="42" t="str">
        <f aca="false">IF(NOT(AD9=""),100*(AA9-AD9)/U9,"")</f>
        <v/>
      </c>
      <c r="M9" s="42" t="str">
        <f aca="false">IF(NOT(AE9=""),100*(AB9-AE9)/V9,"")</f>
        <v/>
      </c>
      <c r="N9" s="42" t="str">
        <f aca="false">IF(NOT(AF9=""),100*(AC9-AF9)/W9,"")</f>
        <v/>
      </c>
      <c r="O9" s="42" t="str">
        <f aca="false">IF(NOT(L9=""),AVERAGE(L9:N9),"")</f>
        <v/>
      </c>
      <c r="P9" s="42" t="str">
        <f aca="false">IF(AND(NOT(L9=""),NOT(M9="")),STDEV(L9:N9)/O9*100,"")</f>
        <v/>
      </c>
      <c r="Q9" s="42" t="str">
        <f aca="false">IF(AND(NOT(J9=""),NOT(E9="")),100*J9/E9,"")</f>
        <v/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customFormat="false" ht="12.8" hidden="false" customHeight="false" outlineLevel="0" collapsed="false">
      <c r="A10" s="2" t="s">
        <v>53</v>
      </c>
      <c r="B10" s="42" t="str">
        <f aca="false">IF(NOT(AA10=""),100*(AA10-X10)/U10,"")</f>
        <v/>
      </c>
      <c r="C10" s="42" t="str">
        <f aca="false">IF(NOT(AB10=""),100*(AB10-Y10)/V10,"")</f>
        <v/>
      </c>
      <c r="D10" s="42" t="str">
        <f aca="false">IF(NOT(AC10=""),100*(AC10-Z10)/W10,"")</f>
        <v/>
      </c>
      <c r="E10" s="42" t="str">
        <f aca="false">IF(NOT(B10=""),AVERAGE(B10:D10),"")</f>
        <v/>
      </c>
      <c r="F10" s="42" t="str">
        <f aca="false">IF(AND(NOT(B10=""),NOT(C10="")),STDEV(B10:D10)/E10*100,"")</f>
        <v/>
      </c>
      <c r="G10" s="42" t="str">
        <f aca="false">IF(NOT(L10=""),B10-L10,"")</f>
        <v/>
      </c>
      <c r="H10" s="42" t="str">
        <f aca="false">IF(NOT(M10=""),C10-M10,"")</f>
        <v/>
      </c>
      <c r="I10" s="42" t="str">
        <f aca="false">IF(NOT(N10=""),D10-N10,"")</f>
        <v/>
      </c>
      <c r="J10" s="42" t="str">
        <f aca="false">IF(NOT(G10=""),AVERAGE(G10:I10),"")</f>
        <v/>
      </c>
      <c r="K10" s="42" t="str">
        <f aca="false">IF(AND(NOT(G10=""),NOT(H10="")),STDEV(G10:I10)/J10*100,"")</f>
        <v/>
      </c>
      <c r="L10" s="42" t="str">
        <f aca="false">IF(NOT(AD10=""),100*(AA10-AD10)/U10,"")</f>
        <v/>
      </c>
      <c r="M10" s="42" t="str">
        <f aca="false">IF(NOT(AE10=""),100*(AB10-AE10)/V10,"")</f>
        <v/>
      </c>
      <c r="N10" s="42" t="str">
        <f aca="false">IF(NOT(AF10=""),100*(AC10-AF10)/W10,"")</f>
        <v/>
      </c>
      <c r="O10" s="42" t="str">
        <f aca="false">IF(NOT(L10=""),AVERAGE(L10:N10),"")</f>
        <v/>
      </c>
      <c r="P10" s="42" t="str">
        <f aca="false">IF(AND(NOT(L10=""),NOT(M10="")),STDEV(L10:N10)/O10*100,"")</f>
        <v/>
      </c>
      <c r="Q10" s="42" t="str">
        <f aca="false">IF(AND(NOT(J10=""),NOT(E10="")),100*J10/E10,"")</f>
        <v/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customFormat="false" ht="12.8" hidden="false" customHeight="false" outlineLevel="0" collapsed="false">
      <c r="A11" s="2" t="s">
        <v>54</v>
      </c>
      <c r="B11" s="42" t="str">
        <f aca="false">IF(NOT(AA11=""),100*(AA11-X11)/U11,"")</f>
        <v/>
      </c>
      <c r="C11" s="42" t="str">
        <f aca="false">IF(NOT(AB11=""),100*(AB11-Y11)/V11,"")</f>
        <v/>
      </c>
      <c r="D11" s="42" t="str">
        <f aca="false">IF(NOT(AC11=""),100*(AC11-Z11)/W11,"")</f>
        <v/>
      </c>
      <c r="E11" s="42" t="str">
        <f aca="false">IF(NOT(B11=""),AVERAGE(B11:D11),"")</f>
        <v/>
      </c>
      <c r="F11" s="42" t="str">
        <f aca="false">IF(AND(NOT(B11=""),NOT(C11="")),STDEV(B11:D11)/E11*100,"")</f>
        <v/>
      </c>
      <c r="G11" s="42" t="str">
        <f aca="false">IF(NOT(L11=""),B11-L11,"")</f>
        <v/>
      </c>
      <c r="H11" s="42" t="str">
        <f aca="false">IF(NOT(M11=""),C11-M11,"")</f>
        <v/>
      </c>
      <c r="I11" s="42" t="str">
        <f aca="false">IF(NOT(N11=""),D11-N11,"")</f>
        <v/>
      </c>
      <c r="J11" s="42" t="str">
        <f aca="false">IF(NOT(G11=""),AVERAGE(G11:I11),"")</f>
        <v/>
      </c>
      <c r="K11" s="42" t="str">
        <f aca="false">IF(AND(NOT(G11=""),NOT(H11="")),STDEV(G11:I11)/J11*100,"")</f>
        <v/>
      </c>
      <c r="L11" s="42" t="str">
        <f aca="false">IF(NOT(AD11=""),100*(AA11-AD11)/U11,"")</f>
        <v/>
      </c>
      <c r="M11" s="42" t="str">
        <f aca="false">IF(NOT(AE11=""),100*(AB11-AE11)/V11,"")</f>
        <v/>
      </c>
      <c r="N11" s="42" t="str">
        <f aca="false">IF(NOT(AF11=""),100*(AC11-AF11)/W11,"")</f>
        <v/>
      </c>
      <c r="O11" s="42" t="str">
        <f aca="false">IF(NOT(L11=""),AVERAGE(L11:N11),"")</f>
        <v/>
      </c>
      <c r="P11" s="42" t="str">
        <f aca="false">IF(AND(NOT(L11=""),NOT(M11="")),STDEV(L11:N11)/O11*100,"")</f>
        <v/>
      </c>
      <c r="Q11" s="42" t="str">
        <f aca="false">IF(AND(NOT(J11=""),NOT(E11="")),100*J11/E11,"")</f>
        <v/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customFormat="false" ht="12.8" hidden="false" customHeight="false" outlineLevel="0" collapsed="false">
      <c r="A12" s="2" t="s">
        <v>55</v>
      </c>
      <c r="B12" s="42" t="str">
        <f aca="false">IF(NOT(AA12=""),100*(AA12-X12)/U12,"")</f>
        <v/>
      </c>
      <c r="C12" s="42" t="str">
        <f aca="false">IF(NOT(AB12=""),100*(AB12-Y12)/V12,"")</f>
        <v/>
      </c>
      <c r="D12" s="42" t="str">
        <f aca="false">IF(NOT(AC12=""),100*(AC12-Z12)/W12,"")</f>
        <v/>
      </c>
      <c r="E12" s="42" t="str">
        <f aca="false">IF(NOT(B12=""),AVERAGE(B12:D12),"")</f>
        <v/>
      </c>
      <c r="F12" s="42" t="str">
        <f aca="false">IF(AND(NOT(B12=""),NOT(C12="")),STDEV(B12:D12)/E12*100,"")</f>
        <v/>
      </c>
      <c r="G12" s="42" t="str">
        <f aca="false">IF(NOT(L12=""),B12-L12,"")</f>
        <v/>
      </c>
      <c r="H12" s="42" t="str">
        <f aca="false">IF(NOT(M12=""),C12-M12,"")</f>
        <v/>
      </c>
      <c r="I12" s="42" t="str">
        <f aca="false">IF(NOT(N12=""),D12-N12,"")</f>
        <v/>
      </c>
      <c r="J12" s="42" t="str">
        <f aca="false">IF(NOT(G12=""),AVERAGE(G12:I12),"")</f>
        <v/>
      </c>
      <c r="K12" s="42" t="str">
        <f aca="false">IF(AND(NOT(G12=""),NOT(H12="")),STDEV(G12:I12)/J12*100,"")</f>
        <v/>
      </c>
      <c r="L12" s="42" t="str">
        <f aca="false">IF(NOT(AD12=""),100*(AA12-AD12)/U12,"")</f>
        <v/>
      </c>
      <c r="M12" s="42" t="str">
        <f aca="false">IF(NOT(AE12=""),100*(AB12-AE12)/V12,"")</f>
        <v/>
      </c>
      <c r="N12" s="42" t="str">
        <f aca="false">IF(NOT(AF12=""),100*(AC12-AF12)/W12,"")</f>
        <v/>
      </c>
      <c r="O12" s="42" t="str">
        <f aca="false">IF(NOT(L12=""),AVERAGE(L12:N12),"")</f>
        <v/>
      </c>
      <c r="P12" s="42" t="str">
        <f aca="false">IF(AND(NOT(L12=""),NOT(M12="")),STDEV(L12:N12)/O12*100,"")</f>
        <v/>
      </c>
      <c r="Q12" s="42" t="str">
        <f aca="false">IF(AND(NOT(J12=""),NOT(E12="")),100*J12/E12,"")</f>
        <v/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customFormat="false" ht="12.8" hidden="false" customHeight="false" outlineLevel="0" collapsed="false">
      <c r="A13" s="2" t="s">
        <v>56</v>
      </c>
      <c r="B13" s="42" t="n">
        <f aca="false">IF(NOT(AA13=""),100*(AA13-X13)/U13,"")</f>
        <v>43.5</v>
      </c>
      <c r="C13" s="42" t="n">
        <f aca="false">IF(NOT(AB13=""),100*(AB13-Y13)/V13,"")</f>
        <v>39</v>
      </c>
      <c r="D13" s="42" t="n">
        <f aca="false">IF(NOT(AC13=""),100*(AC13-Z13)/W13,"")</f>
        <v>41.5</v>
      </c>
      <c r="E13" s="42" t="n">
        <f aca="false">IF(NOT(B13=""),AVERAGE(B13:D13),"")</f>
        <v>41.3333333333333</v>
      </c>
      <c r="F13" s="42" t="n">
        <f aca="false">IF(AND(NOT(B13=""),NOT(C13="")),STDEV(B13:D13)/E13*100,"")</f>
        <v>5.45473760422124</v>
      </c>
      <c r="G13" s="42" t="n">
        <f aca="false">IF(NOT(L13=""),B13-L13,"")</f>
        <v>33</v>
      </c>
      <c r="H13" s="42" t="n">
        <f aca="false">IF(NOT(M13=""),C13-M13,"")</f>
        <v>30</v>
      </c>
      <c r="I13" s="42" t="n">
        <f aca="false">IF(NOT(N13=""),D13-N13,"")</f>
        <v>33</v>
      </c>
      <c r="J13" s="42" t="n">
        <f aca="false">IF(NOT(G13=""),AVERAGE(G13:I13),"")</f>
        <v>32</v>
      </c>
      <c r="K13" s="42" t="n">
        <f aca="false">IF(AND(NOT(G13=""),NOT(H13="")),STDEV(G13:I13)/J13*100,"")</f>
        <v>5.41265877365274</v>
      </c>
      <c r="L13" s="42" t="n">
        <f aca="false">IF(NOT(AD13=""),100*(AA13-AD13)/U13,"")</f>
        <v>10.5</v>
      </c>
      <c r="M13" s="42" t="n">
        <f aca="false">IF(NOT(AE13=""),100*(AB13-AE13)/V13,"")</f>
        <v>9</v>
      </c>
      <c r="N13" s="42" t="n">
        <f aca="false">IF(NOT(AF13=""),100*(AC13-AF13)/W13,"")</f>
        <v>8.5</v>
      </c>
      <c r="O13" s="42" t="n">
        <f aca="false">IF(NOT(L13=""),AVERAGE(L13:N13),"")</f>
        <v>9.33333333333333</v>
      </c>
      <c r="P13" s="42" t="n">
        <f aca="false">IF(AND(NOT(L13=""),NOT(M13="")),STDEV(L13:N13)/O13*100,"")</f>
        <v>11.1517821399971</v>
      </c>
      <c r="Q13" s="42" t="n">
        <f aca="false">IF(AND(NOT(J13=""),NOT(E13="")),100*J13/E13,"")</f>
        <v>77.4193548387097</v>
      </c>
      <c r="R13" s="3" t="n">
        <v>291</v>
      </c>
      <c r="S13" s="3" t="n">
        <v>292</v>
      </c>
      <c r="T13" s="3" t="n">
        <v>293</v>
      </c>
      <c r="U13" s="3" t="n">
        <v>200</v>
      </c>
      <c r="V13" s="3" t="n">
        <v>200</v>
      </c>
      <c r="W13" s="3" t="n">
        <v>200</v>
      </c>
      <c r="X13" s="3" t="n">
        <v>1371</v>
      </c>
      <c r="Y13" s="3" t="n">
        <v>1351</v>
      </c>
      <c r="Z13" s="3" t="n">
        <v>1346</v>
      </c>
      <c r="AA13" s="3" t="n">
        <v>1458</v>
      </c>
      <c r="AB13" s="3" t="n">
        <v>1429</v>
      </c>
      <c r="AC13" s="3" t="n">
        <v>1429</v>
      </c>
      <c r="AD13" s="3" t="n">
        <v>1437</v>
      </c>
      <c r="AE13" s="3" t="n">
        <v>1411</v>
      </c>
      <c r="AF13" s="3" t="n">
        <v>1412</v>
      </c>
    </row>
    <row r="14" customFormat="false" ht="12.8" hidden="false" customHeight="false" outlineLevel="0" collapsed="false">
      <c r="A14" s="2" t="s">
        <v>57</v>
      </c>
      <c r="B14" s="42" t="str">
        <f aca="false">IF(NOT(AA14=""),100*(AA14-X14)/U14,"")</f>
        <v/>
      </c>
      <c r="C14" s="42" t="str">
        <f aca="false">IF(NOT(AB14=""),100*(AB14-Y14)/V14,"")</f>
        <v/>
      </c>
      <c r="D14" s="42" t="str">
        <f aca="false">IF(NOT(AC14=""),100*(AC14-Z14)/W14,"")</f>
        <v/>
      </c>
      <c r="E14" s="42" t="str">
        <f aca="false">IF(NOT(B14=""),AVERAGE(B14:D14),"")</f>
        <v/>
      </c>
      <c r="F14" s="42" t="str">
        <f aca="false">IF(AND(NOT(B14=""),NOT(C14="")),STDEV(B14:D14)/E14*100,"")</f>
        <v/>
      </c>
      <c r="G14" s="42" t="str">
        <f aca="false">IF(NOT(L14=""),B14-L14,"")</f>
        <v/>
      </c>
      <c r="H14" s="42" t="str">
        <f aca="false">IF(NOT(M14=""),C14-M14,"")</f>
        <v/>
      </c>
      <c r="I14" s="42" t="str">
        <f aca="false">IF(NOT(N14=""),D14-N14,"")</f>
        <v/>
      </c>
      <c r="J14" s="42" t="str">
        <f aca="false">IF(NOT(G14=""),AVERAGE(G14:I14),"")</f>
        <v/>
      </c>
      <c r="K14" s="42" t="str">
        <f aca="false">IF(AND(NOT(G14=""),NOT(H14="")),STDEV(G14:I14)/J14*100,"")</f>
        <v/>
      </c>
      <c r="L14" s="42" t="str">
        <f aca="false">IF(NOT(AD14=""),100*(AA14-AD14)/U14,"")</f>
        <v/>
      </c>
      <c r="M14" s="42" t="str">
        <f aca="false">IF(NOT(AE14=""),100*(AB14-AE14)/V14,"")</f>
        <v/>
      </c>
      <c r="N14" s="42" t="str">
        <f aca="false">IF(NOT(AF14=""),100*(AC14-AF14)/W14,"")</f>
        <v/>
      </c>
      <c r="O14" s="42" t="str">
        <f aca="false">IF(NOT(L14=""),AVERAGE(L14:N14),"")</f>
        <v/>
      </c>
      <c r="P14" s="42" t="str">
        <f aca="false">IF(AND(NOT(L14=""),NOT(M14="")),STDEV(L14:N14)/O14*100,"")</f>
        <v/>
      </c>
      <c r="Q14" s="42" t="str">
        <f aca="false">IF(AND(NOT(J14=""),NOT(E14="")),100*J14/E14,"")</f>
        <v/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</sheetData>
  <mergeCells count="10">
    <mergeCell ref="A1:A2"/>
    <mergeCell ref="B1:F1"/>
    <mergeCell ref="G1:K1"/>
    <mergeCell ref="L1:P1"/>
    <mergeCell ref="Q1:Q2"/>
    <mergeCell ref="R1:T1"/>
    <mergeCell ref="U1:W1"/>
    <mergeCell ref="X1:Z1"/>
    <mergeCell ref="AA1:AC1"/>
    <mergeCell ref="AD1:A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7.83163265306122"/>
    <col collapsed="false" hidden="false" max="1025" min="2" style="0" width="8.50510204081633"/>
  </cols>
  <sheetData>
    <row r="1" customFormat="false" ht="12.8" hidden="false" customHeight="false" outlineLevel="0" collapsed="false">
      <c r="A1" s="32" t="s">
        <v>29</v>
      </c>
      <c r="B1" s="43" t="s">
        <v>110</v>
      </c>
      <c r="C1" s="43"/>
      <c r="D1" s="43"/>
      <c r="E1" s="43" t="s">
        <v>114</v>
      </c>
      <c r="F1" s="43"/>
      <c r="G1" s="43"/>
      <c r="H1" s="43"/>
      <c r="I1" s="43"/>
    </row>
    <row r="2" customFormat="false" ht="12.8" hidden="false" customHeight="false" outlineLevel="0" collapsed="false">
      <c r="A2" s="32"/>
      <c r="B2" s="44" t="s">
        <v>100</v>
      </c>
      <c r="C2" s="44" t="s">
        <v>101</v>
      </c>
      <c r="D2" s="44" t="s">
        <v>102</v>
      </c>
      <c r="E2" s="44" t="s">
        <v>100</v>
      </c>
      <c r="F2" s="44" t="s">
        <v>101</v>
      </c>
      <c r="G2" s="44" t="s">
        <v>102</v>
      </c>
      <c r="H2" s="45" t="s">
        <v>115</v>
      </c>
      <c r="I2" s="45" t="s">
        <v>104</v>
      </c>
    </row>
    <row r="3" customFormat="false" ht="12.8" hidden="false" customHeight="false" outlineLevel="0" collapsed="false">
      <c r="A3" s="2" t="s">
        <v>41</v>
      </c>
      <c r="B3" s="46"/>
      <c r="C3" s="46"/>
      <c r="D3" s="46"/>
      <c r="E3" s="46"/>
      <c r="F3" s="46"/>
      <c r="G3" s="46"/>
      <c r="H3" s="47" t="str">
        <f aca="false">IF(NOT(E3=""),AVERAGE(E3:G3),"")</f>
        <v/>
      </c>
      <c r="I3" s="47" t="str">
        <f aca="false">IF(AND(NOT(E3=""),NOT(F3="")),STDEV(E3:G3)/H3*100,"")</f>
        <v/>
      </c>
    </row>
    <row r="4" customFormat="false" ht="12.8" hidden="false" customHeight="false" outlineLevel="0" collapsed="false">
      <c r="A4" s="2" t="s">
        <v>45</v>
      </c>
      <c r="B4" s="46"/>
      <c r="C4" s="46"/>
      <c r="D4" s="46"/>
      <c r="E4" s="46"/>
      <c r="F4" s="46"/>
      <c r="G4" s="46"/>
      <c r="H4" s="47" t="str">
        <f aca="false">IF(NOT(E4=""),AVERAGE(E4:G4),"")</f>
        <v/>
      </c>
      <c r="I4" s="47" t="str">
        <f aca="false">IF(AND(NOT(E4=""),NOT(F4="")),STDEV(E4:G4)/H4*100,"")</f>
        <v/>
      </c>
    </row>
    <row r="5" customFormat="false" ht="12.8" hidden="false" customHeight="false" outlineLevel="0" collapsed="false">
      <c r="A5" s="2" t="s">
        <v>47</v>
      </c>
      <c r="B5" s="46" t="n">
        <v>200</v>
      </c>
      <c r="C5" s="46" t="n">
        <v>200</v>
      </c>
      <c r="D5" s="46" t="n">
        <v>200</v>
      </c>
      <c r="E5" s="46"/>
      <c r="F5" s="46"/>
      <c r="G5" s="46"/>
      <c r="H5" s="47" t="str">
        <f aca="false">IF(NOT(E5=""),AVERAGE(E5:G5),"")</f>
        <v/>
      </c>
      <c r="I5" s="47" t="str">
        <f aca="false">IF(AND(NOT(E5=""),NOT(F5="")),STDEV(E5:G5)/H5*100,"")</f>
        <v/>
      </c>
    </row>
    <row r="6" customFormat="false" ht="12.8" hidden="false" customHeight="false" outlineLevel="0" collapsed="false">
      <c r="A6" s="2" t="s">
        <v>49</v>
      </c>
      <c r="B6" s="46"/>
      <c r="C6" s="46"/>
      <c r="D6" s="46"/>
      <c r="E6" s="46"/>
      <c r="F6" s="46"/>
      <c r="G6" s="46"/>
      <c r="H6" s="47" t="str">
        <f aca="false">IF(NOT(E6=""),AVERAGE(E6:G6),"")</f>
        <v/>
      </c>
      <c r="I6" s="47" t="str">
        <f aca="false">IF(AND(NOT(E6=""),NOT(F6="")),STDEV(E6:G6)/H6*100,"")</f>
        <v/>
      </c>
    </row>
    <row r="7" customFormat="false" ht="12.8" hidden="false" customHeight="false" outlineLevel="0" collapsed="false">
      <c r="A7" s="2" t="s">
        <v>50</v>
      </c>
      <c r="B7" s="46"/>
      <c r="C7" s="46"/>
      <c r="D7" s="46"/>
      <c r="E7" s="46"/>
      <c r="F7" s="46"/>
      <c r="G7" s="46"/>
      <c r="H7" s="47" t="str">
        <f aca="false">IF(NOT(E7=""),AVERAGE(E7:G7),"")</f>
        <v/>
      </c>
      <c r="I7" s="47" t="str">
        <f aca="false">IF(AND(NOT(E7=""),NOT(F7="")),STDEV(E7:G7)/H7*100,"")</f>
        <v/>
      </c>
    </row>
    <row r="8" customFormat="false" ht="12.8" hidden="false" customHeight="false" outlineLevel="0" collapsed="false">
      <c r="A8" s="2" t="s">
        <v>51</v>
      </c>
      <c r="B8" s="46"/>
      <c r="C8" s="46"/>
      <c r="D8" s="46"/>
      <c r="E8" s="46"/>
      <c r="F8" s="46"/>
      <c r="G8" s="46"/>
      <c r="H8" s="47" t="str">
        <f aca="false">IF(NOT(E8=""),AVERAGE(E8:G8),"")</f>
        <v/>
      </c>
      <c r="I8" s="47" t="str">
        <f aca="false">IF(AND(NOT(E8=""),NOT(F8="")),STDEV(E8:G8)/H8*100,"")</f>
        <v/>
      </c>
    </row>
    <row r="9" customFormat="false" ht="12.8" hidden="false" customHeight="false" outlineLevel="0" collapsed="false">
      <c r="A9" s="2" t="s">
        <v>52</v>
      </c>
      <c r="B9" s="46"/>
      <c r="C9" s="46"/>
      <c r="D9" s="46"/>
      <c r="E9" s="46"/>
      <c r="F9" s="46"/>
      <c r="G9" s="46"/>
      <c r="H9" s="47" t="str">
        <f aca="false">IF(NOT(E9=""),AVERAGE(E9:G9),"")</f>
        <v/>
      </c>
      <c r="I9" s="47" t="str">
        <f aca="false">IF(AND(NOT(E9=""),NOT(F9="")),STDEV(E9:G9)/H9*100,"")</f>
        <v/>
      </c>
    </row>
    <row r="10" customFormat="false" ht="12.8" hidden="false" customHeight="false" outlineLevel="0" collapsed="false">
      <c r="A10" s="2" t="s">
        <v>53</v>
      </c>
      <c r="B10" s="46"/>
      <c r="C10" s="46"/>
      <c r="D10" s="46"/>
      <c r="E10" s="46"/>
      <c r="F10" s="46"/>
      <c r="G10" s="46"/>
      <c r="H10" s="47" t="str">
        <f aca="false">IF(NOT(E10=""),AVERAGE(E10:G10),"")</f>
        <v/>
      </c>
      <c r="I10" s="47" t="str">
        <f aca="false">IF(AND(NOT(E10=""),NOT(F10="")),STDEV(E10:G10)/H10*100,"")</f>
        <v/>
      </c>
    </row>
    <row r="11" customFormat="false" ht="12.8" hidden="false" customHeight="false" outlineLevel="0" collapsed="false">
      <c r="A11" s="2" t="s">
        <v>54</v>
      </c>
      <c r="B11" s="46"/>
      <c r="C11" s="46"/>
      <c r="D11" s="46"/>
      <c r="E11" s="46"/>
      <c r="F11" s="46"/>
      <c r="G11" s="46"/>
      <c r="H11" s="47" t="str">
        <f aca="false">IF(NOT(E11=""),AVERAGE(E11:G11),"")</f>
        <v/>
      </c>
      <c r="I11" s="47" t="str">
        <f aca="false">IF(AND(NOT(E11=""),NOT(F11="")),STDEV(E11:G11)/H11*100,"")</f>
        <v/>
      </c>
    </row>
    <row r="12" customFormat="false" ht="12.8" hidden="false" customHeight="false" outlineLevel="0" collapsed="false">
      <c r="A12" s="2" t="s">
        <v>55</v>
      </c>
      <c r="B12" s="46"/>
      <c r="C12" s="46"/>
      <c r="D12" s="46"/>
      <c r="E12" s="46"/>
      <c r="F12" s="46"/>
      <c r="G12" s="46"/>
      <c r="H12" s="47" t="str">
        <f aca="false">IF(NOT(E12=""),AVERAGE(E12:G12),"")</f>
        <v/>
      </c>
      <c r="I12" s="47" t="str">
        <f aca="false">IF(AND(NOT(E12=""),NOT(F12="")),STDEV(E12:G12)/H12*100,"")</f>
        <v/>
      </c>
    </row>
    <row r="13" customFormat="false" ht="12.8" hidden="false" customHeight="false" outlineLevel="0" collapsed="false">
      <c r="A13" s="2" t="s">
        <v>56</v>
      </c>
      <c r="B13" s="46" t="n">
        <v>200</v>
      </c>
      <c r="C13" s="46" t="n">
        <v>200</v>
      </c>
      <c r="D13" s="46" t="n">
        <v>200</v>
      </c>
      <c r="E13" s="46"/>
      <c r="F13" s="46"/>
      <c r="G13" s="46"/>
      <c r="H13" s="47" t="str">
        <f aca="false">IF(NOT(E13=""),AVERAGE(E13:G13),"")</f>
        <v/>
      </c>
      <c r="I13" s="47" t="str">
        <f aca="false">IF(AND(NOT(E13=""),NOT(F13="")),STDEV(E13:G13)/H13*100,"")</f>
        <v/>
      </c>
    </row>
    <row r="14" customFormat="false" ht="12.8" hidden="false" customHeight="false" outlineLevel="0" collapsed="false">
      <c r="A14" s="2" t="s">
        <v>57</v>
      </c>
      <c r="B14" s="46"/>
      <c r="C14" s="46"/>
      <c r="D14" s="46"/>
      <c r="E14" s="46"/>
      <c r="F14" s="46"/>
      <c r="G14" s="46"/>
      <c r="H14" s="47" t="str">
        <f aca="false">IF(NOT(E14=""),AVERAGE(E14:G14),"")</f>
        <v/>
      </c>
      <c r="I14" s="47" t="str">
        <f aca="false">IF(AND(NOT(E14=""),NOT(F14="")),STDEV(E14:G14)/H14*100,"")</f>
        <v/>
      </c>
    </row>
  </sheetData>
  <mergeCells count="3">
    <mergeCell ref="A1:A2"/>
    <mergeCell ref="B1:D1"/>
    <mergeCell ref="E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V4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N2" activeCellId="0" sqref="N2"/>
    </sheetView>
  </sheetViews>
  <sheetFormatPr defaultRowHeight="12.8"/>
  <cols>
    <col collapsed="false" hidden="false" max="1" min="1" style="16" width="24.8367346938776"/>
    <col collapsed="false" hidden="false" max="2" min="2" style="16" width="24.3010204081633"/>
    <col collapsed="false" hidden="false" max="9" min="3" style="1" width="7.83163265306122"/>
    <col collapsed="false" hidden="false" max="1010" min="10" style="1" width="7.29081632653061"/>
    <col collapsed="false" hidden="false" max="1025" min="1011" style="0" width="8.36734693877551"/>
  </cols>
  <sheetData>
    <row r="1" customFormat="false" ht="12.95" hidden="false" customHeight="true" outlineLevel="0" collapsed="false">
      <c r="A1" s="32" t="s">
        <v>29</v>
      </c>
      <c r="B1" s="32"/>
      <c r="C1" s="2" t="s">
        <v>41</v>
      </c>
      <c r="D1" s="2" t="s">
        <v>45</v>
      </c>
      <c r="E1" s="2" t="s">
        <v>47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</row>
    <row r="2" customFormat="false" ht="12.95" hidden="false" customHeight="true" outlineLevel="0" collapsed="false">
      <c r="A2" s="35" t="s">
        <v>116</v>
      </c>
      <c r="B2" s="12" t="s">
        <v>117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</row>
    <row r="3" customFormat="false" ht="12.95" hidden="false" customHeight="true" outlineLevel="0" collapsed="false">
      <c r="A3" s="35"/>
      <c r="B3" s="12" t="s">
        <v>118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</row>
    <row r="4" customFormat="false" ht="12.95" hidden="false" customHeight="true" outlineLevel="0" collapsed="false">
      <c r="A4" s="35"/>
      <c r="B4" s="12" t="s">
        <v>119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</row>
    <row r="5" customFormat="false" ht="12.95" hidden="false" customHeight="true" outlineLevel="0" collapsed="false">
      <c r="A5" s="35" t="s">
        <v>120</v>
      </c>
      <c r="B5" s="12" t="s">
        <v>121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</row>
    <row r="6" customFormat="false" ht="12.95" hidden="false" customHeight="true" outlineLevel="0" collapsed="false">
      <c r="A6" s="35"/>
      <c r="B6" s="12" t="s">
        <v>122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</row>
    <row r="7" customFormat="false" ht="12.8" hidden="false" customHeight="false" outlineLevel="0" collapsed="false">
      <c r="A7" s="35"/>
      <c r="B7" s="12" t="s">
        <v>123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2.8" hidden="false" customHeight="false" outlineLevel="0" collapsed="false">
      <c r="A8" s="35"/>
      <c r="B8" s="12" t="s">
        <v>124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customFormat="false" ht="12.8" hidden="false" customHeight="false" outlineLevel="0" collapsed="false">
      <c r="A9" s="35"/>
      <c r="B9" s="12" t="s">
        <v>125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customFormat="false" ht="12.8" hidden="false" customHeight="false" outlineLevel="0" collapsed="false">
      <c r="A10" s="35"/>
      <c r="B10" s="12" t="s">
        <v>126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customFormat="false" ht="12.8" hidden="false" customHeight="false" outlineLevel="0" collapsed="false">
      <c r="A11" s="35"/>
      <c r="B11" s="12" t="s">
        <v>127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2.8" hidden="false" customHeight="false" outlineLevel="0" collapsed="false">
      <c r="A12" s="35"/>
      <c r="B12" s="12" t="s">
        <v>128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customFormat="false" ht="12.8" hidden="false" customHeight="false" outlineLevel="0" collapsed="false">
      <c r="A13" s="35"/>
      <c r="B13" s="12" t="s">
        <v>129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customFormat="false" ht="12.8" hidden="false" customHeight="false" outlineLevel="0" collapsed="false">
      <c r="A14" s="35"/>
      <c r="B14" s="12" t="s">
        <v>130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customFormat="false" ht="12.8" hidden="false" customHeight="false" outlineLevel="0" collapsed="false">
      <c r="A15" s="35"/>
      <c r="B15" s="12" t="s">
        <v>131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customFormat="false" ht="12.8" hidden="false" customHeight="false" outlineLevel="0" collapsed="false">
      <c r="A16" s="35"/>
      <c r="B16" s="12" t="s">
        <v>132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customFormat="false" ht="12.8" hidden="false" customHeight="false" outlineLevel="0" collapsed="false">
      <c r="A17" s="35"/>
      <c r="B17" s="12" t="s">
        <v>133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customFormat="false" ht="12.8" hidden="false" customHeight="false" outlineLevel="0" collapsed="false">
      <c r="A18" s="35"/>
      <c r="B18" s="12" t="s">
        <v>134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customFormat="false" ht="12.8" hidden="false" customHeight="false" outlineLevel="0" collapsed="false">
      <c r="A19" s="35" t="s">
        <v>120</v>
      </c>
      <c r="B19" s="12" t="s">
        <v>135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customFormat="false" ht="12.8" hidden="false" customHeight="false" outlineLevel="0" collapsed="false">
      <c r="A20" s="35"/>
      <c r="B20" s="12" t="s">
        <v>122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customFormat="false" ht="12.8" hidden="false" customHeight="false" outlineLevel="0" collapsed="false">
      <c r="A21" s="35"/>
      <c r="B21" s="12" t="s">
        <v>136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customFormat="false" ht="12.8" hidden="false" customHeight="false" outlineLevel="0" collapsed="false">
      <c r="A22" s="35"/>
      <c r="B22" s="12" t="s">
        <v>124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customFormat="false" ht="12.8" hidden="false" customHeight="false" outlineLevel="0" collapsed="false">
      <c r="A23" s="35"/>
      <c r="B23" s="12" t="s">
        <v>125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customFormat="false" ht="12.8" hidden="false" customHeight="false" outlineLevel="0" collapsed="false">
      <c r="A24" s="35"/>
      <c r="B24" s="12" t="s">
        <v>126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customFormat="false" ht="12.8" hidden="false" customHeight="false" outlineLevel="0" collapsed="false">
      <c r="A25" s="35"/>
      <c r="B25" s="12" t="s">
        <v>127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customFormat="false" ht="12.8" hidden="false" customHeight="false" outlineLevel="0" collapsed="false">
      <c r="A26" s="35"/>
      <c r="B26" s="12" t="s">
        <v>137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customFormat="false" ht="12.8" hidden="false" customHeight="false" outlineLevel="0" collapsed="false">
      <c r="A27" s="35"/>
      <c r="B27" s="12" t="s">
        <v>138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customFormat="false" ht="12.8" hidden="false" customHeight="false" outlineLevel="0" collapsed="false">
      <c r="A28" s="35"/>
      <c r="B28" s="12" t="s">
        <v>128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customFormat="false" ht="12.8" hidden="false" customHeight="false" outlineLevel="0" collapsed="false">
      <c r="A29" s="35"/>
      <c r="B29" s="12" t="s">
        <v>129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customFormat="false" ht="12.8" hidden="false" customHeight="false" outlineLevel="0" collapsed="false">
      <c r="A30" s="35"/>
      <c r="B30" s="12" t="s">
        <v>130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customFormat="false" ht="12.8" hidden="false" customHeight="false" outlineLevel="0" collapsed="false">
      <c r="A31" s="35"/>
      <c r="B31" s="12" t="s">
        <v>131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customFormat="false" ht="12.8" hidden="false" customHeight="false" outlineLevel="0" collapsed="false">
      <c r="A32" s="35"/>
      <c r="B32" s="12" t="s">
        <v>132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customFormat="false" ht="12.8" hidden="false" customHeight="false" outlineLevel="0" collapsed="false">
      <c r="A33" s="35"/>
      <c r="B33" s="12" t="s">
        <v>139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customFormat="false" ht="12.8" hidden="false" customHeight="false" outlineLevel="0" collapsed="false">
      <c r="A34" s="35"/>
      <c r="B34" s="12" t="s">
        <v>134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customFormat="false" ht="12.8" hidden="false" customHeight="false" outlineLevel="0" collapsed="false">
      <c r="A35" s="35" t="s">
        <v>140</v>
      </c>
      <c r="B35" s="12" t="s">
        <v>141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customFormat="false" ht="12.8" hidden="false" customHeight="false" outlineLevel="0" collapsed="false">
      <c r="A36" s="35"/>
      <c r="B36" s="12" t="s">
        <v>142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customFormat="false" ht="12.8" hidden="false" customHeight="false" outlineLevel="0" collapsed="false">
      <c r="A37" s="35"/>
      <c r="B37" s="12" t="s">
        <v>143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Format="false" ht="12.8" hidden="false" customHeight="false" outlineLevel="0" collapsed="false">
      <c r="A38" s="35"/>
      <c r="B38" s="12" t="s">
        <v>144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Format="false" ht="12.8" hidden="false" customHeight="false" outlineLevel="0" collapsed="false">
      <c r="A39" s="35"/>
      <c r="B39" s="12" t="s">
        <v>145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Format="false" ht="12.8" hidden="false" customHeight="false" outlineLevel="0" collapsed="false">
      <c r="A40" s="35"/>
      <c r="B40" s="12" t="s">
        <v>146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Format="false" ht="12.8" hidden="false" customHeight="false" outlineLevel="0" collapsed="false">
      <c r="A41" s="35" t="s">
        <v>147</v>
      </c>
      <c r="B41" s="12" t="s">
        <v>148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Format="false" ht="12.8" hidden="false" customHeight="false" outlineLevel="0" collapsed="false">
      <c r="A42" s="35" t="s">
        <v>149</v>
      </c>
      <c r="B42" s="12" t="s">
        <v>150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customFormat="false" ht="12.8" hidden="false" customHeight="false" outlineLevel="0" collapsed="false">
      <c r="A43" s="35"/>
      <c r="B43" s="12" t="s">
        <v>151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customFormat="false" ht="12.8" hidden="false" customHeight="false" outlineLevel="0" collapsed="false">
      <c r="A44" s="35" t="s">
        <v>152</v>
      </c>
      <c r="B44" s="12" t="s">
        <v>153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customFormat="false" ht="12.8" hidden="false" customHeight="false" outlineLevel="0" collapsed="false">
      <c r="A45" s="35" t="s">
        <v>154</v>
      </c>
      <c r="B45" s="12" t="s">
        <v>155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customFormat="false" ht="12.8" hidden="false" customHeight="false" outlineLevel="0" collapsed="false">
      <c r="A46" s="35"/>
      <c r="B46" s="12" t="s">
        <v>156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customFormat="false" ht="12.8" hidden="false" customHeight="false" outlineLevel="0" collapsed="false">
      <c r="A47" s="35"/>
      <c r="B47" s="12" t="s">
        <v>157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</sheetData>
  <mergeCells count="7">
    <mergeCell ref="A1:B1"/>
    <mergeCell ref="A2:A4"/>
    <mergeCell ref="A5:A18"/>
    <mergeCell ref="A19:A34"/>
    <mergeCell ref="A35:A40"/>
    <mergeCell ref="A42:A43"/>
    <mergeCell ref="A45:A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2015-04-28T09:02:21Z</dcterms:created>
  <dc:creator>Ana</dc:creator>
  <dc:description/>
  <dc:language>en-US</dc:language>
  <cp:lastModifiedBy/>
  <dcterms:modified xsi:type="dcterms:W3CDTF">2020-02-04T17:19:06Z</dcterms:modified>
  <cp:revision>153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