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EEE\PW\Dev\Eval\"/>
    </mc:Choice>
  </mc:AlternateContent>
  <xr:revisionPtr revIDLastSave="0" documentId="13_ncr:1_{E8FE1ED3-F4C8-475E-8B47-27C13F79D19D}" xr6:coauthVersionLast="45" xr6:coauthVersionMax="45" xr10:uidLastSave="{00000000-0000-0000-0000-000000000000}"/>
  <bookViews>
    <workbookView xWindow="21195" yWindow="4365" windowWidth="14670" windowHeight="8235" activeTab="1" xr2:uid="{00000000-000D-0000-FFFF-FFFF00000000}"/>
  </bookViews>
  <sheets>
    <sheet name="sort_sift" sheetId="1" r:id="rId1"/>
    <sheet name="sort_surf" sheetId="2" r:id="rId2"/>
    <sheet name="sort_or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8" i="1" l="1"/>
  <c r="H97" i="1"/>
  <c r="H94" i="1"/>
  <c r="H95" i="1" s="1"/>
  <c r="H93" i="1"/>
  <c r="H92" i="1"/>
  <c r="H88" i="1"/>
  <c r="H87" i="1"/>
  <c r="H84" i="1"/>
  <c r="H85" i="1" s="1"/>
  <c r="H83" i="1"/>
  <c r="H82" i="1"/>
  <c r="H78" i="1"/>
  <c r="H77" i="1"/>
  <c r="H75" i="1"/>
  <c r="H79" i="1" s="1"/>
  <c r="H74" i="1"/>
  <c r="H73" i="1"/>
  <c r="H72" i="1"/>
  <c r="H68" i="1"/>
  <c r="H67" i="1"/>
  <c r="H71" i="1" s="1"/>
  <c r="H65" i="1"/>
  <c r="H70" i="1" s="1"/>
  <c r="H64" i="1"/>
  <c r="H63" i="1"/>
  <c r="H62" i="1"/>
  <c r="H58" i="1"/>
  <c r="H57" i="1"/>
  <c r="H54" i="1"/>
  <c r="H55" i="1" s="1"/>
  <c r="H53" i="1"/>
  <c r="H52" i="1"/>
  <c r="H48" i="1"/>
  <c r="H47" i="1"/>
  <c r="H44" i="1"/>
  <c r="H45" i="1" s="1"/>
  <c r="H43" i="1"/>
  <c r="H42" i="1"/>
  <c r="H38" i="1"/>
  <c r="H37" i="1"/>
  <c r="H35" i="1"/>
  <c r="H39" i="1" s="1"/>
  <c r="H34" i="1"/>
  <c r="H33" i="1"/>
  <c r="H32" i="1"/>
  <c r="H28" i="1"/>
  <c r="H27" i="1"/>
  <c r="H24" i="1"/>
  <c r="H25" i="1" s="1"/>
  <c r="H23" i="1"/>
  <c r="H22" i="1"/>
  <c r="H18" i="1"/>
  <c r="H17" i="1"/>
  <c r="H14" i="1"/>
  <c r="H15" i="1" s="1"/>
  <c r="H13" i="1"/>
  <c r="H12" i="1"/>
  <c r="H8" i="1"/>
  <c r="K7" i="1"/>
  <c r="H7" i="1"/>
  <c r="K6" i="1"/>
  <c r="H5" i="1"/>
  <c r="H11" i="1" s="1"/>
  <c r="K4" i="1"/>
  <c r="K9" i="1" s="1"/>
  <c r="H4" i="1"/>
  <c r="K3" i="1"/>
  <c r="H3" i="1"/>
  <c r="K2" i="1"/>
  <c r="H2" i="1"/>
  <c r="H98" i="2"/>
  <c r="H97" i="2"/>
  <c r="H94" i="2"/>
  <c r="H95" i="2" s="1"/>
  <c r="H93" i="2"/>
  <c r="H92" i="2"/>
  <c r="H88" i="2"/>
  <c r="H87" i="2"/>
  <c r="H84" i="2"/>
  <c r="H85" i="2" s="1"/>
  <c r="H83" i="2"/>
  <c r="H82" i="2"/>
  <c r="H80" i="2"/>
  <c r="H78" i="2"/>
  <c r="H77" i="2"/>
  <c r="H75" i="2"/>
  <c r="H79" i="2" s="1"/>
  <c r="H74" i="2"/>
  <c r="H73" i="2"/>
  <c r="H72" i="2"/>
  <c r="H68" i="2"/>
  <c r="H67" i="2"/>
  <c r="H71" i="2" s="1"/>
  <c r="H65" i="2"/>
  <c r="H70" i="2" s="1"/>
  <c r="H64" i="2"/>
  <c r="H63" i="2"/>
  <c r="H62" i="2"/>
  <c r="H58" i="2"/>
  <c r="H57" i="2"/>
  <c r="H54" i="2"/>
  <c r="H55" i="2" s="1"/>
  <c r="H53" i="2"/>
  <c r="H52" i="2"/>
  <c r="H48" i="2"/>
  <c r="H47" i="2"/>
  <c r="H44" i="2"/>
  <c r="H45" i="2" s="1"/>
  <c r="H43" i="2"/>
  <c r="H42" i="2"/>
  <c r="H38" i="2"/>
  <c r="H37" i="2"/>
  <c r="H35" i="2"/>
  <c r="H39" i="2" s="1"/>
  <c r="H34" i="2"/>
  <c r="H33" i="2"/>
  <c r="H32" i="2"/>
  <c r="H28" i="2"/>
  <c r="H27" i="2"/>
  <c r="H31" i="2" s="1"/>
  <c r="H25" i="2"/>
  <c r="H30" i="2" s="1"/>
  <c r="H24" i="2"/>
  <c r="H23" i="2"/>
  <c r="H22" i="2"/>
  <c r="H18" i="2"/>
  <c r="H17" i="2"/>
  <c r="H14" i="2"/>
  <c r="H15" i="2" s="1"/>
  <c r="H13" i="2"/>
  <c r="H12" i="2"/>
  <c r="H8" i="2"/>
  <c r="K7" i="2"/>
  <c r="H7" i="2"/>
  <c r="K6" i="2"/>
  <c r="H5" i="2"/>
  <c r="H10" i="2" s="1"/>
  <c r="H4" i="2"/>
  <c r="K3" i="2"/>
  <c r="K4" i="2" s="1"/>
  <c r="H3" i="2"/>
  <c r="K2" i="2"/>
  <c r="H2" i="2"/>
  <c r="H12" i="3"/>
  <c r="H13" i="3"/>
  <c r="H14" i="3"/>
  <c r="H15" i="3" s="1"/>
  <c r="H17" i="3"/>
  <c r="H18" i="3"/>
  <c r="H22" i="3"/>
  <c r="H23" i="3"/>
  <c r="H24" i="3"/>
  <c r="H25" i="3"/>
  <c r="H31" i="3" s="1"/>
  <c r="H27" i="3"/>
  <c r="H28" i="3"/>
  <c r="H32" i="3"/>
  <c r="H33" i="3"/>
  <c r="H34" i="3"/>
  <c r="H35" i="3" s="1"/>
  <c r="H37" i="3"/>
  <c r="H38" i="3"/>
  <c r="H42" i="3"/>
  <c r="H43" i="3"/>
  <c r="H44" i="3"/>
  <c r="H45" i="3" s="1"/>
  <c r="H47" i="3"/>
  <c r="H48" i="3"/>
  <c r="H52" i="3"/>
  <c r="H53" i="3"/>
  <c r="H54" i="3"/>
  <c r="H55" i="3" s="1"/>
  <c r="H57" i="3"/>
  <c r="H58" i="3"/>
  <c r="H62" i="3"/>
  <c r="H63" i="3"/>
  <c r="H64" i="3"/>
  <c r="H65" i="3"/>
  <c r="H71" i="3" s="1"/>
  <c r="H67" i="3"/>
  <c r="H68" i="3"/>
  <c r="H70" i="3"/>
  <c r="H72" i="3"/>
  <c r="H73" i="3"/>
  <c r="H74" i="3"/>
  <c r="H75" i="3" s="1"/>
  <c r="H77" i="3"/>
  <c r="H78" i="3"/>
  <c r="H82" i="3"/>
  <c r="H83" i="3"/>
  <c r="H84" i="3"/>
  <c r="H85" i="3" s="1"/>
  <c r="H87" i="3"/>
  <c r="H88" i="3"/>
  <c r="H92" i="3"/>
  <c r="H93" i="3"/>
  <c r="H94" i="3"/>
  <c r="H95" i="3" s="1"/>
  <c r="H97" i="3"/>
  <c r="H98" i="3"/>
  <c r="K8" i="3"/>
  <c r="H9" i="3"/>
  <c r="H21" i="1" l="1"/>
  <c r="H20" i="1"/>
  <c r="H19" i="1"/>
  <c r="H51" i="1"/>
  <c r="H50" i="1"/>
  <c r="H49" i="1"/>
  <c r="H91" i="1"/>
  <c r="H90" i="1"/>
  <c r="H89" i="1"/>
  <c r="H101" i="1"/>
  <c r="H100" i="1"/>
  <c r="H99" i="1"/>
  <c r="H30" i="1"/>
  <c r="H29" i="1"/>
  <c r="H31" i="1"/>
  <c r="H61" i="1"/>
  <c r="H60" i="1"/>
  <c r="H59" i="1"/>
  <c r="H10" i="1"/>
  <c r="H40" i="1"/>
  <c r="H80" i="1"/>
  <c r="K8" i="1"/>
  <c r="K10" i="1"/>
  <c r="H41" i="1"/>
  <c r="H81" i="1"/>
  <c r="H9" i="1"/>
  <c r="H69" i="1"/>
  <c r="H51" i="2"/>
  <c r="H50" i="2"/>
  <c r="H49" i="2"/>
  <c r="H101" i="2"/>
  <c r="H100" i="2"/>
  <c r="H99" i="2"/>
  <c r="H21" i="2"/>
  <c r="H20" i="2"/>
  <c r="H19" i="2"/>
  <c r="H91" i="2"/>
  <c r="H89" i="2"/>
  <c r="H90" i="2"/>
  <c r="H61" i="2"/>
  <c r="H60" i="2"/>
  <c r="H59" i="2"/>
  <c r="K9" i="2"/>
  <c r="K10" i="2"/>
  <c r="K8" i="2"/>
  <c r="H41" i="2"/>
  <c r="H81" i="2"/>
  <c r="H40" i="2"/>
  <c r="H9" i="2"/>
  <c r="H11" i="2"/>
  <c r="H29" i="2"/>
  <c r="H69" i="2"/>
  <c r="H101" i="3"/>
  <c r="H99" i="3"/>
  <c r="H100" i="3"/>
  <c r="H80" i="3"/>
  <c r="H79" i="3"/>
  <c r="H81" i="3"/>
  <c r="H59" i="3"/>
  <c r="H60" i="3"/>
  <c r="H61" i="3"/>
  <c r="H49" i="3"/>
  <c r="H50" i="3"/>
  <c r="H51" i="3"/>
  <c r="H19" i="3"/>
  <c r="H20" i="3"/>
  <c r="H21" i="3"/>
  <c r="H40" i="3"/>
  <c r="H41" i="3"/>
  <c r="H39" i="3"/>
  <c r="H89" i="3"/>
  <c r="H90" i="3"/>
  <c r="H91" i="3"/>
  <c r="H30" i="3"/>
  <c r="H69" i="3"/>
  <c r="H29" i="3"/>
  <c r="H8" i="3"/>
  <c r="K7" i="3"/>
  <c r="H7" i="3"/>
  <c r="K6" i="3"/>
  <c r="H4" i="3"/>
  <c r="H5" i="3" s="1"/>
  <c r="K3" i="3"/>
  <c r="K4" i="3" s="1"/>
  <c r="H3" i="3"/>
  <c r="K2" i="3"/>
  <c r="H2" i="3"/>
  <c r="F101" i="3"/>
  <c r="D101" i="3"/>
  <c r="E101" i="3" s="1"/>
  <c r="F100" i="3"/>
  <c r="D100" i="3"/>
  <c r="E100" i="3" s="1"/>
  <c r="F99" i="3"/>
  <c r="D99" i="3"/>
  <c r="F98" i="3"/>
  <c r="D98" i="3"/>
  <c r="E98" i="3" s="1"/>
  <c r="F97" i="3"/>
  <c r="D97" i="3"/>
  <c r="E97" i="3" s="1"/>
  <c r="F96" i="3"/>
  <c r="D96" i="3"/>
  <c r="E96" i="3" s="1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D88" i="3"/>
  <c r="E88" i="3" s="1"/>
  <c r="F87" i="3"/>
  <c r="E87" i="3"/>
  <c r="D87" i="3"/>
  <c r="F86" i="3"/>
  <c r="E86" i="3"/>
  <c r="D86" i="3"/>
  <c r="F85" i="3"/>
  <c r="D85" i="3"/>
  <c r="E85" i="3" s="1"/>
  <c r="F84" i="3"/>
  <c r="D84" i="3"/>
  <c r="E84" i="3" s="1"/>
  <c r="F83" i="3"/>
  <c r="D83" i="3"/>
  <c r="E83" i="3" s="1"/>
  <c r="F82" i="3"/>
  <c r="D82" i="3"/>
  <c r="E82" i="3" s="1"/>
  <c r="F81" i="3"/>
  <c r="D81" i="3"/>
  <c r="E81" i="3" s="1"/>
  <c r="F80" i="3"/>
  <c r="D80" i="3"/>
  <c r="E80" i="3" s="1"/>
  <c r="F79" i="3"/>
  <c r="D79" i="3"/>
  <c r="E79" i="3" s="1"/>
  <c r="F78" i="3"/>
  <c r="E78" i="3"/>
  <c r="D78" i="3"/>
  <c r="F77" i="3"/>
  <c r="D77" i="3"/>
  <c r="E77" i="3" s="1"/>
  <c r="F76" i="3"/>
  <c r="D76" i="3"/>
  <c r="E76" i="3" s="1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D68" i="3"/>
  <c r="E68" i="3" s="1"/>
  <c r="F67" i="3"/>
  <c r="E67" i="3"/>
  <c r="D67" i="3"/>
  <c r="F66" i="3"/>
  <c r="E66" i="3"/>
  <c r="D66" i="3"/>
  <c r="F65" i="3"/>
  <c r="D65" i="3"/>
  <c r="E65" i="3" s="1"/>
  <c r="F64" i="3"/>
  <c r="D64" i="3"/>
  <c r="E64" i="3" s="1"/>
  <c r="F63" i="3"/>
  <c r="D63" i="3"/>
  <c r="E63" i="3" s="1"/>
  <c r="F62" i="3"/>
  <c r="D62" i="3"/>
  <c r="F61" i="3"/>
  <c r="D61" i="3"/>
  <c r="E61" i="3" s="1"/>
  <c r="F60" i="3"/>
  <c r="D60" i="3"/>
  <c r="E60" i="3" s="1"/>
  <c r="F59" i="3"/>
  <c r="D59" i="3"/>
  <c r="F58" i="3"/>
  <c r="E58" i="3"/>
  <c r="D58" i="3"/>
  <c r="F57" i="3"/>
  <c r="D57" i="3"/>
  <c r="E57" i="3" s="1"/>
  <c r="F56" i="3"/>
  <c r="D56" i="3"/>
  <c r="E56" i="3" s="1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D48" i="3"/>
  <c r="E48" i="3" s="1"/>
  <c r="F47" i="3"/>
  <c r="E47" i="3"/>
  <c r="D47" i="3"/>
  <c r="F46" i="3"/>
  <c r="E46" i="3"/>
  <c r="D46" i="3"/>
  <c r="F45" i="3"/>
  <c r="D45" i="3"/>
  <c r="E45" i="3" s="1"/>
  <c r="F44" i="3"/>
  <c r="D44" i="3"/>
  <c r="E44" i="3" s="1"/>
  <c r="F43" i="3"/>
  <c r="D43" i="3"/>
  <c r="E43" i="3" s="1"/>
  <c r="F42" i="3"/>
  <c r="D42" i="3"/>
  <c r="E42" i="3" s="1"/>
  <c r="F41" i="3"/>
  <c r="D41" i="3"/>
  <c r="E41" i="3" s="1"/>
  <c r="F40" i="3"/>
  <c r="D40" i="3"/>
  <c r="E40" i="3" s="1"/>
  <c r="F39" i="3"/>
  <c r="D39" i="3"/>
  <c r="E39" i="3" s="1"/>
  <c r="F38" i="3"/>
  <c r="E38" i="3"/>
  <c r="D38" i="3"/>
  <c r="F37" i="3"/>
  <c r="D37" i="3"/>
  <c r="E37" i="3" s="1"/>
  <c r="F36" i="3"/>
  <c r="D36" i="3"/>
  <c r="E36" i="3" s="1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D28" i="3"/>
  <c r="E28" i="3" s="1"/>
  <c r="F27" i="3"/>
  <c r="E27" i="3"/>
  <c r="D27" i="3"/>
  <c r="F26" i="3"/>
  <c r="E26" i="3"/>
  <c r="D26" i="3"/>
  <c r="F25" i="3"/>
  <c r="D25" i="3"/>
  <c r="E25" i="3" s="1"/>
  <c r="F24" i="3"/>
  <c r="D24" i="3"/>
  <c r="E24" i="3" s="1"/>
  <c r="F23" i="3"/>
  <c r="D23" i="3"/>
  <c r="E23" i="3" s="1"/>
  <c r="F22" i="3"/>
  <c r="D22" i="3"/>
  <c r="F21" i="3"/>
  <c r="D21" i="3"/>
  <c r="E21" i="3" s="1"/>
  <c r="F20" i="3"/>
  <c r="D20" i="3"/>
  <c r="E20" i="3" s="1"/>
  <c r="F19" i="3"/>
  <c r="D19" i="3"/>
  <c r="F18" i="3"/>
  <c r="E18" i="3"/>
  <c r="D18" i="3"/>
  <c r="F17" i="3"/>
  <c r="D17" i="3"/>
  <c r="E17" i="3" s="1"/>
  <c r="F16" i="3"/>
  <c r="D16" i="3"/>
  <c r="E16" i="3" s="1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D10" i="3"/>
  <c r="E10" i="3" s="1"/>
  <c r="F9" i="3"/>
  <c r="E9" i="3"/>
  <c r="D9" i="3"/>
  <c r="F8" i="3"/>
  <c r="E8" i="3"/>
  <c r="D8" i="3"/>
  <c r="F7" i="3"/>
  <c r="D7" i="3"/>
  <c r="E7" i="3" s="1"/>
  <c r="F6" i="3"/>
  <c r="D6" i="3"/>
  <c r="E6" i="3" s="1"/>
  <c r="F5" i="3"/>
  <c r="D5" i="3"/>
  <c r="E5" i="3" s="1"/>
  <c r="F4" i="3"/>
  <c r="D4" i="3"/>
  <c r="E4" i="3" s="1"/>
  <c r="F3" i="3"/>
  <c r="E3" i="3"/>
  <c r="D3" i="3"/>
  <c r="F2" i="3"/>
  <c r="D2" i="3"/>
  <c r="F101" i="2"/>
  <c r="D101" i="2"/>
  <c r="E101" i="2" s="1"/>
  <c r="F100" i="2"/>
  <c r="D100" i="2"/>
  <c r="E100" i="2" s="1"/>
  <c r="F99" i="2"/>
  <c r="D99" i="2"/>
  <c r="F98" i="2"/>
  <c r="D98" i="2"/>
  <c r="E98" i="2" s="1"/>
  <c r="F97" i="2"/>
  <c r="D97" i="2"/>
  <c r="E97" i="2" s="1"/>
  <c r="F96" i="2"/>
  <c r="D96" i="2"/>
  <c r="E96" i="2" s="1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D88" i="2"/>
  <c r="E88" i="2" s="1"/>
  <c r="F87" i="2"/>
  <c r="E87" i="2"/>
  <c r="D87" i="2"/>
  <c r="F86" i="2"/>
  <c r="E86" i="2"/>
  <c r="D86" i="2"/>
  <c r="F85" i="2"/>
  <c r="D85" i="2"/>
  <c r="E85" i="2" s="1"/>
  <c r="F84" i="2"/>
  <c r="D84" i="2"/>
  <c r="E84" i="2" s="1"/>
  <c r="F83" i="2"/>
  <c r="D83" i="2"/>
  <c r="E83" i="2" s="1"/>
  <c r="F82" i="2"/>
  <c r="D82" i="2"/>
  <c r="E82" i="2" s="1"/>
  <c r="F81" i="2"/>
  <c r="D81" i="2"/>
  <c r="E81" i="2" s="1"/>
  <c r="F80" i="2"/>
  <c r="D80" i="2"/>
  <c r="E80" i="2" s="1"/>
  <c r="F79" i="2"/>
  <c r="D79" i="2"/>
  <c r="E79" i="2" s="1"/>
  <c r="F78" i="2"/>
  <c r="E78" i="2"/>
  <c r="D78" i="2"/>
  <c r="F77" i="2"/>
  <c r="D77" i="2"/>
  <c r="F76" i="2"/>
  <c r="D76" i="2"/>
  <c r="E76" i="2" s="1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D68" i="2"/>
  <c r="E68" i="2" s="1"/>
  <c r="F67" i="2"/>
  <c r="E67" i="2"/>
  <c r="D67" i="2"/>
  <c r="F66" i="2"/>
  <c r="E66" i="2"/>
  <c r="D66" i="2"/>
  <c r="F65" i="2"/>
  <c r="D65" i="2"/>
  <c r="E65" i="2" s="1"/>
  <c r="F64" i="2"/>
  <c r="D64" i="2"/>
  <c r="E64" i="2" s="1"/>
  <c r="F63" i="2"/>
  <c r="D63" i="2"/>
  <c r="E63" i="2" s="1"/>
  <c r="F62" i="2"/>
  <c r="D62" i="2"/>
  <c r="F61" i="2"/>
  <c r="D61" i="2"/>
  <c r="E61" i="2" s="1"/>
  <c r="F60" i="2"/>
  <c r="D60" i="2"/>
  <c r="E60" i="2" s="1"/>
  <c r="F59" i="2"/>
  <c r="D59" i="2"/>
  <c r="E59" i="2" s="1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D48" i="2"/>
  <c r="E48" i="2" s="1"/>
  <c r="F47" i="2"/>
  <c r="D47" i="2"/>
  <c r="E47" i="2" s="1"/>
  <c r="F46" i="2"/>
  <c r="D46" i="2"/>
  <c r="E46" i="2" s="1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D37" i="2"/>
  <c r="E37" i="2" s="1"/>
  <c r="F36" i="2"/>
  <c r="D36" i="2"/>
  <c r="F35" i="2"/>
  <c r="E35" i="2"/>
  <c r="D35" i="2"/>
  <c r="F34" i="2"/>
  <c r="E34" i="2"/>
  <c r="D34" i="2"/>
  <c r="F33" i="2"/>
  <c r="D33" i="2"/>
  <c r="E33" i="2" s="1"/>
  <c r="F32" i="2"/>
  <c r="D32" i="2"/>
  <c r="E32" i="2" s="1"/>
  <c r="F31" i="2"/>
  <c r="D31" i="2"/>
  <c r="E31" i="2" s="1"/>
  <c r="F30" i="2"/>
  <c r="D30" i="2"/>
  <c r="E30" i="2" s="1"/>
  <c r="F29" i="2"/>
  <c r="D29" i="2"/>
  <c r="E29" i="2" s="1"/>
  <c r="F28" i="2"/>
  <c r="E28" i="2"/>
  <c r="D28" i="2"/>
  <c r="F27" i="2"/>
  <c r="E27" i="2"/>
  <c r="D27" i="2"/>
  <c r="F26" i="2"/>
  <c r="E26" i="2"/>
  <c r="D26" i="2"/>
  <c r="F25" i="2"/>
  <c r="D25" i="2"/>
  <c r="E25" i="2" s="1"/>
  <c r="F24" i="2"/>
  <c r="D24" i="2"/>
  <c r="E24" i="2" s="1"/>
  <c r="F23" i="2"/>
  <c r="D23" i="2"/>
  <c r="E23" i="2" s="1"/>
  <c r="F22" i="2"/>
  <c r="D22" i="2"/>
  <c r="F21" i="2"/>
  <c r="D21" i="2"/>
  <c r="E21" i="2" s="1"/>
  <c r="F20" i="2"/>
  <c r="D20" i="2"/>
  <c r="E20" i="2" s="1"/>
  <c r="F19" i="2"/>
  <c r="D19" i="2"/>
  <c r="E19" i="2" s="1"/>
  <c r="F18" i="2"/>
  <c r="D18" i="2"/>
  <c r="E18" i="2" s="1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D9" i="2"/>
  <c r="E9" i="2" s="1"/>
  <c r="F8" i="2"/>
  <c r="D8" i="2"/>
  <c r="E8" i="2" s="1"/>
  <c r="F7" i="2"/>
  <c r="E7" i="2"/>
  <c r="D7" i="2"/>
  <c r="F6" i="2"/>
  <c r="E6" i="2"/>
  <c r="D6" i="2"/>
  <c r="F5" i="2"/>
  <c r="E5" i="2"/>
  <c r="D5" i="2"/>
  <c r="F4" i="2"/>
  <c r="E4" i="2"/>
  <c r="D4" i="2"/>
  <c r="F3" i="2"/>
  <c r="D3" i="2"/>
  <c r="E3" i="2" s="1"/>
  <c r="F2" i="2"/>
  <c r="D2" i="2"/>
  <c r="C103" i="3"/>
  <c r="C103" i="2"/>
  <c r="D3" i="1"/>
  <c r="D4" i="1"/>
  <c r="D5" i="1"/>
  <c r="D6" i="1"/>
  <c r="E6" i="1" s="1"/>
  <c r="D7" i="1"/>
  <c r="D8" i="1"/>
  <c r="D9" i="1"/>
  <c r="D10" i="1"/>
  <c r="E10" i="1" s="1"/>
  <c r="D11" i="1"/>
  <c r="D12" i="1"/>
  <c r="D13" i="1"/>
  <c r="D14" i="1"/>
  <c r="E14" i="1" s="1"/>
  <c r="D15" i="1"/>
  <c r="D16" i="1"/>
  <c r="D17" i="1"/>
  <c r="D18" i="1"/>
  <c r="E18" i="1" s="1"/>
  <c r="D19" i="1"/>
  <c r="D20" i="1"/>
  <c r="D21" i="1"/>
  <c r="D22" i="1"/>
  <c r="E22" i="1" s="1"/>
  <c r="D23" i="1"/>
  <c r="D24" i="1"/>
  <c r="D25" i="1"/>
  <c r="D26" i="1"/>
  <c r="E26" i="1" s="1"/>
  <c r="D27" i="1"/>
  <c r="D28" i="1"/>
  <c r="D29" i="1"/>
  <c r="D30" i="1"/>
  <c r="E30" i="1" s="1"/>
  <c r="D31" i="1"/>
  <c r="D32" i="1"/>
  <c r="D33" i="1"/>
  <c r="D34" i="1"/>
  <c r="E34" i="1" s="1"/>
  <c r="D35" i="1"/>
  <c r="D36" i="1"/>
  <c r="D37" i="1"/>
  <c r="D38" i="1"/>
  <c r="E38" i="1" s="1"/>
  <c r="D39" i="1"/>
  <c r="D40" i="1"/>
  <c r="D41" i="1"/>
  <c r="D42" i="1"/>
  <c r="E42" i="1" s="1"/>
  <c r="D43" i="1"/>
  <c r="D44" i="1"/>
  <c r="D45" i="1"/>
  <c r="D46" i="1"/>
  <c r="E46" i="1" s="1"/>
  <c r="D47" i="1"/>
  <c r="D48" i="1"/>
  <c r="D49" i="1"/>
  <c r="D50" i="1"/>
  <c r="E50" i="1" s="1"/>
  <c r="D51" i="1"/>
  <c r="D52" i="1"/>
  <c r="D53" i="1"/>
  <c r="D54" i="1"/>
  <c r="E54" i="1" s="1"/>
  <c r="D55" i="1"/>
  <c r="D56" i="1"/>
  <c r="D57" i="1"/>
  <c r="D58" i="1"/>
  <c r="E58" i="1" s="1"/>
  <c r="D59" i="1"/>
  <c r="D60" i="1"/>
  <c r="D61" i="1"/>
  <c r="D62" i="1"/>
  <c r="E62" i="1" s="1"/>
  <c r="D63" i="1"/>
  <c r="D64" i="1"/>
  <c r="D65" i="1"/>
  <c r="D66" i="1"/>
  <c r="E66" i="1" s="1"/>
  <c r="D67" i="1"/>
  <c r="D68" i="1"/>
  <c r="D69" i="1"/>
  <c r="D70" i="1"/>
  <c r="E70" i="1" s="1"/>
  <c r="D71" i="1"/>
  <c r="D72" i="1"/>
  <c r="D73" i="1"/>
  <c r="D74" i="1"/>
  <c r="E74" i="1" s="1"/>
  <c r="D75" i="1"/>
  <c r="D76" i="1"/>
  <c r="D77" i="1"/>
  <c r="D78" i="1"/>
  <c r="E78" i="1" s="1"/>
  <c r="D79" i="1"/>
  <c r="D80" i="1"/>
  <c r="D81" i="1"/>
  <c r="D82" i="1"/>
  <c r="E82" i="1" s="1"/>
  <c r="D83" i="1"/>
  <c r="D84" i="1"/>
  <c r="D85" i="1"/>
  <c r="D86" i="1"/>
  <c r="E86" i="1" s="1"/>
  <c r="D87" i="1"/>
  <c r="D88" i="1"/>
  <c r="D89" i="1"/>
  <c r="D90" i="1"/>
  <c r="E90" i="1" s="1"/>
  <c r="D91" i="1"/>
  <c r="D92" i="1"/>
  <c r="D93" i="1"/>
  <c r="D94" i="1"/>
  <c r="E94" i="1" s="1"/>
  <c r="D95" i="1"/>
  <c r="D96" i="1"/>
  <c r="D97" i="1"/>
  <c r="D98" i="1"/>
  <c r="E98" i="1" s="1"/>
  <c r="D99" i="1"/>
  <c r="D100" i="1"/>
  <c r="D101" i="1"/>
  <c r="D2" i="1"/>
  <c r="E2" i="1" s="1"/>
  <c r="E3" i="1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E53" i="1"/>
  <c r="E55" i="1"/>
  <c r="E56" i="1"/>
  <c r="E57" i="1"/>
  <c r="E59" i="1"/>
  <c r="E60" i="1"/>
  <c r="E61" i="1"/>
  <c r="E63" i="1"/>
  <c r="E64" i="1"/>
  <c r="E65" i="1"/>
  <c r="E67" i="1"/>
  <c r="E68" i="1"/>
  <c r="E69" i="1"/>
  <c r="E71" i="1"/>
  <c r="E72" i="1"/>
  <c r="E73" i="1"/>
  <c r="E75" i="1"/>
  <c r="E76" i="1"/>
  <c r="E77" i="1"/>
  <c r="E79" i="1"/>
  <c r="E80" i="1"/>
  <c r="E81" i="1"/>
  <c r="E83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C103" i="1"/>
  <c r="H11" i="3" l="1"/>
  <c r="H10" i="3"/>
  <c r="K9" i="3"/>
  <c r="K10" i="3"/>
  <c r="E2" i="3"/>
  <c r="E19" i="3"/>
  <c r="E22" i="3"/>
  <c r="E59" i="3"/>
  <c r="E62" i="3"/>
  <c r="E99" i="3"/>
  <c r="E2" i="2"/>
  <c r="E22" i="2"/>
  <c r="E36" i="2"/>
  <c r="E62" i="2"/>
  <c r="E77" i="2"/>
  <c r="E99" i="2"/>
</calcChain>
</file>

<file path=xl/sharedStrings.xml><?xml version="1.0" encoding="utf-8"?>
<sst xmlns="http://schemas.openxmlformats.org/spreadsheetml/2006/main" count="948" uniqueCount="129">
  <si>
    <t>file</t>
  </si>
  <si>
    <t>detected</t>
  </si>
  <si>
    <t>frame time</t>
  </si>
  <si>
    <t>angle_0.jpg</t>
  </si>
  <si>
    <t>angle</t>
  </si>
  <si>
    <t>angle_1.jpg</t>
  </si>
  <si>
    <t>angle_2.jpg</t>
  </si>
  <si>
    <t>angle_3.jpg</t>
  </si>
  <si>
    <t>angle_4.jpg</t>
  </si>
  <si>
    <t>angle_5.jpg</t>
  </si>
  <si>
    <t>angle_6.jpg</t>
  </si>
  <si>
    <t>angle_7.jpg</t>
  </si>
  <si>
    <t>angle_8.jpg</t>
  </si>
  <si>
    <t>angle_9.jpg</t>
  </si>
  <si>
    <t>ball_0.jpg</t>
  </si>
  <si>
    <t>ball</t>
  </si>
  <si>
    <t>ball_1.jpg</t>
  </si>
  <si>
    <t>ball_2.jpg</t>
  </si>
  <si>
    <t>ball_3.jpg</t>
  </si>
  <si>
    <t>ball_4.jpg</t>
  </si>
  <si>
    <t>ball_5.jpg</t>
  </si>
  <si>
    <t>ball_6.jpg</t>
  </si>
  <si>
    <t>ball_7.jpg</t>
  </si>
  <si>
    <t>ball_8.jpg</t>
  </si>
  <si>
    <t>ball_9.jpg</t>
  </si>
  <si>
    <t>button_0.jpg</t>
  </si>
  <si>
    <t>button</t>
  </si>
  <si>
    <t>button_1.jpg</t>
  </si>
  <si>
    <t>button_2.jpg</t>
  </si>
  <si>
    <t>button_3.jpg</t>
  </si>
  <si>
    <t>button_4.jpg</t>
  </si>
  <si>
    <t>button_5.jpg</t>
  </si>
  <si>
    <t>button_6.jpg</t>
  </si>
  <si>
    <t>button_7.jpg</t>
  </si>
  <si>
    <t>button_8.jpg</t>
  </si>
  <si>
    <t>button_9.jpg</t>
  </si>
  <si>
    <t>color_blue_0.jpg</t>
  </si>
  <si>
    <t>color_blue2</t>
  </si>
  <si>
    <t>color_blue_1.jpg</t>
  </si>
  <si>
    <t>color_blue_2.jpg</t>
  </si>
  <si>
    <t>color_blue_3.jpg</t>
  </si>
  <si>
    <t>color_blue_4.jpg</t>
  </si>
  <si>
    <t>color_blue_5.jpg</t>
  </si>
  <si>
    <t>color_blue_6.jpg</t>
  </si>
  <si>
    <t>color_blue_7.jpg</t>
  </si>
  <si>
    <t>color_blue_8.jpg</t>
  </si>
  <si>
    <t>color_blue_9.jpg</t>
  </si>
  <si>
    <t>color_green_0.jpg</t>
  </si>
  <si>
    <t>color_green2</t>
  </si>
  <si>
    <t>color_green_1.jpg</t>
  </si>
  <si>
    <t>color_green_2.jpg</t>
  </si>
  <si>
    <t>color_green_3.jpg</t>
  </si>
  <si>
    <t>color_green_4.jpg</t>
  </si>
  <si>
    <t>color_green_5.jpg</t>
  </si>
  <si>
    <t>color_green_6.jpg</t>
  </si>
  <si>
    <t>color_green_7.jpg</t>
  </si>
  <si>
    <t>color_green_8.jpg</t>
  </si>
  <si>
    <t>color_green_9.jpg</t>
  </si>
  <si>
    <t>color_red_0.jpg</t>
  </si>
  <si>
    <t>color_red</t>
  </si>
  <si>
    <t>color_red_1.jpg</t>
  </si>
  <si>
    <t>color_red2</t>
  </si>
  <si>
    <t>color_red_2.jpg</t>
  </si>
  <si>
    <t>color_red_3.jpg</t>
  </si>
  <si>
    <t>color_red_4.jpg</t>
  </si>
  <si>
    <t>color_red_5.jpg</t>
  </si>
  <si>
    <t>color_red_6.jpg</t>
  </si>
  <si>
    <t>color_red_7.jpg</t>
  </si>
  <si>
    <t>color_red_8.jpg</t>
  </si>
  <si>
    <t>color_red_9.jpg</t>
  </si>
  <si>
    <t>color_yellow_0.jpg</t>
  </si>
  <si>
    <t>color_yellow</t>
  </si>
  <si>
    <t>color_yellow_1.jpg</t>
  </si>
  <si>
    <t>color_yellow_2.jpg</t>
  </si>
  <si>
    <t>color_yellow_3.jpg</t>
  </si>
  <si>
    <t>color_yellow_4.jpg</t>
  </si>
  <si>
    <t>color_yellow2</t>
  </si>
  <si>
    <t>color_yellow_5.jpg</t>
  </si>
  <si>
    <t>color_yellow_6.jpg</t>
  </si>
  <si>
    <t>color_yellow_7.jpg</t>
  </si>
  <si>
    <t>color_yellow_8.jpg</t>
  </si>
  <si>
    <t>color_yellow_9.jpg</t>
  </si>
  <si>
    <t>dist_0.jpg</t>
  </si>
  <si>
    <t>dist</t>
  </si>
  <si>
    <t>dist_1.jpg</t>
  </si>
  <si>
    <t>dist_2.jpg</t>
  </si>
  <si>
    <t>dist_3.jpg</t>
  </si>
  <si>
    <t>dist_4.jpg</t>
  </si>
  <si>
    <t>dist_5.jpg</t>
  </si>
  <si>
    <t>dist_6.jpg</t>
  </si>
  <si>
    <t>dist_7.jpg</t>
  </si>
  <si>
    <t>dist_8.jpg</t>
  </si>
  <si>
    <t>dist_9.jpg</t>
  </si>
  <si>
    <t>shapes_0.jpg</t>
  </si>
  <si>
    <t>shapes</t>
  </si>
  <si>
    <t>shapes_1.jpg</t>
  </si>
  <si>
    <t>shapes_2.jpg</t>
  </si>
  <si>
    <t>shapes_3.jpg</t>
  </si>
  <si>
    <t>shapes_4.jpg</t>
  </si>
  <si>
    <t>unknown</t>
  </si>
  <si>
    <t>shapes_5.jpg</t>
  </si>
  <si>
    <t>shapes_6.jpg</t>
  </si>
  <si>
    <t>shapes_7.jpg</t>
  </si>
  <si>
    <t>shapes_8.jpg</t>
  </si>
  <si>
    <t>shapes_9.jpg</t>
  </si>
  <si>
    <t>stop_0.jpg</t>
  </si>
  <si>
    <t>stop</t>
  </si>
  <si>
    <t>stop_1.jpg</t>
  </si>
  <si>
    <t>stop_2.jpg</t>
  </si>
  <si>
    <t>stop_3.jpg</t>
  </si>
  <si>
    <t>stop_4.jpg</t>
  </si>
  <si>
    <t>stop_5.jpg</t>
  </si>
  <si>
    <t>stop_6.jpg</t>
  </si>
  <si>
    <t>stop_7.jpg</t>
  </si>
  <si>
    <t>stop_8.jpg</t>
  </si>
  <si>
    <t>stop_9.jpg</t>
  </si>
  <si>
    <t>num</t>
  </si>
  <si>
    <t>det</t>
  </si>
  <si>
    <t>TP</t>
  </si>
  <si>
    <t>TN</t>
  </si>
  <si>
    <t>FP</t>
  </si>
  <si>
    <t>FN</t>
  </si>
  <si>
    <t>ACC</t>
  </si>
  <si>
    <t>F1</t>
  </si>
  <si>
    <t>total time</t>
  </si>
  <si>
    <t>color_green</t>
  </si>
  <si>
    <t>color_blue</t>
  </si>
  <si>
    <t>type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</si>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</sst>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opLeftCell="A40" workbookViewId="0">
      <selection activeCell="M12" sqref="M12"/>
    </sheetView>
  </sheetViews>
  <sheetFormatPr defaultRowHeight="15" x14ac:dyDescent="0.25"/>
  <cols>
    <col min="1" max="1" width="13.28515625" customWidth="1"/>
    <col min="2" max="2" width="13.5703125" bestFit="1" customWidth="1"/>
    <col min="3" max="3" width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118</v>
      </c>
      <c r="E1" t="s">
        <v>120</v>
      </c>
      <c r="F1" t="s">
        <v>121</v>
      </c>
    </row>
    <row r="2" spans="1:11" x14ac:dyDescent="0.25">
      <c r="A2" t="s">
        <v>3</v>
      </c>
      <c r="B2" t="s">
        <v>4</v>
      </c>
      <c r="C2">
        <v>0.19217219999999899</v>
      </c>
      <c r="D2" t="b">
        <f>ISNUMBER(SEARCH(LEFT(B2,LEN(B2)-1),A2))</f>
        <v>1</v>
      </c>
      <c r="E2" t="b">
        <f>AND(NOT(ISNUMBER(SEARCH(B2,"unknown"))),NOT(D2))</f>
        <v>0</v>
      </c>
      <c r="F2" t="b">
        <f>ISNUMBER(SEARCH(B2,"unknown"))</f>
        <v>0</v>
      </c>
      <c r="G2" t="s">
        <v>127</v>
      </c>
      <c r="H2" s="1" t="str">
        <f>B2</f>
        <v>angle</v>
      </c>
      <c r="J2" t="s">
        <v>116</v>
      </c>
      <c r="K2">
        <f>COUNT(C2:C101)</f>
        <v>100</v>
      </c>
    </row>
    <row r="3" spans="1:11" x14ac:dyDescent="0.25">
      <c r="A3" t="s">
        <v>5</v>
      </c>
      <c r="B3" t="s">
        <v>4</v>
      </c>
      <c r="C3">
        <v>0.28944819999999999</v>
      </c>
      <c r="D3" t="b">
        <f t="shared" ref="D3:D66" si="0">ISNUMBER(SEARCH(LEFT(B3,LEN(B3)-1),A3))</f>
        <v>1</v>
      </c>
      <c r="E3" t="b">
        <f t="shared" ref="E3:E66" si="1">AND(NOT(ISNUMBER(SEARCH(B3,"unknown"))),NOT(D3))</f>
        <v>0</v>
      </c>
      <c r="F3" t="b">
        <f t="shared" ref="F3:F66" si="2">ISNUMBER(SEARCH(B3,"unknown"))</f>
        <v>0</v>
      </c>
      <c r="G3" t="s">
        <v>116</v>
      </c>
      <c r="H3">
        <f>COUNT(C2:C11)</f>
        <v>10</v>
      </c>
      <c r="J3" t="s">
        <v>117</v>
      </c>
      <c r="K3">
        <f>COUNTIF(D2:D701,TRUE)</f>
        <v>98</v>
      </c>
    </row>
    <row r="4" spans="1:11" x14ac:dyDescent="0.25">
      <c r="A4" t="s">
        <v>6</v>
      </c>
      <c r="B4" t="s">
        <v>4</v>
      </c>
      <c r="C4">
        <v>0.38091150000000001</v>
      </c>
      <c r="D4" t="b">
        <f t="shared" si="0"/>
        <v>1</v>
      </c>
      <c r="E4" t="b">
        <f t="shared" si="1"/>
        <v>0</v>
      </c>
      <c r="F4" t="b">
        <f t="shared" si="2"/>
        <v>0</v>
      </c>
      <c r="G4" t="s">
        <v>117</v>
      </c>
      <c r="H4">
        <f>COUNTIF(D2:D11,TRUE)</f>
        <v>10</v>
      </c>
      <c r="J4" t="s">
        <v>118</v>
      </c>
      <c r="K4">
        <f>K3</f>
        <v>98</v>
      </c>
    </row>
    <row r="5" spans="1:11" x14ac:dyDescent="0.25">
      <c r="A5" t="s">
        <v>7</v>
      </c>
      <c r="B5" t="s">
        <v>4</v>
      </c>
      <c r="C5">
        <v>0.46949859999999999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s">
        <v>118</v>
      </c>
      <c r="H5">
        <f>H4</f>
        <v>10</v>
      </c>
      <c r="J5" t="s">
        <v>119</v>
      </c>
      <c r="K5">
        <v>0</v>
      </c>
    </row>
    <row r="6" spans="1:11" x14ac:dyDescent="0.25">
      <c r="A6" t="s">
        <v>8</v>
      </c>
      <c r="B6" t="s">
        <v>4</v>
      </c>
      <c r="C6">
        <v>0.55341260000000003</v>
      </c>
      <c r="D6" t="b">
        <f t="shared" si="0"/>
        <v>1</v>
      </c>
      <c r="E6" t="b">
        <f t="shared" si="1"/>
        <v>0</v>
      </c>
      <c r="F6" t="b">
        <f t="shared" si="2"/>
        <v>0</v>
      </c>
      <c r="G6" t="s">
        <v>119</v>
      </c>
      <c r="H6">
        <v>0</v>
      </c>
      <c r="J6" t="s">
        <v>120</v>
      </c>
      <c r="K6">
        <f>COUNTIF(E2:E701,TRUE)</f>
        <v>1</v>
      </c>
    </row>
    <row r="7" spans="1:11" x14ac:dyDescent="0.25">
      <c r="A7" t="s">
        <v>9</v>
      </c>
      <c r="B7" t="s">
        <v>4</v>
      </c>
      <c r="C7">
        <v>0.75505730000000004</v>
      </c>
      <c r="D7" t="b">
        <f t="shared" si="0"/>
        <v>1</v>
      </c>
      <c r="E7" t="b">
        <f t="shared" si="1"/>
        <v>0</v>
      </c>
      <c r="F7" t="b">
        <f t="shared" si="2"/>
        <v>0</v>
      </c>
      <c r="G7" t="s">
        <v>120</v>
      </c>
      <c r="H7">
        <f>COUNTIF(E2:E11,TRUE)</f>
        <v>0</v>
      </c>
      <c r="J7" t="s">
        <v>121</v>
      </c>
      <c r="K7">
        <f>COUNTIF(F2:F701,TRUE)</f>
        <v>1</v>
      </c>
    </row>
    <row r="8" spans="1:11" x14ac:dyDescent="0.25">
      <c r="A8" t="s">
        <v>10</v>
      </c>
      <c r="B8" t="s">
        <v>4</v>
      </c>
      <c r="C8">
        <v>0.88708180000000103</v>
      </c>
      <c r="D8" t="b">
        <f t="shared" si="0"/>
        <v>1</v>
      </c>
      <c r="E8" t="b">
        <f t="shared" si="1"/>
        <v>0</v>
      </c>
      <c r="F8" t="b">
        <f t="shared" si="2"/>
        <v>0</v>
      </c>
      <c r="G8" t="s">
        <v>121</v>
      </c>
      <c r="H8">
        <f>COUNTIF(F3:F12,TRUE)</f>
        <v>0</v>
      </c>
      <c r="J8" s="2" t="s">
        <v>128</v>
      </c>
      <c r="K8">
        <f>K4/(K4+K7)</f>
        <v>0.98989898989898994</v>
      </c>
    </row>
    <row r="9" spans="1:11" x14ac:dyDescent="0.25">
      <c r="A9" t="s">
        <v>11</v>
      </c>
      <c r="B9" t="s">
        <v>4</v>
      </c>
      <c r="C9">
        <v>0.97996120000000098</v>
      </c>
      <c r="D9" t="b">
        <f t="shared" si="0"/>
        <v>1</v>
      </c>
      <c r="E9" t="b">
        <f t="shared" si="1"/>
        <v>0</v>
      </c>
      <c r="F9" t="b">
        <f t="shared" si="2"/>
        <v>0</v>
      </c>
      <c r="G9" s="2" t="s">
        <v>128</v>
      </c>
      <c r="H9">
        <f>H5/(H5+H8)</f>
        <v>1</v>
      </c>
      <c r="J9" s="2" t="s">
        <v>122</v>
      </c>
      <c r="K9" s="2">
        <f>SUM(K4:K5)/SUM(K4:K7)</f>
        <v>0.98</v>
      </c>
    </row>
    <row r="10" spans="1:11" x14ac:dyDescent="0.25">
      <c r="A10" t="s">
        <v>12</v>
      </c>
      <c r="B10" t="s">
        <v>4</v>
      </c>
      <c r="C10">
        <v>1.0720185</v>
      </c>
      <c r="D10" t="b">
        <f t="shared" si="0"/>
        <v>1</v>
      </c>
      <c r="E10" t="b">
        <f t="shared" si="1"/>
        <v>0</v>
      </c>
      <c r="F10" t="b">
        <f t="shared" si="2"/>
        <v>0</v>
      </c>
      <c r="G10" s="2" t="s">
        <v>122</v>
      </c>
      <c r="H10" s="2">
        <f>SUM(H5:H6)/SUM(H5:H8)</f>
        <v>1</v>
      </c>
      <c r="J10" s="2" t="s">
        <v>123</v>
      </c>
      <c r="K10" s="2">
        <f>2*K4/(2*K4+K6+K7)</f>
        <v>0.98989898989898994</v>
      </c>
    </row>
    <row r="11" spans="1:11" x14ac:dyDescent="0.25">
      <c r="A11" t="s">
        <v>13</v>
      </c>
      <c r="B11" t="s">
        <v>4</v>
      </c>
      <c r="C11">
        <v>1.1593225</v>
      </c>
      <c r="D11" t="b">
        <f t="shared" si="0"/>
        <v>1</v>
      </c>
      <c r="E11" t="b">
        <f t="shared" si="1"/>
        <v>0</v>
      </c>
      <c r="F11" t="b">
        <f t="shared" si="2"/>
        <v>0</v>
      </c>
      <c r="G11" s="2" t="s">
        <v>123</v>
      </c>
      <c r="H11" s="2">
        <f>2*H5/(2*H5+H7+H8)</f>
        <v>1</v>
      </c>
    </row>
    <row r="12" spans="1:11" x14ac:dyDescent="0.25">
      <c r="A12" t="s">
        <v>14</v>
      </c>
      <c r="B12" t="s">
        <v>15</v>
      </c>
      <c r="C12">
        <v>1.2506504000000001</v>
      </c>
      <c r="D12" t="b">
        <f t="shared" si="0"/>
        <v>1</v>
      </c>
      <c r="E12" t="b">
        <f t="shared" si="1"/>
        <v>0</v>
      </c>
      <c r="F12" t="b">
        <f t="shared" si="2"/>
        <v>0</v>
      </c>
      <c r="G12" t="s">
        <v>127</v>
      </c>
      <c r="H12" s="1" t="str">
        <f t="shared" ref="H12:H43" si="3">B12</f>
        <v>ball</v>
      </c>
    </row>
    <row r="13" spans="1:11" x14ac:dyDescent="0.25">
      <c r="A13" t="s">
        <v>16</v>
      </c>
      <c r="B13" t="s">
        <v>15</v>
      </c>
      <c r="C13">
        <v>1.3569576999999999</v>
      </c>
      <c r="D13" t="b">
        <f t="shared" si="0"/>
        <v>1</v>
      </c>
      <c r="E13" t="b">
        <f t="shared" si="1"/>
        <v>0</v>
      </c>
      <c r="F13" t="b">
        <f t="shared" si="2"/>
        <v>0</v>
      </c>
      <c r="G13" t="s">
        <v>116</v>
      </c>
      <c r="H13">
        <f t="shared" ref="H13" si="4">COUNT(C12:C21)</f>
        <v>10</v>
      </c>
    </row>
    <row r="14" spans="1:11" x14ac:dyDescent="0.25">
      <c r="A14" t="s">
        <v>17</v>
      </c>
      <c r="B14" t="s">
        <v>15</v>
      </c>
      <c r="C14">
        <v>1.4472887999999999</v>
      </c>
      <c r="D14" t="b">
        <f t="shared" si="0"/>
        <v>1</v>
      </c>
      <c r="E14" t="b">
        <f t="shared" si="1"/>
        <v>0</v>
      </c>
      <c r="F14" t="b">
        <f t="shared" si="2"/>
        <v>0</v>
      </c>
      <c r="G14" t="s">
        <v>117</v>
      </c>
      <c r="H14">
        <f t="shared" ref="H14" si="5">COUNTIF(D12:D21,TRUE)</f>
        <v>10</v>
      </c>
    </row>
    <row r="15" spans="1:11" x14ac:dyDescent="0.25">
      <c r="A15" t="s">
        <v>18</v>
      </c>
      <c r="B15" t="s">
        <v>15</v>
      </c>
      <c r="C15">
        <v>1.5405025999999999</v>
      </c>
      <c r="D15" t="b">
        <f t="shared" si="0"/>
        <v>1</v>
      </c>
      <c r="E15" t="b">
        <f t="shared" si="1"/>
        <v>0</v>
      </c>
      <c r="F15" t="b">
        <f t="shared" si="2"/>
        <v>0</v>
      </c>
      <c r="G15" t="s">
        <v>118</v>
      </c>
      <c r="H15">
        <f t="shared" ref="H15:H46" si="6">H14</f>
        <v>10</v>
      </c>
    </row>
    <row r="16" spans="1:11" x14ac:dyDescent="0.25">
      <c r="A16" t="s">
        <v>19</v>
      </c>
      <c r="B16" t="s">
        <v>15</v>
      </c>
      <c r="C16">
        <v>1.6345516</v>
      </c>
      <c r="D16" t="b">
        <f t="shared" si="0"/>
        <v>1</v>
      </c>
      <c r="E16" t="b">
        <f t="shared" si="1"/>
        <v>0</v>
      </c>
      <c r="F16" t="b">
        <f t="shared" si="2"/>
        <v>0</v>
      </c>
      <c r="G16" t="s">
        <v>119</v>
      </c>
      <c r="H16">
        <v>1</v>
      </c>
    </row>
    <row r="17" spans="1:8" x14ac:dyDescent="0.25">
      <c r="A17" t="s">
        <v>20</v>
      </c>
      <c r="B17" t="s">
        <v>15</v>
      </c>
      <c r="C17">
        <v>1.7362161</v>
      </c>
      <c r="D17" t="b">
        <f t="shared" si="0"/>
        <v>1</v>
      </c>
      <c r="E17" t="b">
        <f t="shared" si="1"/>
        <v>0</v>
      </c>
      <c r="F17" t="b">
        <f t="shared" si="2"/>
        <v>0</v>
      </c>
      <c r="G17" t="s">
        <v>120</v>
      </c>
      <c r="H17">
        <f t="shared" ref="H17" si="7">COUNTIF(E12:E21,TRUE)</f>
        <v>0</v>
      </c>
    </row>
    <row r="18" spans="1:8" x14ac:dyDescent="0.25">
      <c r="A18" t="s">
        <v>21</v>
      </c>
      <c r="B18" t="s">
        <v>15</v>
      </c>
      <c r="C18">
        <v>1.8418694</v>
      </c>
      <c r="D18" t="b">
        <f t="shared" si="0"/>
        <v>1</v>
      </c>
      <c r="E18" t="b">
        <f t="shared" si="1"/>
        <v>0</v>
      </c>
      <c r="F18" t="b">
        <f t="shared" si="2"/>
        <v>0</v>
      </c>
      <c r="G18" t="s">
        <v>121</v>
      </c>
      <c r="H18">
        <f t="shared" ref="H18" si="8">COUNTIF(F13:F22,TRUE)</f>
        <v>0</v>
      </c>
    </row>
    <row r="19" spans="1:8" x14ac:dyDescent="0.25">
      <c r="A19" t="s">
        <v>22</v>
      </c>
      <c r="B19" t="s">
        <v>15</v>
      </c>
      <c r="C19">
        <v>1.9468291</v>
      </c>
      <c r="D19" t="b">
        <f t="shared" si="0"/>
        <v>1</v>
      </c>
      <c r="E19" t="b">
        <f t="shared" si="1"/>
        <v>0</v>
      </c>
      <c r="F19" t="b">
        <f t="shared" si="2"/>
        <v>0</v>
      </c>
      <c r="G19" s="2" t="s">
        <v>128</v>
      </c>
      <c r="H19">
        <f t="shared" ref="H19" si="9">H15/(H15+H18)</f>
        <v>1</v>
      </c>
    </row>
    <row r="20" spans="1:8" x14ac:dyDescent="0.25">
      <c r="A20" t="s">
        <v>23</v>
      </c>
      <c r="B20" t="s">
        <v>15</v>
      </c>
      <c r="C20">
        <v>2.0453204</v>
      </c>
      <c r="D20" t="b">
        <f t="shared" si="0"/>
        <v>1</v>
      </c>
      <c r="E20" t="b">
        <f t="shared" si="1"/>
        <v>0</v>
      </c>
      <c r="F20" t="b">
        <f t="shared" si="2"/>
        <v>0</v>
      </c>
      <c r="G20" s="2" t="s">
        <v>122</v>
      </c>
      <c r="H20" s="2">
        <f t="shared" ref="H20" si="10">SUM(H15:H16)/SUM(H15:H18)</f>
        <v>1</v>
      </c>
    </row>
    <row r="21" spans="1:8" x14ac:dyDescent="0.25">
      <c r="A21" t="s">
        <v>24</v>
      </c>
      <c r="B21" t="s">
        <v>15</v>
      </c>
      <c r="C21">
        <v>2.1513618000000001</v>
      </c>
      <c r="D21" t="b">
        <f t="shared" si="0"/>
        <v>1</v>
      </c>
      <c r="E21" t="b">
        <f t="shared" si="1"/>
        <v>0</v>
      </c>
      <c r="F21" t="b">
        <f t="shared" si="2"/>
        <v>0</v>
      </c>
      <c r="G21" s="2" t="s">
        <v>123</v>
      </c>
      <c r="H21" s="2">
        <f t="shared" ref="H21" si="11">2*H15/(2*H15+H17+H18)</f>
        <v>1</v>
      </c>
    </row>
    <row r="22" spans="1:8" x14ac:dyDescent="0.25">
      <c r="A22" t="s">
        <v>25</v>
      </c>
      <c r="B22" t="s">
        <v>26</v>
      </c>
      <c r="C22">
        <v>2.2488921999999998</v>
      </c>
      <c r="D22" t="b">
        <f t="shared" si="0"/>
        <v>1</v>
      </c>
      <c r="E22" t="b">
        <f t="shared" si="1"/>
        <v>0</v>
      </c>
      <c r="F22" t="b">
        <f t="shared" si="2"/>
        <v>0</v>
      </c>
      <c r="G22" t="s">
        <v>127</v>
      </c>
      <c r="H22" s="1" t="str">
        <f t="shared" ref="H22:H53" si="12">B22</f>
        <v>button</v>
      </c>
    </row>
    <row r="23" spans="1:8" x14ac:dyDescent="0.25">
      <c r="A23" t="s">
        <v>27</v>
      </c>
      <c r="B23" t="s">
        <v>26</v>
      </c>
      <c r="C23">
        <v>2.3366796999999999</v>
      </c>
      <c r="D23" t="b">
        <f t="shared" si="0"/>
        <v>1</v>
      </c>
      <c r="E23" t="b">
        <f t="shared" si="1"/>
        <v>0</v>
      </c>
      <c r="F23" t="b">
        <f t="shared" si="2"/>
        <v>0</v>
      </c>
      <c r="G23" t="s">
        <v>116</v>
      </c>
      <c r="H23">
        <f t="shared" ref="H23" si="13">COUNT(C22:C31)</f>
        <v>10</v>
      </c>
    </row>
    <row r="24" spans="1:8" x14ac:dyDescent="0.25">
      <c r="A24" t="s">
        <v>28</v>
      </c>
      <c r="B24" t="s">
        <v>26</v>
      </c>
      <c r="C24">
        <v>2.4501141999999998</v>
      </c>
      <c r="D24" t="b">
        <f t="shared" si="0"/>
        <v>1</v>
      </c>
      <c r="E24" t="b">
        <f t="shared" si="1"/>
        <v>0</v>
      </c>
      <c r="F24" t="b">
        <f t="shared" si="2"/>
        <v>0</v>
      </c>
      <c r="G24" t="s">
        <v>117</v>
      </c>
      <c r="H24">
        <f t="shared" ref="H24" si="14">COUNTIF(D22:D31,TRUE)</f>
        <v>10</v>
      </c>
    </row>
    <row r="25" spans="1:8" x14ac:dyDescent="0.25">
      <c r="A25" t="s">
        <v>29</v>
      </c>
      <c r="B25" t="s">
        <v>26</v>
      </c>
      <c r="C25">
        <v>2.5589043</v>
      </c>
      <c r="D25" t="b">
        <f t="shared" si="0"/>
        <v>1</v>
      </c>
      <c r="E25" t="b">
        <f t="shared" si="1"/>
        <v>0</v>
      </c>
      <c r="F25" t="b">
        <f t="shared" si="2"/>
        <v>0</v>
      </c>
      <c r="G25" t="s">
        <v>118</v>
      </c>
      <c r="H25">
        <f t="shared" ref="H25:H56" si="15">H24</f>
        <v>10</v>
      </c>
    </row>
    <row r="26" spans="1:8" x14ac:dyDescent="0.25">
      <c r="A26" t="s">
        <v>30</v>
      </c>
      <c r="B26" t="s">
        <v>26</v>
      </c>
      <c r="C26">
        <v>2.6699925000000002</v>
      </c>
      <c r="D26" t="b">
        <f t="shared" si="0"/>
        <v>1</v>
      </c>
      <c r="E26" t="b">
        <f t="shared" si="1"/>
        <v>0</v>
      </c>
      <c r="F26" t="b">
        <f t="shared" si="2"/>
        <v>0</v>
      </c>
      <c r="G26" t="s">
        <v>119</v>
      </c>
      <c r="H26">
        <v>2</v>
      </c>
    </row>
    <row r="27" spans="1:8" x14ac:dyDescent="0.25">
      <c r="A27" t="s">
        <v>31</v>
      </c>
      <c r="B27" t="s">
        <v>26</v>
      </c>
      <c r="C27">
        <v>2.7665600000000001</v>
      </c>
      <c r="D27" t="b">
        <f t="shared" si="0"/>
        <v>1</v>
      </c>
      <c r="E27" t="b">
        <f t="shared" si="1"/>
        <v>0</v>
      </c>
      <c r="F27" t="b">
        <f t="shared" si="2"/>
        <v>0</v>
      </c>
      <c r="G27" t="s">
        <v>120</v>
      </c>
      <c r="H27">
        <f t="shared" ref="H27" si="16">COUNTIF(E22:E31,TRUE)</f>
        <v>0</v>
      </c>
    </row>
    <row r="28" spans="1:8" x14ac:dyDescent="0.25">
      <c r="A28" t="s">
        <v>32</v>
      </c>
      <c r="B28" t="s">
        <v>26</v>
      </c>
      <c r="C28">
        <v>2.8620207</v>
      </c>
      <c r="D28" t="b">
        <f t="shared" si="0"/>
        <v>1</v>
      </c>
      <c r="E28" t="b">
        <f t="shared" si="1"/>
        <v>0</v>
      </c>
      <c r="F28" t="b">
        <f t="shared" si="2"/>
        <v>0</v>
      </c>
      <c r="G28" t="s">
        <v>121</v>
      </c>
      <c r="H28">
        <f t="shared" ref="H28" si="17">COUNTIF(F23:F32,TRUE)</f>
        <v>0</v>
      </c>
    </row>
    <row r="29" spans="1:8" x14ac:dyDescent="0.25">
      <c r="A29" t="s">
        <v>33</v>
      </c>
      <c r="B29" t="s">
        <v>26</v>
      </c>
      <c r="C29">
        <v>2.9468812999999998</v>
      </c>
      <c r="D29" t="b">
        <f t="shared" si="0"/>
        <v>1</v>
      </c>
      <c r="E29" t="b">
        <f t="shared" si="1"/>
        <v>0</v>
      </c>
      <c r="F29" t="b">
        <f t="shared" si="2"/>
        <v>0</v>
      </c>
      <c r="G29" s="2" t="s">
        <v>128</v>
      </c>
      <c r="H29">
        <f t="shared" ref="H29" si="18">H25/(H25+H28)</f>
        <v>1</v>
      </c>
    </row>
    <row r="30" spans="1:8" x14ac:dyDescent="0.25">
      <c r="A30" t="s">
        <v>34</v>
      </c>
      <c r="B30" t="s">
        <v>26</v>
      </c>
      <c r="C30">
        <v>3.1596118</v>
      </c>
      <c r="D30" t="b">
        <f t="shared" si="0"/>
        <v>1</v>
      </c>
      <c r="E30" t="b">
        <f t="shared" si="1"/>
        <v>0</v>
      </c>
      <c r="F30" t="b">
        <f t="shared" si="2"/>
        <v>0</v>
      </c>
      <c r="G30" s="2" t="s">
        <v>122</v>
      </c>
      <c r="H30" s="2">
        <f t="shared" ref="H30" si="19">SUM(H25:H26)/SUM(H25:H28)</f>
        <v>1</v>
      </c>
    </row>
    <row r="31" spans="1:8" x14ac:dyDescent="0.25">
      <c r="A31" t="s">
        <v>35</v>
      </c>
      <c r="B31" t="s">
        <v>26</v>
      </c>
      <c r="C31">
        <v>3.2593857000000002</v>
      </c>
      <c r="D31" t="b">
        <f t="shared" si="0"/>
        <v>1</v>
      </c>
      <c r="E31" t="b">
        <f t="shared" si="1"/>
        <v>0</v>
      </c>
      <c r="F31" t="b">
        <f t="shared" si="2"/>
        <v>0</v>
      </c>
      <c r="G31" s="2" t="s">
        <v>123</v>
      </c>
      <c r="H31" s="2">
        <f t="shared" ref="H31" si="20">2*H25/(2*H25+H27+H28)</f>
        <v>1</v>
      </c>
    </row>
    <row r="32" spans="1:8" x14ac:dyDescent="0.25">
      <c r="A32" t="s">
        <v>36</v>
      </c>
      <c r="B32" t="s">
        <v>37</v>
      </c>
      <c r="C32">
        <v>3.3453347999999998</v>
      </c>
      <c r="D32" t="b">
        <f t="shared" si="0"/>
        <v>1</v>
      </c>
      <c r="E32" t="b">
        <f t="shared" si="1"/>
        <v>0</v>
      </c>
      <c r="F32" t="b">
        <f t="shared" si="2"/>
        <v>0</v>
      </c>
      <c r="G32" t="s">
        <v>127</v>
      </c>
      <c r="H32" s="1" t="str">
        <f t="shared" ref="H32:H63" si="21">B32</f>
        <v>color_blue2</v>
      </c>
    </row>
    <row r="33" spans="1:8" x14ac:dyDescent="0.25">
      <c r="A33" t="s">
        <v>38</v>
      </c>
      <c r="B33" t="s">
        <v>37</v>
      </c>
      <c r="C33">
        <v>3.4417187999999999</v>
      </c>
      <c r="D33" t="b">
        <f t="shared" si="0"/>
        <v>1</v>
      </c>
      <c r="E33" t="b">
        <f t="shared" si="1"/>
        <v>0</v>
      </c>
      <c r="F33" t="b">
        <f t="shared" si="2"/>
        <v>0</v>
      </c>
      <c r="G33" t="s">
        <v>116</v>
      </c>
      <c r="H33">
        <f t="shared" ref="H33" si="22">COUNT(C32:C41)</f>
        <v>10</v>
      </c>
    </row>
    <row r="34" spans="1:8" x14ac:dyDescent="0.25">
      <c r="A34" t="s">
        <v>39</v>
      </c>
      <c r="B34" t="s">
        <v>37</v>
      </c>
      <c r="C34">
        <v>3.5451394000000001</v>
      </c>
      <c r="D34" t="b">
        <f t="shared" si="0"/>
        <v>1</v>
      </c>
      <c r="E34" t="b">
        <f t="shared" si="1"/>
        <v>0</v>
      </c>
      <c r="F34" t="b">
        <f t="shared" si="2"/>
        <v>0</v>
      </c>
      <c r="G34" t="s">
        <v>117</v>
      </c>
      <c r="H34">
        <f t="shared" ref="H34" si="23">COUNTIF(D32:D41,TRUE)</f>
        <v>10</v>
      </c>
    </row>
    <row r="35" spans="1:8" x14ac:dyDescent="0.25">
      <c r="A35" t="s">
        <v>40</v>
      </c>
      <c r="B35" t="s">
        <v>37</v>
      </c>
      <c r="C35">
        <v>3.6589404999999902</v>
      </c>
      <c r="D35" t="b">
        <f t="shared" si="0"/>
        <v>1</v>
      </c>
      <c r="E35" t="b">
        <f t="shared" si="1"/>
        <v>0</v>
      </c>
      <c r="F35" t="b">
        <f t="shared" si="2"/>
        <v>0</v>
      </c>
      <c r="G35" t="s">
        <v>118</v>
      </c>
      <c r="H35">
        <f t="shared" ref="H35:H66" si="24">H34</f>
        <v>10</v>
      </c>
    </row>
    <row r="36" spans="1:8" x14ac:dyDescent="0.25">
      <c r="A36" t="s">
        <v>41</v>
      </c>
      <c r="B36" t="s">
        <v>37</v>
      </c>
      <c r="C36">
        <v>3.8050781999999899</v>
      </c>
      <c r="D36" t="b">
        <f t="shared" si="0"/>
        <v>1</v>
      </c>
      <c r="E36" t="b">
        <f t="shared" si="1"/>
        <v>0</v>
      </c>
      <c r="F36" t="b">
        <f t="shared" si="2"/>
        <v>0</v>
      </c>
      <c r="G36" t="s">
        <v>119</v>
      </c>
      <c r="H36">
        <v>3</v>
      </c>
    </row>
    <row r="37" spans="1:8" x14ac:dyDescent="0.25">
      <c r="A37" t="s">
        <v>42</v>
      </c>
      <c r="B37" t="s">
        <v>37</v>
      </c>
      <c r="C37">
        <v>3.8974713999999899</v>
      </c>
      <c r="D37" t="b">
        <f t="shared" si="0"/>
        <v>1</v>
      </c>
      <c r="E37" t="b">
        <f t="shared" si="1"/>
        <v>0</v>
      </c>
      <c r="F37" t="b">
        <f t="shared" si="2"/>
        <v>0</v>
      </c>
      <c r="G37" t="s">
        <v>120</v>
      </c>
      <c r="H37">
        <f t="shared" ref="H37" si="25">COUNTIF(E32:E41,TRUE)</f>
        <v>0</v>
      </c>
    </row>
    <row r="38" spans="1:8" x14ac:dyDescent="0.25">
      <c r="A38" t="s">
        <v>43</v>
      </c>
      <c r="B38" t="s">
        <v>37</v>
      </c>
      <c r="C38">
        <v>3.9960246000000001</v>
      </c>
      <c r="D38" t="b">
        <f t="shared" si="0"/>
        <v>1</v>
      </c>
      <c r="E38" t="b">
        <f t="shared" si="1"/>
        <v>0</v>
      </c>
      <c r="F38" t="b">
        <f t="shared" si="2"/>
        <v>0</v>
      </c>
      <c r="G38" t="s">
        <v>121</v>
      </c>
      <c r="H38">
        <f t="shared" ref="H38" si="26">COUNTIF(F33:F42,TRUE)</f>
        <v>0</v>
      </c>
    </row>
    <row r="39" spans="1:8" x14ac:dyDescent="0.25">
      <c r="A39" t="s">
        <v>44</v>
      </c>
      <c r="B39" t="s">
        <v>37</v>
      </c>
      <c r="C39">
        <v>4.0896387000000001</v>
      </c>
      <c r="D39" t="b">
        <f t="shared" si="0"/>
        <v>1</v>
      </c>
      <c r="E39" t="b">
        <f t="shared" si="1"/>
        <v>0</v>
      </c>
      <c r="F39" t="b">
        <f t="shared" si="2"/>
        <v>0</v>
      </c>
      <c r="G39" s="2" t="s">
        <v>128</v>
      </c>
      <c r="H39">
        <f t="shared" ref="H39" si="27">H35/(H35+H38)</f>
        <v>1</v>
      </c>
    </row>
    <row r="40" spans="1:8" x14ac:dyDescent="0.25">
      <c r="A40" t="s">
        <v>45</v>
      </c>
      <c r="B40" t="s">
        <v>37</v>
      </c>
      <c r="C40">
        <v>4.1880106000000001</v>
      </c>
      <c r="D40" t="b">
        <f t="shared" si="0"/>
        <v>1</v>
      </c>
      <c r="E40" t="b">
        <f t="shared" si="1"/>
        <v>0</v>
      </c>
      <c r="F40" t="b">
        <f t="shared" si="2"/>
        <v>0</v>
      </c>
      <c r="G40" s="2" t="s">
        <v>122</v>
      </c>
      <c r="H40" s="2">
        <f t="shared" ref="H40" si="28">SUM(H35:H36)/SUM(H35:H38)</f>
        <v>1</v>
      </c>
    </row>
    <row r="41" spans="1:8" x14ac:dyDescent="0.25">
      <c r="A41" t="s">
        <v>46</v>
      </c>
      <c r="B41" t="s">
        <v>37</v>
      </c>
      <c r="C41">
        <v>4.2882429000000002</v>
      </c>
      <c r="D41" t="b">
        <f t="shared" si="0"/>
        <v>1</v>
      </c>
      <c r="E41" t="b">
        <f t="shared" si="1"/>
        <v>0</v>
      </c>
      <c r="F41" t="b">
        <f t="shared" si="2"/>
        <v>0</v>
      </c>
      <c r="G41" s="2" t="s">
        <v>123</v>
      </c>
      <c r="H41" s="2">
        <f t="shared" ref="H41" si="29">2*H35/(2*H35+H37+H38)</f>
        <v>1</v>
      </c>
    </row>
    <row r="42" spans="1:8" x14ac:dyDescent="0.25">
      <c r="A42" t="s">
        <v>47</v>
      </c>
      <c r="B42" t="s">
        <v>48</v>
      </c>
      <c r="C42">
        <v>4.3744442000000001</v>
      </c>
      <c r="D42" t="b">
        <f t="shared" si="0"/>
        <v>1</v>
      </c>
      <c r="E42" t="b">
        <f t="shared" si="1"/>
        <v>0</v>
      </c>
      <c r="F42" t="b">
        <f t="shared" si="2"/>
        <v>0</v>
      </c>
      <c r="G42" t="s">
        <v>127</v>
      </c>
      <c r="H42" s="1" t="str">
        <f t="shared" ref="H42:H73" si="30">B42</f>
        <v>color_green2</v>
      </c>
    </row>
    <row r="43" spans="1:8" x14ac:dyDescent="0.25">
      <c r="A43" t="s">
        <v>49</v>
      </c>
      <c r="B43" t="s">
        <v>48</v>
      </c>
      <c r="C43">
        <v>4.4572273999999998</v>
      </c>
      <c r="D43" t="b">
        <f t="shared" si="0"/>
        <v>1</v>
      </c>
      <c r="E43" t="b">
        <f t="shared" si="1"/>
        <v>0</v>
      </c>
      <c r="F43" t="b">
        <f t="shared" si="2"/>
        <v>0</v>
      </c>
      <c r="G43" t="s">
        <v>116</v>
      </c>
      <c r="H43">
        <f t="shared" ref="H43" si="31">COUNT(C42:C51)</f>
        <v>10</v>
      </c>
    </row>
    <row r="44" spans="1:8" x14ac:dyDescent="0.25">
      <c r="A44" t="s">
        <v>50</v>
      </c>
      <c r="B44" t="s">
        <v>48</v>
      </c>
      <c r="C44">
        <v>4.5445859000000004</v>
      </c>
      <c r="D44" t="b">
        <f t="shared" si="0"/>
        <v>1</v>
      </c>
      <c r="E44" t="b">
        <f t="shared" si="1"/>
        <v>0</v>
      </c>
      <c r="F44" t="b">
        <f t="shared" si="2"/>
        <v>0</v>
      </c>
      <c r="G44" t="s">
        <v>117</v>
      </c>
      <c r="H44">
        <f t="shared" ref="H44" si="32">COUNTIF(D42:D51,TRUE)</f>
        <v>9</v>
      </c>
    </row>
    <row r="45" spans="1:8" x14ac:dyDescent="0.25">
      <c r="A45" t="s">
        <v>51</v>
      </c>
      <c r="B45" t="s">
        <v>48</v>
      </c>
      <c r="C45">
        <v>4.6421559999999999</v>
      </c>
      <c r="D45" t="b">
        <f t="shared" si="0"/>
        <v>1</v>
      </c>
      <c r="E45" t="b">
        <f t="shared" si="1"/>
        <v>0</v>
      </c>
      <c r="F45" t="b">
        <f t="shared" si="2"/>
        <v>0</v>
      </c>
      <c r="G45" t="s">
        <v>118</v>
      </c>
      <c r="H45">
        <f t="shared" ref="H45:H76" si="33">H44</f>
        <v>9</v>
      </c>
    </row>
    <row r="46" spans="1:8" x14ac:dyDescent="0.25">
      <c r="A46" t="s">
        <v>52</v>
      </c>
      <c r="B46" t="s">
        <v>48</v>
      </c>
      <c r="C46">
        <v>4.7385852000000002</v>
      </c>
      <c r="D46" t="b">
        <f t="shared" si="0"/>
        <v>1</v>
      </c>
      <c r="E46" t="b">
        <f t="shared" si="1"/>
        <v>0</v>
      </c>
      <c r="F46" t="b">
        <f t="shared" si="2"/>
        <v>0</v>
      </c>
      <c r="G46" t="s">
        <v>119</v>
      </c>
      <c r="H46">
        <v>4</v>
      </c>
    </row>
    <row r="47" spans="1:8" x14ac:dyDescent="0.25">
      <c r="A47" t="s">
        <v>53</v>
      </c>
      <c r="B47" t="s">
        <v>48</v>
      </c>
      <c r="C47">
        <v>4.8279810000000003</v>
      </c>
      <c r="D47" t="b">
        <f t="shared" si="0"/>
        <v>1</v>
      </c>
      <c r="E47" t="b">
        <f t="shared" si="1"/>
        <v>0</v>
      </c>
      <c r="F47" t="b">
        <f t="shared" si="2"/>
        <v>0</v>
      </c>
      <c r="G47" t="s">
        <v>120</v>
      </c>
      <c r="H47">
        <f t="shared" ref="H47" si="34">COUNTIF(E42:E51,TRUE)</f>
        <v>1</v>
      </c>
    </row>
    <row r="48" spans="1:8" x14ac:dyDescent="0.25">
      <c r="A48" t="s">
        <v>54</v>
      </c>
      <c r="B48" t="s">
        <v>48</v>
      </c>
      <c r="C48">
        <v>4.9071236000000003</v>
      </c>
      <c r="D48" t="b">
        <f t="shared" si="0"/>
        <v>1</v>
      </c>
      <c r="E48" t="b">
        <f t="shared" si="1"/>
        <v>0</v>
      </c>
      <c r="F48" t="b">
        <f t="shared" si="2"/>
        <v>0</v>
      </c>
      <c r="G48" t="s">
        <v>121</v>
      </c>
      <c r="H48">
        <f t="shared" ref="H48" si="35">COUNTIF(F43:F52,TRUE)</f>
        <v>0</v>
      </c>
    </row>
    <row r="49" spans="1:8" x14ac:dyDescent="0.25">
      <c r="A49" t="s">
        <v>55</v>
      </c>
      <c r="B49" t="s">
        <v>37</v>
      </c>
      <c r="C49">
        <v>5.0049032000000002</v>
      </c>
      <c r="D49" t="b">
        <f t="shared" si="0"/>
        <v>0</v>
      </c>
      <c r="E49" t="b">
        <f t="shared" si="1"/>
        <v>1</v>
      </c>
      <c r="F49" t="b">
        <f t="shared" si="2"/>
        <v>0</v>
      </c>
      <c r="G49" s="2" t="s">
        <v>128</v>
      </c>
      <c r="H49">
        <f t="shared" ref="H49" si="36">H45/(H45+H48)</f>
        <v>1</v>
      </c>
    </row>
    <row r="50" spans="1:8" x14ac:dyDescent="0.25">
      <c r="A50" t="s">
        <v>56</v>
      </c>
      <c r="B50" t="s">
        <v>48</v>
      </c>
      <c r="C50">
        <v>5.0946306000000003</v>
      </c>
      <c r="D50" t="b">
        <f t="shared" si="0"/>
        <v>1</v>
      </c>
      <c r="E50" t="b">
        <f t="shared" si="1"/>
        <v>0</v>
      </c>
      <c r="F50" t="b">
        <f t="shared" si="2"/>
        <v>0</v>
      </c>
      <c r="G50" s="2" t="s">
        <v>122</v>
      </c>
      <c r="H50" s="2">
        <f t="shared" ref="H50" si="37">SUM(H45:H46)/SUM(H45:H48)</f>
        <v>0.9285714285714286</v>
      </c>
    </row>
    <row r="51" spans="1:8" x14ac:dyDescent="0.25">
      <c r="A51" t="s">
        <v>57</v>
      </c>
      <c r="B51" t="s">
        <v>48</v>
      </c>
      <c r="C51">
        <v>5.1817320999999996</v>
      </c>
      <c r="D51" t="b">
        <f t="shared" si="0"/>
        <v>1</v>
      </c>
      <c r="E51" t="b">
        <f t="shared" si="1"/>
        <v>0</v>
      </c>
      <c r="F51" t="b">
        <f t="shared" si="2"/>
        <v>0</v>
      </c>
      <c r="G51" s="2" t="s">
        <v>123</v>
      </c>
      <c r="H51" s="2">
        <f t="shared" ref="H51" si="38">2*H45/(2*H45+H47+H48)</f>
        <v>0.94736842105263153</v>
      </c>
    </row>
    <row r="52" spans="1:8" x14ac:dyDescent="0.25">
      <c r="A52" t="s">
        <v>58</v>
      </c>
      <c r="B52" t="s">
        <v>59</v>
      </c>
      <c r="C52">
        <v>5.2640142000000001</v>
      </c>
      <c r="D52" t="b">
        <f t="shared" si="0"/>
        <v>1</v>
      </c>
      <c r="E52" t="b">
        <f t="shared" si="1"/>
        <v>0</v>
      </c>
      <c r="F52" t="b">
        <f t="shared" si="2"/>
        <v>0</v>
      </c>
      <c r="G52" t="s">
        <v>127</v>
      </c>
      <c r="H52" s="1" t="str">
        <f t="shared" ref="H52:H83" si="39">B52</f>
        <v>color_red</v>
      </c>
    </row>
    <row r="53" spans="1:8" x14ac:dyDescent="0.25">
      <c r="A53" t="s">
        <v>60</v>
      </c>
      <c r="B53" t="s">
        <v>61</v>
      </c>
      <c r="C53">
        <v>5.3473495</v>
      </c>
      <c r="D53" t="b">
        <f t="shared" si="0"/>
        <v>1</v>
      </c>
      <c r="E53" t="b">
        <f t="shared" si="1"/>
        <v>0</v>
      </c>
      <c r="F53" t="b">
        <f t="shared" si="2"/>
        <v>0</v>
      </c>
      <c r="G53" t="s">
        <v>116</v>
      </c>
      <c r="H53">
        <f t="shared" ref="H53" si="40">COUNT(C52:C61)</f>
        <v>10</v>
      </c>
    </row>
    <row r="54" spans="1:8" x14ac:dyDescent="0.25">
      <c r="A54" t="s">
        <v>62</v>
      </c>
      <c r="B54" t="s">
        <v>61</v>
      </c>
      <c r="C54">
        <v>5.4370133999999997</v>
      </c>
      <c r="D54" t="b">
        <f t="shared" si="0"/>
        <v>1</v>
      </c>
      <c r="E54" t="b">
        <f t="shared" si="1"/>
        <v>0</v>
      </c>
      <c r="F54" t="b">
        <f t="shared" si="2"/>
        <v>0</v>
      </c>
      <c r="G54" t="s">
        <v>117</v>
      </c>
      <c r="H54">
        <f t="shared" ref="H54" si="41">COUNTIF(D52:D61,TRUE)</f>
        <v>10</v>
      </c>
    </row>
    <row r="55" spans="1:8" x14ac:dyDescent="0.25">
      <c r="A55" t="s">
        <v>63</v>
      </c>
      <c r="B55" t="s">
        <v>61</v>
      </c>
      <c r="C55">
        <v>5.5260145999999999</v>
      </c>
      <c r="D55" t="b">
        <f t="shared" si="0"/>
        <v>1</v>
      </c>
      <c r="E55" t="b">
        <f t="shared" si="1"/>
        <v>0</v>
      </c>
      <c r="F55" t="b">
        <f t="shared" si="2"/>
        <v>0</v>
      </c>
      <c r="G55" t="s">
        <v>118</v>
      </c>
      <c r="H55">
        <f t="shared" ref="H55:H101" si="42">H54</f>
        <v>10</v>
      </c>
    </row>
    <row r="56" spans="1:8" x14ac:dyDescent="0.25">
      <c r="A56" t="s">
        <v>64</v>
      </c>
      <c r="B56" t="s">
        <v>61</v>
      </c>
      <c r="C56">
        <v>5.6260139999999996</v>
      </c>
      <c r="D56" t="b">
        <f t="shared" si="0"/>
        <v>1</v>
      </c>
      <c r="E56" t="b">
        <f t="shared" si="1"/>
        <v>0</v>
      </c>
      <c r="F56" t="b">
        <f t="shared" si="2"/>
        <v>0</v>
      </c>
      <c r="G56" t="s">
        <v>119</v>
      </c>
      <c r="H56">
        <v>5</v>
      </c>
    </row>
    <row r="57" spans="1:8" x14ac:dyDescent="0.25">
      <c r="A57" t="s">
        <v>65</v>
      </c>
      <c r="B57" t="s">
        <v>61</v>
      </c>
      <c r="C57">
        <v>5.7078762000000003</v>
      </c>
      <c r="D57" t="b">
        <f t="shared" si="0"/>
        <v>1</v>
      </c>
      <c r="E57" t="b">
        <f t="shared" si="1"/>
        <v>0</v>
      </c>
      <c r="F57" t="b">
        <f t="shared" si="2"/>
        <v>0</v>
      </c>
      <c r="G57" t="s">
        <v>120</v>
      </c>
      <c r="H57">
        <f t="shared" ref="H57" si="43">COUNTIF(E52:E61,TRUE)</f>
        <v>0</v>
      </c>
    </row>
    <row r="58" spans="1:8" x14ac:dyDescent="0.25">
      <c r="A58" t="s">
        <v>66</v>
      </c>
      <c r="B58" t="s">
        <v>59</v>
      </c>
      <c r="C58">
        <v>5.9242090000000003</v>
      </c>
      <c r="D58" t="b">
        <f t="shared" si="0"/>
        <v>1</v>
      </c>
      <c r="E58" t="b">
        <f t="shared" si="1"/>
        <v>0</v>
      </c>
      <c r="F58" t="b">
        <f t="shared" si="2"/>
        <v>0</v>
      </c>
      <c r="G58" t="s">
        <v>121</v>
      </c>
      <c r="H58">
        <f t="shared" ref="H58" si="44">COUNTIF(F53:F62,TRUE)</f>
        <v>0</v>
      </c>
    </row>
    <row r="59" spans="1:8" x14ac:dyDescent="0.25">
      <c r="A59" t="s">
        <v>67</v>
      </c>
      <c r="B59" t="s">
        <v>59</v>
      </c>
      <c r="C59">
        <v>6.0100237999999999</v>
      </c>
      <c r="D59" t="b">
        <f t="shared" si="0"/>
        <v>1</v>
      </c>
      <c r="E59" t="b">
        <f t="shared" si="1"/>
        <v>0</v>
      </c>
      <c r="F59" t="b">
        <f t="shared" si="2"/>
        <v>0</v>
      </c>
      <c r="G59" s="2" t="s">
        <v>128</v>
      </c>
      <c r="H59">
        <f t="shared" ref="H59" si="45">H55/(H55+H58)</f>
        <v>1</v>
      </c>
    </row>
    <row r="60" spans="1:8" x14ac:dyDescent="0.25">
      <c r="A60" t="s">
        <v>68</v>
      </c>
      <c r="B60" t="s">
        <v>59</v>
      </c>
      <c r="C60">
        <v>6.1056268999999999</v>
      </c>
      <c r="D60" t="b">
        <f t="shared" si="0"/>
        <v>1</v>
      </c>
      <c r="E60" t="b">
        <f t="shared" si="1"/>
        <v>0</v>
      </c>
      <c r="F60" t="b">
        <f t="shared" si="2"/>
        <v>0</v>
      </c>
      <c r="G60" s="2" t="s">
        <v>122</v>
      </c>
      <c r="H60" s="2">
        <f t="shared" ref="H60" si="46">SUM(H55:H56)/SUM(H55:H58)</f>
        <v>1</v>
      </c>
    </row>
    <row r="61" spans="1:8" x14ac:dyDescent="0.25">
      <c r="A61" t="s">
        <v>69</v>
      </c>
      <c r="B61" t="s">
        <v>59</v>
      </c>
      <c r="C61">
        <v>6.1898454000000003</v>
      </c>
      <c r="D61" t="b">
        <f t="shared" si="0"/>
        <v>1</v>
      </c>
      <c r="E61" t="b">
        <f t="shared" si="1"/>
        <v>0</v>
      </c>
      <c r="F61" t="b">
        <f t="shared" si="2"/>
        <v>0</v>
      </c>
      <c r="G61" s="2" t="s">
        <v>123</v>
      </c>
      <c r="H61" s="2">
        <f t="shared" ref="H61" si="47">2*H55/(2*H55+H57+H58)</f>
        <v>1</v>
      </c>
    </row>
    <row r="62" spans="1:8" x14ac:dyDescent="0.25">
      <c r="A62" t="s">
        <v>70</v>
      </c>
      <c r="B62" t="s">
        <v>71</v>
      </c>
      <c r="C62">
        <v>6.2822794999999996</v>
      </c>
      <c r="D62" t="b">
        <f t="shared" si="0"/>
        <v>1</v>
      </c>
      <c r="E62" t="b">
        <f t="shared" si="1"/>
        <v>0</v>
      </c>
      <c r="F62" t="b">
        <f t="shared" si="2"/>
        <v>0</v>
      </c>
      <c r="G62" t="s">
        <v>127</v>
      </c>
      <c r="H62" s="1" t="str">
        <f t="shared" ref="H62:H101" si="48">B62</f>
        <v>color_yellow</v>
      </c>
    </row>
    <row r="63" spans="1:8" x14ac:dyDescent="0.25">
      <c r="A63" t="s">
        <v>72</v>
      </c>
      <c r="B63" t="s">
        <v>71</v>
      </c>
      <c r="C63">
        <v>6.4472465999999997</v>
      </c>
      <c r="D63" t="b">
        <f t="shared" si="0"/>
        <v>1</v>
      </c>
      <c r="E63" t="b">
        <f t="shared" si="1"/>
        <v>0</v>
      </c>
      <c r="F63" t="b">
        <f t="shared" si="2"/>
        <v>0</v>
      </c>
      <c r="G63" t="s">
        <v>116</v>
      </c>
      <c r="H63">
        <f t="shared" ref="H63" si="49">COUNT(C62:C71)</f>
        <v>10</v>
      </c>
    </row>
    <row r="64" spans="1:8" x14ac:dyDescent="0.25">
      <c r="A64" t="s">
        <v>73</v>
      </c>
      <c r="B64" t="s">
        <v>71</v>
      </c>
      <c r="C64">
        <v>6.5466300000000004</v>
      </c>
      <c r="D64" t="b">
        <f t="shared" si="0"/>
        <v>1</v>
      </c>
      <c r="E64" t="b">
        <f t="shared" si="1"/>
        <v>0</v>
      </c>
      <c r="F64" t="b">
        <f t="shared" si="2"/>
        <v>0</v>
      </c>
      <c r="G64" t="s">
        <v>117</v>
      </c>
      <c r="H64">
        <f t="shared" ref="H64" si="50">COUNTIF(D62:D71,TRUE)</f>
        <v>10</v>
      </c>
    </row>
    <row r="65" spans="1:8" x14ac:dyDescent="0.25">
      <c r="A65" t="s">
        <v>74</v>
      </c>
      <c r="B65" t="s">
        <v>71</v>
      </c>
      <c r="C65">
        <v>6.6526505</v>
      </c>
      <c r="D65" t="b">
        <f t="shared" si="0"/>
        <v>1</v>
      </c>
      <c r="E65" t="b">
        <f t="shared" si="1"/>
        <v>0</v>
      </c>
      <c r="F65" t="b">
        <f t="shared" si="2"/>
        <v>0</v>
      </c>
      <c r="G65" t="s">
        <v>118</v>
      </c>
      <c r="H65">
        <f t="shared" ref="H65:H101" si="51">H64</f>
        <v>10</v>
      </c>
    </row>
    <row r="66" spans="1:8" x14ac:dyDescent="0.25">
      <c r="A66" t="s">
        <v>75</v>
      </c>
      <c r="B66" t="s">
        <v>76</v>
      </c>
      <c r="C66">
        <v>6.7414718999999996</v>
      </c>
      <c r="D66" t="b">
        <f t="shared" si="0"/>
        <v>1</v>
      </c>
      <c r="E66" t="b">
        <f t="shared" si="1"/>
        <v>0</v>
      </c>
      <c r="F66" t="b">
        <f t="shared" si="2"/>
        <v>0</v>
      </c>
      <c r="G66" t="s">
        <v>119</v>
      </c>
      <c r="H66">
        <v>6</v>
      </c>
    </row>
    <row r="67" spans="1:8" x14ac:dyDescent="0.25">
      <c r="A67" t="s">
        <v>77</v>
      </c>
      <c r="B67" t="s">
        <v>76</v>
      </c>
      <c r="C67">
        <v>6.8330195999999903</v>
      </c>
      <c r="D67" t="b">
        <f t="shared" ref="D67:D101" si="52">ISNUMBER(SEARCH(LEFT(B67,LEN(B67)-1),A67))</f>
        <v>1</v>
      </c>
      <c r="E67" t="b">
        <f t="shared" ref="E67:E101" si="53">AND(NOT(ISNUMBER(SEARCH(B67,"unknown"))),NOT(D67))</f>
        <v>0</v>
      </c>
      <c r="F67" t="b">
        <f t="shared" ref="F67:F101" si="54">ISNUMBER(SEARCH(B67,"unknown"))</f>
        <v>0</v>
      </c>
      <c r="G67" t="s">
        <v>120</v>
      </c>
      <c r="H67">
        <f t="shared" ref="H67" si="55">COUNTIF(E62:E71,TRUE)</f>
        <v>0</v>
      </c>
    </row>
    <row r="68" spans="1:8" x14ac:dyDescent="0.25">
      <c r="A68" t="s">
        <v>78</v>
      </c>
      <c r="B68" t="s">
        <v>71</v>
      </c>
      <c r="C68">
        <v>6.9169647999999899</v>
      </c>
      <c r="D68" t="b">
        <f t="shared" si="52"/>
        <v>1</v>
      </c>
      <c r="E68" t="b">
        <f t="shared" si="53"/>
        <v>0</v>
      </c>
      <c r="F68" t="b">
        <f t="shared" si="54"/>
        <v>0</v>
      </c>
      <c r="G68" t="s">
        <v>121</v>
      </c>
      <c r="H68">
        <f t="shared" ref="H68" si="56">COUNTIF(F63:F72,TRUE)</f>
        <v>0</v>
      </c>
    </row>
    <row r="69" spans="1:8" x14ac:dyDescent="0.25">
      <c r="A69" t="s">
        <v>79</v>
      </c>
      <c r="B69" t="s">
        <v>71</v>
      </c>
      <c r="C69">
        <v>7.0061335999999903</v>
      </c>
      <c r="D69" t="b">
        <f t="shared" si="52"/>
        <v>1</v>
      </c>
      <c r="E69" t="b">
        <f t="shared" si="53"/>
        <v>0</v>
      </c>
      <c r="F69" t="b">
        <f t="shared" si="54"/>
        <v>0</v>
      </c>
      <c r="G69" s="2" t="s">
        <v>128</v>
      </c>
      <c r="H69">
        <f t="shared" ref="H69" si="57">H65/(H65+H68)</f>
        <v>1</v>
      </c>
    </row>
    <row r="70" spans="1:8" x14ac:dyDescent="0.25">
      <c r="A70" t="s">
        <v>80</v>
      </c>
      <c r="B70" t="s">
        <v>71</v>
      </c>
      <c r="C70">
        <v>7.0956751999999899</v>
      </c>
      <c r="D70" t="b">
        <f t="shared" si="52"/>
        <v>1</v>
      </c>
      <c r="E70" t="b">
        <f t="shared" si="53"/>
        <v>0</v>
      </c>
      <c r="F70" t="b">
        <f t="shared" si="54"/>
        <v>0</v>
      </c>
      <c r="G70" s="2" t="s">
        <v>122</v>
      </c>
      <c r="H70" s="2">
        <f t="shared" ref="H70" si="58">SUM(H65:H66)/SUM(H65:H68)</f>
        <v>1</v>
      </c>
    </row>
    <row r="71" spans="1:8" x14ac:dyDescent="0.25">
      <c r="A71" t="s">
        <v>81</v>
      </c>
      <c r="B71" t="s">
        <v>71</v>
      </c>
      <c r="C71">
        <v>7.19102529999999</v>
      </c>
      <c r="D71" t="b">
        <f t="shared" si="52"/>
        <v>1</v>
      </c>
      <c r="E71" t="b">
        <f t="shared" si="53"/>
        <v>0</v>
      </c>
      <c r="F71" t="b">
        <f t="shared" si="54"/>
        <v>0</v>
      </c>
      <c r="G71" s="2" t="s">
        <v>123</v>
      </c>
      <c r="H71" s="2">
        <f t="shared" ref="H71" si="59">2*H65/(2*H65+H67+H68)</f>
        <v>1</v>
      </c>
    </row>
    <row r="72" spans="1:8" x14ac:dyDescent="0.25">
      <c r="A72" t="s">
        <v>82</v>
      </c>
      <c r="B72" t="s">
        <v>83</v>
      </c>
      <c r="C72">
        <v>7.2763139999999904</v>
      </c>
      <c r="D72" t="b">
        <f t="shared" si="52"/>
        <v>1</v>
      </c>
      <c r="E72" t="b">
        <f t="shared" si="53"/>
        <v>0</v>
      </c>
      <c r="F72" t="b">
        <f t="shared" si="54"/>
        <v>0</v>
      </c>
      <c r="G72" t="s">
        <v>127</v>
      </c>
      <c r="H72" s="1" t="str">
        <f t="shared" ref="H72:H101" si="60">B72</f>
        <v>dist</v>
      </c>
    </row>
    <row r="73" spans="1:8" x14ac:dyDescent="0.25">
      <c r="A73" t="s">
        <v>84</v>
      </c>
      <c r="B73" t="s">
        <v>83</v>
      </c>
      <c r="C73">
        <v>7.3700122999999902</v>
      </c>
      <c r="D73" t="b">
        <f t="shared" si="52"/>
        <v>1</v>
      </c>
      <c r="E73" t="b">
        <f t="shared" si="53"/>
        <v>0</v>
      </c>
      <c r="F73" t="b">
        <f t="shared" si="54"/>
        <v>0</v>
      </c>
      <c r="G73" t="s">
        <v>116</v>
      </c>
      <c r="H73">
        <f t="shared" ref="H73" si="61">COUNT(C72:C81)</f>
        <v>10</v>
      </c>
    </row>
    <row r="74" spans="1:8" x14ac:dyDescent="0.25">
      <c r="A74" t="s">
        <v>85</v>
      </c>
      <c r="B74" t="s">
        <v>83</v>
      </c>
      <c r="C74">
        <v>7.4579973999999902</v>
      </c>
      <c r="D74" t="b">
        <f t="shared" si="52"/>
        <v>1</v>
      </c>
      <c r="E74" t="b">
        <f t="shared" si="53"/>
        <v>0</v>
      </c>
      <c r="F74" t="b">
        <f t="shared" si="54"/>
        <v>0</v>
      </c>
      <c r="G74" t="s">
        <v>117</v>
      </c>
      <c r="H74">
        <f t="shared" ref="H74" si="62">COUNTIF(D72:D81,TRUE)</f>
        <v>10</v>
      </c>
    </row>
    <row r="75" spans="1:8" x14ac:dyDescent="0.25">
      <c r="A75" t="s">
        <v>86</v>
      </c>
      <c r="B75" t="s">
        <v>83</v>
      </c>
      <c r="C75">
        <v>7.5568191999999899</v>
      </c>
      <c r="D75" t="b">
        <f t="shared" si="52"/>
        <v>1</v>
      </c>
      <c r="E75" t="b">
        <f t="shared" si="53"/>
        <v>0</v>
      </c>
      <c r="F75" t="b">
        <f t="shared" si="54"/>
        <v>0</v>
      </c>
      <c r="G75" t="s">
        <v>118</v>
      </c>
      <c r="H75">
        <f t="shared" ref="H75:H101" si="63">H74</f>
        <v>10</v>
      </c>
    </row>
    <row r="76" spans="1:8" x14ac:dyDescent="0.25">
      <c r="A76" t="s">
        <v>87</v>
      </c>
      <c r="B76" t="s">
        <v>83</v>
      </c>
      <c r="C76">
        <v>7.6438707999999904</v>
      </c>
      <c r="D76" t="b">
        <f t="shared" si="52"/>
        <v>1</v>
      </c>
      <c r="E76" t="b">
        <f t="shared" si="53"/>
        <v>0</v>
      </c>
      <c r="F76" t="b">
        <f t="shared" si="54"/>
        <v>0</v>
      </c>
      <c r="G76" t="s">
        <v>119</v>
      </c>
      <c r="H76">
        <v>7</v>
      </c>
    </row>
    <row r="77" spans="1:8" x14ac:dyDescent="0.25">
      <c r="A77" t="s">
        <v>88</v>
      </c>
      <c r="B77" t="s">
        <v>83</v>
      </c>
      <c r="C77">
        <v>7.7263890999999996</v>
      </c>
      <c r="D77" t="b">
        <f t="shared" si="52"/>
        <v>1</v>
      </c>
      <c r="E77" t="b">
        <f t="shared" si="53"/>
        <v>0</v>
      </c>
      <c r="F77" t="b">
        <f t="shared" si="54"/>
        <v>0</v>
      </c>
      <c r="G77" t="s">
        <v>120</v>
      </c>
      <c r="H77">
        <f t="shared" ref="H77" si="64">COUNTIF(E72:E81,TRUE)</f>
        <v>0</v>
      </c>
    </row>
    <row r="78" spans="1:8" x14ac:dyDescent="0.25">
      <c r="A78" t="s">
        <v>89</v>
      </c>
      <c r="B78" t="s">
        <v>83</v>
      </c>
      <c r="C78">
        <v>7.8241969999999998</v>
      </c>
      <c r="D78" t="b">
        <f t="shared" si="52"/>
        <v>1</v>
      </c>
      <c r="E78" t="b">
        <f t="shared" si="53"/>
        <v>0</v>
      </c>
      <c r="F78" t="b">
        <f t="shared" si="54"/>
        <v>0</v>
      </c>
      <c r="G78" t="s">
        <v>121</v>
      </c>
      <c r="H78">
        <f t="shared" ref="H78" si="65">COUNTIF(F73:F82,TRUE)</f>
        <v>0</v>
      </c>
    </row>
    <row r="79" spans="1:8" x14ac:dyDescent="0.25">
      <c r="A79" t="s">
        <v>90</v>
      </c>
      <c r="B79" t="s">
        <v>83</v>
      </c>
      <c r="C79">
        <v>7.90896799999999</v>
      </c>
      <c r="D79" t="b">
        <f t="shared" si="52"/>
        <v>1</v>
      </c>
      <c r="E79" t="b">
        <f t="shared" si="53"/>
        <v>0</v>
      </c>
      <c r="F79" t="b">
        <f t="shared" si="54"/>
        <v>0</v>
      </c>
      <c r="G79" s="2" t="s">
        <v>128</v>
      </c>
      <c r="H79">
        <f t="shared" ref="H79" si="66">H75/(H75+H78)</f>
        <v>1</v>
      </c>
    </row>
    <row r="80" spans="1:8" x14ac:dyDescent="0.25">
      <c r="A80" t="s">
        <v>91</v>
      </c>
      <c r="B80" t="s">
        <v>83</v>
      </c>
      <c r="C80">
        <v>8.0015541999999904</v>
      </c>
      <c r="D80" t="b">
        <f t="shared" si="52"/>
        <v>1</v>
      </c>
      <c r="E80" t="b">
        <f t="shared" si="53"/>
        <v>0</v>
      </c>
      <c r="F80" t="b">
        <f t="shared" si="54"/>
        <v>0</v>
      </c>
      <c r="G80" s="2" t="s">
        <v>122</v>
      </c>
      <c r="H80" s="2">
        <f t="shared" ref="H80" si="67">SUM(H75:H76)/SUM(H75:H78)</f>
        <v>1</v>
      </c>
    </row>
    <row r="81" spans="1:8" x14ac:dyDescent="0.25">
      <c r="A81" t="s">
        <v>92</v>
      </c>
      <c r="B81" t="s">
        <v>83</v>
      </c>
      <c r="C81">
        <v>8.0864329999999907</v>
      </c>
      <c r="D81" t="b">
        <f t="shared" si="52"/>
        <v>1</v>
      </c>
      <c r="E81" t="b">
        <f t="shared" si="53"/>
        <v>0</v>
      </c>
      <c r="F81" t="b">
        <f t="shared" si="54"/>
        <v>0</v>
      </c>
      <c r="G81" s="2" t="s">
        <v>123</v>
      </c>
      <c r="H81" s="2">
        <f t="shared" ref="H81" si="68">2*H75/(2*H75+H77+H78)</f>
        <v>1</v>
      </c>
    </row>
    <row r="82" spans="1:8" x14ac:dyDescent="0.25">
      <c r="A82" t="s">
        <v>93</v>
      </c>
      <c r="B82" t="s">
        <v>94</v>
      </c>
      <c r="C82">
        <v>8.1864981999999902</v>
      </c>
      <c r="D82" t="b">
        <f t="shared" si="52"/>
        <v>1</v>
      </c>
      <c r="E82" t="b">
        <f t="shared" si="53"/>
        <v>0</v>
      </c>
      <c r="F82" t="b">
        <f t="shared" si="54"/>
        <v>0</v>
      </c>
      <c r="G82" t="s">
        <v>127</v>
      </c>
      <c r="H82" s="1" t="str">
        <f t="shared" ref="H82:H101" si="69">B82</f>
        <v>shapes</v>
      </c>
    </row>
    <row r="83" spans="1:8" x14ac:dyDescent="0.25">
      <c r="A83" t="s">
        <v>95</v>
      </c>
      <c r="B83" t="s">
        <v>94</v>
      </c>
      <c r="C83">
        <v>8.2725009999999894</v>
      </c>
      <c r="D83" t="b">
        <f t="shared" si="52"/>
        <v>1</v>
      </c>
      <c r="E83" t="b">
        <f t="shared" si="53"/>
        <v>0</v>
      </c>
      <c r="F83" t="b">
        <f t="shared" si="54"/>
        <v>0</v>
      </c>
      <c r="G83" t="s">
        <v>116</v>
      </c>
      <c r="H83">
        <f t="shared" ref="H83" si="70">COUNT(C82:C91)</f>
        <v>10</v>
      </c>
    </row>
    <row r="84" spans="1:8" x14ac:dyDescent="0.25">
      <c r="A84" t="s">
        <v>96</v>
      </c>
      <c r="B84" t="s">
        <v>94</v>
      </c>
      <c r="C84">
        <v>8.3562693999999897</v>
      </c>
      <c r="D84" t="b">
        <f t="shared" si="52"/>
        <v>1</v>
      </c>
      <c r="E84" t="b">
        <f t="shared" si="53"/>
        <v>0</v>
      </c>
      <c r="F84" t="b">
        <f t="shared" si="54"/>
        <v>0</v>
      </c>
      <c r="G84" t="s">
        <v>117</v>
      </c>
      <c r="H84">
        <f t="shared" ref="H84" si="71">COUNTIF(D82:D91,TRUE)</f>
        <v>9</v>
      </c>
    </row>
    <row r="85" spans="1:8" x14ac:dyDescent="0.25">
      <c r="A85" t="s">
        <v>97</v>
      </c>
      <c r="B85" t="s">
        <v>94</v>
      </c>
      <c r="C85">
        <v>8.4438025999999802</v>
      </c>
      <c r="D85" t="b">
        <f t="shared" si="52"/>
        <v>1</v>
      </c>
      <c r="E85" t="b">
        <f t="shared" si="53"/>
        <v>0</v>
      </c>
      <c r="F85" t="b">
        <f t="shared" si="54"/>
        <v>0</v>
      </c>
      <c r="G85" t="s">
        <v>118</v>
      </c>
      <c r="H85">
        <f t="shared" ref="H85:H101" si="72">H84</f>
        <v>9</v>
      </c>
    </row>
    <row r="86" spans="1:8" x14ac:dyDescent="0.25">
      <c r="A86" t="s">
        <v>98</v>
      </c>
      <c r="B86" t="s">
        <v>99</v>
      </c>
      <c r="C86">
        <v>8.5345793999999806</v>
      </c>
      <c r="D86" t="b">
        <f t="shared" si="52"/>
        <v>0</v>
      </c>
      <c r="E86" t="b">
        <f t="shared" si="53"/>
        <v>0</v>
      </c>
      <c r="F86" t="b">
        <f t="shared" si="54"/>
        <v>1</v>
      </c>
      <c r="G86" t="s">
        <v>119</v>
      </c>
      <c r="H86">
        <v>8</v>
      </c>
    </row>
    <row r="87" spans="1:8" x14ac:dyDescent="0.25">
      <c r="A87" t="s">
        <v>100</v>
      </c>
      <c r="B87" t="s">
        <v>94</v>
      </c>
      <c r="C87">
        <v>8.7369128999999806</v>
      </c>
      <c r="D87" t="b">
        <f t="shared" si="52"/>
        <v>1</v>
      </c>
      <c r="E87" t="b">
        <f t="shared" si="53"/>
        <v>0</v>
      </c>
      <c r="F87" t="b">
        <f t="shared" si="54"/>
        <v>0</v>
      </c>
      <c r="G87" t="s">
        <v>120</v>
      </c>
      <c r="H87">
        <f t="shared" ref="H87" si="73">COUNTIF(E82:E91,TRUE)</f>
        <v>0</v>
      </c>
    </row>
    <row r="88" spans="1:8" x14ac:dyDescent="0.25">
      <c r="A88" t="s">
        <v>101</v>
      </c>
      <c r="B88" t="s">
        <v>94</v>
      </c>
      <c r="C88">
        <v>8.8259541999999804</v>
      </c>
      <c r="D88" t="b">
        <f t="shared" si="52"/>
        <v>1</v>
      </c>
      <c r="E88" t="b">
        <f t="shared" si="53"/>
        <v>0</v>
      </c>
      <c r="F88" t="b">
        <f t="shared" si="54"/>
        <v>0</v>
      </c>
      <c r="G88" t="s">
        <v>121</v>
      </c>
      <c r="H88">
        <f t="shared" ref="H88" si="74">COUNTIF(F83:F92,TRUE)</f>
        <v>1</v>
      </c>
    </row>
    <row r="89" spans="1:8" x14ac:dyDescent="0.25">
      <c r="A89" t="s">
        <v>102</v>
      </c>
      <c r="B89" t="s">
        <v>94</v>
      </c>
      <c r="C89">
        <v>8.9155624999999805</v>
      </c>
      <c r="D89" t="b">
        <f t="shared" si="52"/>
        <v>1</v>
      </c>
      <c r="E89" t="b">
        <f t="shared" si="53"/>
        <v>0</v>
      </c>
      <c r="F89" t="b">
        <f t="shared" si="54"/>
        <v>0</v>
      </c>
      <c r="G89" s="2" t="s">
        <v>128</v>
      </c>
      <c r="H89">
        <f t="shared" ref="H89" si="75">H85/(H85+H88)</f>
        <v>0.9</v>
      </c>
    </row>
    <row r="90" spans="1:8" x14ac:dyDescent="0.25">
      <c r="A90" t="s">
        <v>103</v>
      </c>
      <c r="B90" t="s">
        <v>94</v>
      </c>
      <c r="C90">
        <v>9.0111174999999708</v>
      </c>
      <c r="D90" t="b">
        <f t="shared" si="52"/>
        <v>1</v>
      </c>
      <c r="E90" t="b">
        <f t="shared" si="53"/>
        <v>0</v>
      </c>
      <c r="F90" t="b">
        <f t="shared" si="54"/>
        <v>0</v>
      </c>
      <c r="G90" s="2" t="s">
        <v>122</v>
      </c>
      <c r="H90" s="2">
        <f t="shared" ref="H90" si="76">SUM(H85:H86)/SUM(H85:H88)</f>
        <v>0.94444444444444442</v>
      </c>
    </row>
    <row r="91" spans="1:8" x14ac:dyDescent="0.25">
      <c r="A91" t="s">
        <v>104</v>
      </c>
      <c r="B91" t="s">
        <v>94</v>
      </c>
      <c r="C91">
        <v>9.1099288999999697</v>
      </c>
      <c r="D91" t="b">
        <f t="shared" si="52"/>
        <v>1</v>
      </c>
      <c r="E91" t="b">
        <f t="shared" si="53"/>
        <v>0</v>
      </c>
      <c r="F91" t="b">
        <f t="shared" si="54"/>
        <v>0</v>
      </c>
      <c r="G91" s="2" t="s">
        <v>123</v>
      </c>
      <c r="H91" s="2">
        <f t="shared" ref="H91" si="77">2*H85/(2*H85+H87+H88)</f>
        <v>0.94736842105263153</v>
      </c>
    </row>
    <row r="92" spans="1:8" x14ac:dyDescent="0.25">
      <c r="A92" t="s">
        <v>105</v>
      </c>
      <c r="B92" t="s">
        <v>106</v>
      </c>
      <c r="C92">
        <v>9.2756190999999699</v>
      </c>
      <c r="D92" t="b">
        <f t="shared" si="52"/>
        <v>1</v>
      </c>
      <c r="E92" t="b">
        <f t="shared" si="53"/>
        <v>0</v>
      </c>
      <c r="F92" t="b">
        <f t="shared" si="54"/>
        <v>0</v>
      </c>
      <c r="G92" t="s">
        <v>127</v>
      </c>
      <c r="H92" s="1" t="str">
        <f t="shared" ref="H92:H101" si="78">B92</f>
        <v>stop</v>
      </c>
    </row>
    <row r="93" spans="1:8" x14ac:dyDescent="0.25">
      <c r="A93" t="s">
        <v>107</v>
      </c>
      <c r="B93" t="s">
        <v>106</v>
      </c>
      <c r="C93">
        <v>9.3618932999999807</v>
      </c>
      <c r="D93" t="b">
        <f t="shared" si="52"/>
        <v>1</v>
      </c>
      <c r="E93" t="b">
        <f t="shared" si="53"/>
        <v>0</v>
      </c>
      <c r="F93" t="b">
        <f t="shared" si="54"/>
        <v>0</v>
      </c>
      <c r="G93" t="s">
        <v>116</v>
      </c>
      <c r="H93">
        <f t="shared" ref="H93" si="79">COUNT(C92:C101)</f>
        <v>10</v>
      </c>
    </row>
    <row r="94" spans="1:8" x14ac:dyDescent="0.25">
      <c r="A94" t="s">
        <v>108</v>
      </c>
      <c r="B94" t="s">
        <v>106</v>
      </c>
      <c r="C94">
        <v>9.4516106999999803</v>
      </c>
      <c r="D94" t="b">
        <f t="shared" si="52"/>
        <v>1</v>
      </c>
      <c r="E94" t="b">
        <f t="shared" si="53"/>
        <v>0</v>
      </c>
      <c r="F94" t="b">
        <f t="shared" si="54"/>
        <v>0</v>
      </c>
      <c r="G94" t="s">
        <v>117</v>
      </c>
      <c r="H94">
        <f t="shared" ref="H94" si="80">COUNTIF(D92:D101,TRUE)</f>
        <v>10</v>
      </c>
    </row>
    <row r="95" spans="1:8" x14ac:dyDescent="0.25">
      <c r="A95" t="s">
        <v>109</v>
      </c>
      <c r="B95" t="s">
        <v>106</v>
      </c>
      <c r="C95">
        <v>9.5386660999999702</v>
      </c>
      <c r="D95" t="b">
        <f t="shared" si="52"/>
        <v>1</v>
      </c>
      <c r="E95" t="b">
        <f t="shared" si="53"/>
        <v>0</v>
      </c>
      <c r="F95" t="b">
        <f t="shared" si="54"/>
        <v>0</v>
      </c>
      <c r="G95" t="s">
        <v>118</v>
      </c>
      <c r="H95">
        <f t="shared" ref="H95:H101" si="81">H94</f>
        <v>10</v>
      </c>
    </row>
    <row r="96" spans="1:8" x14ac:dyDescent="0.25">
      <c r="A96" t="s">
        <v>110</v>
      </c>
      <c r="B96" t="s">
        <v>106</v>
      </c>
      <c r="C96">
        <v>9.6332531999999809</v>
      </c>
      <c r="D96" t="b">
        <f t="shared" si="52"/>
        <v>1</v>
      </c>
      <c r="E96" t="b">
        <f t="shared" si="53"/>
        <v>0</v>
      </c>
      <c r="F96" t="b">
        <f t="shared" si="54"/>
        <v>0</v>
      </c>
      <c r="G96" t="s">
        <v>119</v>
      </c>
      <c r="H96">
        <v>9</v>
      </c>
    </row>
    <row r="97" spans="1:8" x14ac:dyDescent="0.25">
      <c r="A97" t="s">
        <v>111</v>
      </c>
      <c r="B97" t="s">
        <v>106</v>
      </c>
      <c r="C97">
        <v>9.7217361999999792</v>
      </c>
      <c r="D97" t="b">
        <f t="shared" si="52"/>
        <v>1</v>
      </c>
      <c r="E97" t="b">
        <f t="shared" si="53"/>
        <v>0</v>
      </c>
      <c r="F97" t="b">
        <f t="shared" si="54"/>
        <v>0</v>
      </c>
      <c r="G97" t="s">
        <v>120</v>
      </c>
      <c r="H97">
        <f t="shared" ref="H97" si="82">COUNTIF(E92:E101,TRUE)</f>
        <v>0</v>
      </c>
    </row>
    <row r="98" spans="1:8" x14ac:dyDescent="0.25">
      <c r="A98" t="s">
        <v>112</v>
      </c>
      <c r="B98" t="s">
        <v>106</v>
      </c>
      <c r="C98">
        <v>9.8192412999999803</v>
      </c>
      <c r="D98" t="b">
        <f t="shared" si="52"/>
        <v>1</v>
      </c>
      <c r="E98" t="b">
        <f t="shared" si="53"/>
        <v>0</v>
      </c>
      <c r="F98" t="b">
        <f t="shared" si="54"/>
        <v>0</v>
      </c>
      <c r="G98" t="s">
        <v>121</v>
      </c>
      <c r="H98">
        <f t="shared" ref="H98" si="83">COUNTIF(F93:F102,TRUE)</f>
        <v>0</v>
      </c>
    </row>
    <row r="99" spans="1:8" x14ac:dyDescent="0.25">
      <c r="A99" t="s">
        <v>113</v>
      </c>
      <c r="B99" t="s">
        <v>106</v>
      </c>
      <c r="C99">
        <v>9.9155729999999807</v>
      </c>
      <c r="D99" t="b">
        <f t="shared" si="52"/>
        <v>1</v>
      </c>
      <c r="E99" t="b">
        <f t="shared" si="53"/>
        <v>0</v>
      </c>
      <c r="F99" t="b">
        <f t="shared" si="54"/>
        <v>0</v>
      </c>
      <c r="G99" s="2" t="s">
        <v>128</v>
      </c>
      <c r="H99">
        <f t="shared" ref="H99" si="84">H95/(H95+H98)</f>
        <v>1</v>
      </c>
    </row>
    <row r="100" spans="1:8" x14ac:dyDescent="0.25">
      <c r="A100" t="s">
        <v>114</v>
      </c>
      <c r="B100" t="s">
        <v>106</v>
      </c>
      <c r="C100">
        <v>10.002731899999899</v>
      </c>
      <c r="D100" t="b">
        <f t="shared" si="52"/>
        <v>1</v>
      </c>
      <c r="E100" t="b">
        <f t="shared" si="53"/>
        <v>0</v>
      </c>
      <c r="F100" t="b">
        <f t="shared" si="54"/>
        <v>0</v>
      </c>
      <c r="G100" s="2" t="s">
        <v>122</v>
      </c>
      <c r="H100" s="2">
        <f t="shared" ref="H100" si="85">SUM(H95:H96)/SUM(H95:H98)</f>
        <v>1</v>
      </c>
    </row>
    <row r="101" spans="1:8" x14ac:dyDescent="0.25">
      <c r="A101" t="s">
        <v>115</v>
      </c>
      <c r="B101" t="s">
        <v>106</v>
      </c>
      <c r="C101">
        <v>10.0936395999999</v>
      </c>
      <c r="D101" t="b">
        <f t="shared" si="52"/>
        <v>1</v>
      </c>
      <c r="E101" t="b">
        <f t="shared" si="53"/>
        <v>0</v>
      </c>
      <c r="F101" t="b">
        <f t="shared" si="54"/>
        <v>0</v>
      </c>
      <c r="G101" s="2" t="s">
        <v>123</v>
      </c>
      <c r="H101" s="2">
        <f t="shared" ref="H101" si="86">2*H95/(2*H95+H97+H98)</f>
        <v>1</v>
      </c>
    </row>
    <row r="103" spans="1:8" x14ac:dyDescent="0.25">
      <c r="B103" t="s">
        <v>124</v>
      </c>
      <c r="C103">
        <f>MAX(C2:C101)</f>
        <v>10.0936395999999</v>
      </c>
    </row>
  </sheetData>
  <phoneticPr fontId="18" type="noConversion"/>
  <conditionalFormatting sqref="H10:H11 H20:H21 H30:H31 H40:H41 H50:H51 H60:H61 H70:H71 H80:H81 H90:H91 H100:H101">
    <cfRule type="cellIs" dxfId="5" priority="6" operator="greaterThan">
      <formula>0.5</formula>
    </cfRule>
  </conditionalFormatting>
  <conditionalFormatting sqref="K9:K10">
    <cfRule type="cellIs" dxfId="4" priority="5" operator="greaterThan">
      <formula>0.5</formula>
    </cfRule>
  </conditionalFormatting>
  <conditionalFormatting sqref="H9 H19 H29 H39 H49 H59 H69 H79 H89 H99">
    <cfRule type="cellIs" dxfId="3" priority="3" operator="greaterThan">
      <formula>0.5</formula>
    </cfRule>
    <cfRule type="cellIs" dxfId="2" priority="4" operator="greaterThan">
      <formula>1</formula>
    </cfRule>
  </conditionalFormatting>
  <conditionalFormatting sqref="K8">
    <cfRule type="cellIs" dxfId="1" priority="1" operator="greaterThan">
      <formula>0.5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tabSelected="1" workbookViewId="0">
      <selection activeCell="K40" sqref="K40"/>
    </sheetView>
  </sheetViews>
  <sheetFormatPr defaultRowHeight="15" x14ac:dyDescent="0.25"/>
  <cols>
    <col min="1" max="1" width="1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118</v>
      </c>
      <c r="E1" t="s">
        <v>120</v>
      </c>
      <c r="F1" t="s">
        <v>121</v>
      </c>
    </row>
    <row r="2" spans="1:11" x14ac:dyDescent="0.25">
      <c r="A2" t="s">
        <v>3</v>
      </c>
      <c r="B2" t="s">
        <v>4</v>
      </c>
      <c r="C2">
        <v>0.26509479999999902</v>
      </c>
      <c r="D2" t="b">
        <f>ISNUMBER(SEARCH(LEFT(B2,LEN(B2)-1),A2))</f>
        <v>1</v>
      </c>
      <c r="E2" t="b">
        <f>AND(NOT(ISNUMBER(SEARCH(B2,"unknown"))),NOT(D2))</f>
        <v>0</v>
      </c>
      <c r="F2" t="b">
        <f>ISNUMBER(SEARCH(B2,"unknown"))</f>
        <v>0</v>
      </c>
      <c r="G2" t="s">
        <v>127</v>
      </c>
      <c r="H2" s="1" t="str">
        <f>B2</f>
        <v>angle</v>
      </c>
      <c r="J2" t="s">
        <v>116</v>
      </c>
      <c r="K2">
        <f>COUNT(C2:C101)</f>
        <v>100</v>
      </c>
    </row>
    <row r="3" spans="1:11" x14ac:dyDescent="0.25">
      <c r="A3" t="s">
        <v>5</v>
      </c>
      <c r="B3" t="s">
        <v>4</v>
      </c>
      <c r="C3">
        <v>0.34260429999999897</v>
      </c>
      <c r="D3" t="b">
        <f t="shared" ref="D3:D66" si="0">ISNUMBER(SEARCH(LEFT(B3,LEN(B3)-1),A3))</f>
        <v>1</v>
      </c>
      <c r="E3" t="b">
        <f t="shared" ref="E3:E66" si="1">AND(NOT(ISNUMBER(SEARCH(B3,"unknown"))),NOT(D3))</f>
        <v>0</v>
      </c>
      <c r="F3" t="b">
        <f t="shared" ref="F3:F66" si="2">ISNUMBER(SEARCH(B3,"unknown"))</f>
        <v>0</v>
      </c>
      <c r="G3" t="s">
        <v>116</v>
      </c>
      <c r="H3">
        <f>COUNT(C2:C11)</f>
        <v>10</v>
      </c>
      <c r="J3" t="s">
        <v>117</v>
      </c>
      <c r="K3">
        <f>COUNTIF(D2:D701,TRUE)</f>
        <v>57</v>
      </c>
    </row>
    <row r="4" spans="1:11" x14ac:dyDescent="0.25">
      <c r="A4" t="s">
        <v>6</v>
      </c>
      <c r="B4" t="s">
        <v>4</v>
      </c>
      <c r="C4">
        <v>0.41729509999999898</v>
      </c>
      <c r="D4" t="b">
        <f t="shared" si="0"/>
        <v>1</v>
      </c>
      <c r="E4" t="b">
        <f t="shared" si="1"/>
        <v>0</v>
      </c>
      <c r="F4" t="b">
        <f t="shared" si="2"/>
        <v>0</v>
      </c>
      <c r="G4" t="s">
        <v>117</v>
      </c>
      <c r="H4">
        <f>COUNTIF(D2:D11,TRUE)</f>
        <v>9</v>
      </c>
      <c r="J4" t="s">
        <v>118</v>
      </c>
      <c r="K4">
        <f>K3</f>
        <v>57</v>
      </c>
    </row>
    <row r="5" spans="1:11" x14ac:dyDescent="0.25">
      <c r="A5" t="s">
        <v>7</v>
      </c>
      <c r="B5" t="s">
        <v>4</v>
      </c>
      <c r="C5">
        <v>0.51008969999999898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s">
        <v>118</v>
      </c>
      <c r="H5">
        <f>H4</f>
        <v>9</v>
      </c>
      <c r="J5" t="s">
        <v>119</v>
      </c>
      <c r="K5">
        <v>0</v>
      </c>
    </row>
    <row r="6" spans="1:11" x14ac:dyDescent="0.25">
      <c r="A6" t="s">
        <v>8</v>
      </c>
      <c r="B6" t="s">
        <v>4</v>
      </c>
      <c r="C6">
        <v>0.60634979999999905</v>
      </c>
      <c r="D6" t="b">
        <f t="shared" si="0"/>
        <v>1</v>
      </c>
      <c r="E6" t="b">
        <f t="shared" si="1"/>
        <v>0</v>
      </c>
      <c r="F6" t="b">
        <f t="shared" si="2"/>
        <v>0</v>
      </c>
      <c r="G6" t="s">
        <v>119</v>
      </c>
      <c r="H6">
        <v>0</v>
      </c>
      <c r="J6" t="s">
        <v>120</v>
      </c>
      <c r="K6">
        <f>COUNTIF(E2:E701,TRUE)</f>
        <v>23</v>
      </c>
    </row>
    <row r="7" spans="1:11" x14ac:dyDescent="0.25">
      <c r="A7" t="s">
        <v>9</v>
      </c>
      <c r="B7" t="s">
        <v>4</v>
      </c>
      <c r="C7">
        <v>0.822860499999999</v>
      </c>
      <c r="D7" t="b">
        <f t="shared" si="0"/>
        <v>1</v>
      </c>
      <c r="E7" t="b">
        <f t="shared" si="1"/>
        <v>0</v>
      </c>
      <c r="F7" t="b">
        <f t="shared" si="2"/>
        <v>0</v>
      </c>
      <c r="G7" t="s">
        <v>120</v>
      </c>
      <c r="H7">
        <f>COUNTIF(E2:E11,TRUE)</f>
        <v>0</v>
      </c>
      <c r="J7" t="s">
        <v>121</v>
      </c>
      <c r="K7">
        <f>COUNTIF(F2:F701,TRUE)</f>
        <v>20</v>
      </c>
    </row>
    <row r="8" spans="1:11" x14ac:dyDescent="0.25">
      <c r="A8" t="s">
        <v>10</v>
      </c>
      <c r="B8" t="s">
        <v>4</v>
      </c>
      <c r="C8">
        <v>0.91523059999999901</v>
      </c>
      <c r="D8" t="b">
        <f t="shared" si="0"/>
        <v>1</v>
      </c>
      <c r="E8" t="b">
        <f t="shared" si="1"/>
        <v>0</v>
      </c>
      <c r="F8" t="b">
        <f t="shared" si="2"/>
        <v>0</v>
      </c>
      <c r="G8" t="s">
        <v>121</v>
      </c>
      <c r="H8">
        <f>COUNTIF(F3:F12,TRUE)</f>
        <v>1</v>
      </c>
      <c r="J8" s="2" t="s">
        <v>128</v>
      </c>
      <c r="K8">
        <f>K4/(K4+K7)</f>
        <v>0.74025974025974028</v>
      </c>
    </row>
    <row r="9" spans="1:11" x14ac:dyDescent="0.25">
      <c r="A9" t="s">
        <v>11</v>
      </c>
      <c r="B9" t="s">
        <v>4</v>
      </c>
      <c r="C9">
        <v>1.0037281999999901</v>
      </c>
      <c r="D9" t="b">
        <f t="shared" si="0"/>
        <v>1</v>
      </c>
      <c r="E9" t="b">
        <f t="shared" si="1"/>
        <v>0</v>
      </c>
      <c r="F9" t="b">
        <f t="shared" si="2"/>
        <v>0</v>
      </c>
      <c r="G9" s="2" t="s">
        <v>128</v>
      </c>
      <c r="H9">
        <f>H5/(H5+H8)</f>
        <v>0.9</v>
      </c>
      <c r="J9" s="2" t="s">
        <v>122</v>
      </c>
      <c r="K9" s="2">
        <f>SUM(K4:K5)/SUM(K4:K7)</f>
        <v>0.56999999999999995</v>
      </c>
    </row>
    <row r="10" spans="1:11" x14ac:dyDescent="0.25">
      <c r="A10" t="s">
        <v>12</v>
      </c>
      <c r="B10" t="s">
        <v>99</v>
      </c>
      <c r="C10">
        <v>1.0818038999999899</v>
      </c>
      <c r="D10" t="b">
        <f t="shared" si="0"/>
        <v>0</v>
      </c>
      <c r="E10" t="b">
        <f t="shared" si="1"/>
        <v>0</v>
      </c>
      <c r="F10" t="b">
        <f t="shared" si="2"/>
        <v>1</v>
      </c>
      <c r="G10" s="2" t="s">
        <v>122</v>
      </c>
      <c r="H10" s="2">
        <f>SUM(H5:H6)/SUM(H5:H8)</f>
        <v>0.9</v>
      </c>
      <c r="J10" s="2" t="s">
        <v>123</v>
      </c>
      <c r="K10" s="2">
        <f>2*K4/(2*K4+K6+K7)</f>
        <v>0.72611464968152861</v>
      </c>
    </row>
    <row r="11" spans="1:11" x14ac:dyDescent="0.25">
      <c r="A11" t="s">
        <v>13</v>
      </c>
      <c r="B11" t="s">
        <v>4</v>
      </c>
      <c r="C11">
        <v>1.1673339999999901</v>
      </c>
      <c r="D11" t="b">
        <f t="shared" si="0"/>
        <v>1</v>
      </c>
      <c r="E11" t="b">
        <f t="shared" si="1"/>
        <v>0</v>
      </c>
      <c r="F11" t="b">
        <f t="shared" si="2"/>
        <v>0</v>
      </c>
      <c r="G11" s="2" t="s">
        <v>123</v>
      </c>
      <c r="H11" s="2">
        <f>2*H5/(2*H5+H7+H8)</f>
        <v>0.94736842105263153</v>
      </c>
    </row>
    <row r="12" spans="1:11" x14ac:dyDescent="0.25">
      <c r="A12" t="s">
        <v>14</v>
      </c>
      <c r="B12" t="s">
        <v>15</v>
      </c>
      <c r="C12">
        <v>1.2582161999999899</v>
      </c>
      <c r="D12" t="b">
        <f t="shared" si="0"/>
        <v>1</v>
      </c>
      <c r="E12" t="b">
        <f t="shared" si="1"/>
        <v>0</v>
      </c>
      <c r="F12" t="b">
        <f t="shared" si="2"/>
        <v>0</v>
      </c>
      <c r="G12" t="s">
        <v>127</v>
      </c>
      <c r="H12" s="1" t="str">
        <f t="shared" ref="H12:H43" si="3">B12</f>
        <v>ball</v>
      </c>
    </row>
    <row r="13" spans="1:11" x14ac:dyDescent="0.25">
      <c r="A13" t="s">
        <v>16</v>
      </c>
      <c r="B13" t="s">
        <v>15</v>
      </c>
      <c r="C13">
        <v>1.35570659999999</v>
      </c>
      <c r="D13" t="b">
        <f t="shared" si="0"/>
        <v>1</v>
      </c>
      <c r="E13" t="b">
        <f t="shared" si="1"/>
        <v>0</v>
      </c>
      <c r="F13" t="b">
        <f t="shared" si="2"/>
        <v>0</v>
      </c>
      <c r="G13" t="s">
        <v>116</v>
      </c>
      <c r="H13">
        <f t="shared" ref="H13" si="4">COUNT(C12:C21)</f>
        <v>10</v>
      </c>
    </row>
    <row r="14" spans="1:11" x14ac:dyDescent="0.25">
      <c r="A14" t="s">
        <v>17</v>
      </c>
      <c r="B14" t="s">
        <v>15</v>
      </c>
      <c r="C14">
        <v>1.4551444999999901</v>
      </c>
      <c r="D14" t="b">
        <f t="shared" si="0"/>
        <v>1</v>
      </c>
      <c r="E14" t="b">
        <f t="shared" si="1"/>
        <v>0</v>
      </c>
      <c r="F14" t="b">
        <f t="shared" si="2"/>
        <v>0</v>
      </c>
      <c r="G14" t="s">
        <v>117</v>
      </c>
      <c r="H14">
        <f t="shared" ref="H14" si="5">COUNTIF(D12:D21,TRUE)</f>
        <v>6</v>
      </c>
    </row>
    <row r="15" spans="1:11" x14ac:dyDescent="0.25">
      <c r="A15" t="s">
        <v>18</v>
      </c>
      <c r="B15" t="s">
        <v>15</v>
      </c>
      <c r="C15">
        <v>1.55292409999999</v>
      </c>
      <c r="D15" t="b">
        <f t="shared" si="0"/>
        <v>1</v>
      </c>
      <c r="E15" t="b">
        <f t="shared" si="1"/>
        <v>0</v>
      </c>
      <c r="F15" t="b">
        <f t="shared" si="2"/>
        <v>0</v>
      </c>
      <c r="G15" t="s">
        <v>118</v>
      </c>
      <c r="H15">
        <f t="shared" ref="H15:H46" si="6">H14</f>
        <v>6</v>
      </c>
    </row>
    <row r="16" spans="1:11" x14ac:dyDescent="0.25">
      <c r="A16" t="s">
        <v>19</v>
      </c>
      <c r="B16" t="s">
        <v>99</v>
      </c>
      <c r="C16">
        <v>1.6671342999999901</v>
      </c>
      <c r="D16" t="b">
        <f t="shared" si="0"/>
        <v>0</v>
      </c>
      <c r="E16" t="b">
        <f t="shared" si="1"/>
        <v>0</v>
      </c>
      <c r="F16" t="b">
        <f t="shared" si="2"/>
        <v>1</v>
      </c>
      <c r="G16" t="s">
        <v>119</v>
      </c>
      <c r="H16">
        <v>1</v>
      </c>
    </row>
    <row r="17" spans="1:8" x14ac:dyDescent="0.25">
      <c r="A17" t="s">
        <v>20</v>
      </c>
      <c r="B17" t="s">
        <v>99</v>
      </c>
      <c r="C17">
        <v>1.7799338999999901</v>
      </c>
      <c r="D17" t="b">
        <f t="shared" si="0"/>
        <v>0</v>
      </c>
      <c r="E17" t="b">
        <f t="shared" si="1"/>
        <v>0</v>
      </c>
      <c r="F17" t="b">
        <f t="shared" si="2"/>
        <v>1</v>
      </c>
      <c r="G17" t="s">
        <v>120</v>
      </c>
      <c r="H17">
        <f t="shared" ref="H17" si="7">COUNTIF(E12:E21,TRUE)</f>
        <v>1</v>
      </c>
    </row>
    <row r="18" spans="1:8" x14ac:dyDescent="0.25">
      <c r="A18" t="s">
        <v>21</v>
      </c>
      <c r="B18" t="s">
        <v>15</v>
      </c>
      <c r="C18">
        <v>1.8644692999999899</v>
      </c>
      <c r="D18" t="b">
        <f t="shared" si="0"/>
        <v>1</v>
      </c>
      <c r="E18" t="b">
        <f t="shared" si="1"/>
        <v>0</v>
      </c>
      <c r="F18" t="b">
        <f t="shared" si="2"/>
        <v>0</v>
      </c>
      <c r="G18" t="s">
        <v>121</v>
      </c>
      <c r="H18">
        <f t="shared" ref="H18" si="8">COUNTIF(F13:F22,TRUE)</f>
        <v>3</v>
      </c>
    </row>
    <row r="19" spans="1:8" x14ac:dyDescent="0.25">
      <c r="A19" t="s">
        <v>22</v>
      </c>
      <c r="B19" t="s">
        <v>15</v>
      </c>
      <c r="C19">
        <v>1.9566888999999901</v>
      </c>
      <c r="D19" t="b">
        <f t="shared" si="0"/>
        <v>1</v>
      </c>
      <c r="E19" t="b">
        <f t="shared" si="1"/>
        <v>0</v>
      </c>
      <c r="F19" t="b">
        <f t="shared" si="2"/>
        <v>0</v>
      </c>
      <c r="G19" s="2" t="s">
        <v>128</v>
      </c>
      <c r="H19">
        <f t="shared" ref="H19" si="9">H15/(H15+H18)</f>
        <v>0.66666666666666663</v>
      </c>
    </row>
    <row r="20" spans="1:8" x14ac:dyDescent="0.25">
      <c r="A20" t="s">
        <v>23</v>
      </c>
      <c r="B20" t="s">
        <v>26</v>
      </c>
      <c r="C20">
        <v>2.0633441999999902</v>
      </c>
      <c r="D20" t="b">
        <f t="shared" si="0"/>
        <v>0</v>
      </c>
      <c r="E20" t="b">
        <f t="shared" si="1"/>
        <v>1</v>
      </c>
      <c r="F20" t="b">
        <f t="shared" si="2"/>
        <v>0</v>
      </c>
      <c r="G20" s="2" t="s">
        <v>122</v>
      </c>
      <c r="H20" s="2">
        <f t="shared" ref="H20" si="10">SUM(H15:H16)/SUM(H15:H18)</f>
        <v>0.63636363636363635</v>
      </c>
    </row>
    <row r="21" spans="1:8" x14ac:dyDescent="0.25">
      <c r="A21" t="s">
        <v>24</v>
      </c>
      <c r="B21" t="s">
        <v>99</v>
      </c>
      <c r="C21">
        <v>2.1662923999999899</v>
      </c>
      <c r="D21" t="b">
        <f t="shared" si="0"/>
        <v>0</v>
      </c>
      <c r="E21" t="b">
        <f t="shared" si="1"/>
        <v>0</v>
      </c>
      <c r="F21" t="b">
        <f t="shared" si="2"/>
        <v>1</v>
      </c>
      <c r="G21" s="2" t="s">
        <v>123</v>
      </c>
      <c r="H21" s="2">
        <f t="shared" ref="H21" si="11">2*H15/(2*H15+H17+H18)</f>
        <v>0.75</v>
      </c>
    </row>
    <row r="22" spans="1:8" x14ac:dyDescent="0.25">
      <c r="A22" t="s">
        <v>25</v>
      </c>
      <c r="B22" t="s">
        <v>26</v>
      </c>
      <c r="C22">
        <v>2.2600415999999899</v>
      </c>
      <c r="D22" t="b">
        <f t="shared" si="0"/>
        <v>1</v>
      </c>
      <c r="E22" t="b">
        <f t="shared" si="1"/>
        <v>0</v>
      </c>
      <c r="F22" t="b">
        <f t="shared" si="2"/>
        <v>0</v>
      </c>
      <c r="G22" t="s">
        <v>127</v>
      </c>
      <c r="H22" s="1" t="str">
        <f t="shared" ref="H22:H53" si="12">B22</f>
        <v>button</v>
      </c>
    </row>
    <row r="23" spans="1:8" x14ac:dyDescent="0.25">
      <c r="A23" t="s">
        <v>27</v>
      </c>
      <c r="B23" t="s">
        <v>26</v>
      </c>
      <c r="C23">
        <v>2.3482756999999901</v>
      </c>
      <c r="D23" t="b">
        <f t="shared" si="0"/>
        <v>1</v>
      </c>
      <c r="E23" t="b">
        <f t="shared" si="1"/>
        <v>0</v>
      </c>
      <c r="F23" t="b">
        <f t="shared" si="2"/>
        <v>0</v>
      </c>
      <c r="G23" t="s">
        <v>116</v>
      </c>
      <c r="H23">
        <f t="shared" ref="H23" si="13">COUNT(C22:C31)</f>
        <v>10</v>
      </c>
    </row>
    <row r="24" spans="1:8" x14ac:dyDescent="0.25">
      <c r="A24" t="s">
        <v>28</v>
      </c>
      <c r="B24" t="s">
        <v>26</v>
      </c>
      <c r="C24">
        <v>2.42314669999999</v>
      </c>
      <c r="D24" t="b">
        <f t="shared" si="0"/>
        <v>1</v>
      </c>
      <c r="E24" t="b">
        <f t="shared" si="1"/>
        <v>0</v>
      </c>
      <c r="F24" t="b">
        <f t="shared" si="2"/>
        <v>0</v>
      </c>
      <c r="G24" t="s">
        <v>117</v>
      </c>
      <c r="H24">
        <f t="shared" ref="H24" si="14">COUNTIF(D22:D31,TRUE)</f>
        <v>9</v>
      </c>
    </row>
    <row r="25" spans="1:8" x14ac:dyDescent="0.25">
      <c r="A25" t="s">
        <v>29</v>
      </c>
      <c r="B25" t="s">
        <v>99</v>
      </c>
      <c r="C25">
        <v>2.4981700999999901</v>
      </c>
      <c r="D25" t="b">
        <f t="shared" si="0"/>
        <v>0</v>
      </c>
      <c r="E25" t="b">
        <f t="shared" si="1"/>
        <v>0</v>
      </c>
      <c r="F25" t="b">
        <f t="shared" si="2"/>
        <v>1</v>
      </c>
      <c r="G25" t="s">
        <v>118</v>
      </c>
      <c r="H25">
        <f t="shared" ref="H25:H56" si="15">H24</f>
        <v>9</v>
      </c>
    </row>
    <row r="26" spans="1:8" x14ac:dyDescent="0.25">
      <c r="A26" t="s">
        <v>30</v>
      </c>
      <c r="B26" t="s">
        <v>26</v>
      </c>
      <c r="C26">
        <v>2.58087039999999</v>
      </c>
      <c r="D26" t="b">
        <f t="shared" si="0"/>
        <v>1</v>
      </c>
      <c r="E26" t="b">
        <f t="shared" si="1"/>
        <v>0</v>
      </c>
      <c r="F26" t="b">
        <f t="shared" si="2"/>
        <v>0</v>
      </c>
      <c r="G26" t="s">
        <v>119</v>
      </c>
      <c r="H26">
        <v>2</v>
      </c>
    </row>
    <row r="27" spans="1:8" x14ac:dyDescent="0.25">
      <c r="A27" t="s">
        <v>31</v>
      </c>
      <c r="B27" t="s">
        <v>26</v>
      </c>
      <c r="C27">
        <v>2.6572852999999901</v>
      </c>
      <c r="D27" t="b">
        <f t="shared" si="0"/>
        <v>1</v>
      </c>
      <c r="E27" t="b">
        <f t="shared" si="1"/>
        <v>0</v>
      </c>
      <c r="F27" t="b">
        <f t="shared" si="2"/>
        <v>0</v>
      </c>
      <c r="G27" t="s">
        <v>120</v>
      </c>
      <c r="H27">
        <f t="shared" ref="H27" si="16">COUNTIF(E22:E31,TRUE)</f>
        <v>0</v>
      </c>
    </row>
    <row r="28" spans="1:8" x14ac:dyDescent="0.25">
      <c r="A28" t="s">
        <v>32</v>
      </c>
      <c r="B28" t="s">
        <v>26</v>
      </c>
      <c r="C28">
        <v>2.72885259999999</v>
      </c>
      <c r="D28" t="b">
        <f t="shared" si="0"/>
        <v>1</v>
      </c>
      <c r="E28" t="b">
        <f t="shared" si="1"/>
        <v>0</v>
      </c>
      <c r="F28" t="b">
        <f t="shared" si="2"/>
        <v>0</v>
      </c>
      <c r="G28" t="s">
        <v>121</v>
      </c>
      <c r="H28">
        <f t="shared" ref="H28" si="17">COUNTIF(F23:F32,TRUE)</f>
        <v>1</v>
      </c>
    </row>
    <row r="29" spans="1:8" x14ac:dyDescent="0.25">
      <c r="A29" t="s">
        <v>33</v>
      </c>
      <c r="B29" t="s">
        <v>26</v>
      </c>
      <c r="C29">
        <v>2.8159792999999902</v>
      </c>
      <c r="D29" t="b">
        <f t="shared" si="0"/>
        <v>1</v>
      </c>
      <c r="E29" t="b">
        <f t="shared" si="1"/>
        <v>0</v>
      </c>
      <c r="F29" t="b">
        <f t="shared" si="2"/>
        <v>0</v>
      </c>
      <c r="G29" s="2" t="s">
        <v>128</v>
      </c>
      <c r="H29">
        <f t="shared" ref="H29" si="18">H25/(H25+H28)</f>
        <v>0.9</v>
      </c>
    </row>
    <row r="30" spans="1:8" x14ac:dyDescent="0.25">
      <c r="A30" t="s">
        <v>34</v>
      </c>
      <c r="B30" t="s">
        <v>26</v>
      </c>
      <c r="C30">
        <v>3.02837599999999</v>
      </c>
      <c r="D30" t="b">
        <f t="shared" si="0"/>
        <v>1</v>
      </c>
      <c r="E30" t="b">
        <f t="shared" si="1"/>
        <v>0</v>
      </c>
      <c r="F30" t="b">
        <f t="shared" si="2"/>
        <v>0</v>
      </c>
      <c r="G30" s="2" t="s">
        <v>122</v>
      </c>
      <c r="H30" s="2">
        <f t="shared" ref="H30" si="19">SUM(H25:H26)/SUM(H25:H28)</f>
        <v>0.91666666666666663</v>
      </c>
    </row>
    <row r="31" spans="1:8" x14ac:dyDescent="0.25">
      <c r="A31" t="s">
        <v>35</v>
      </c>
      <c r="B31" t="s">
        <v>26</v>
      </c>
      <c r="C31">
        <v>3.1196813999999899</v>
      </c>
      <c r="D31" t="b">
        <f t="shared" si="0"/>
        <v>1</v>
      </c>
      <c r="E31" t="b">
        <f t="shared" si="1"/>
        <v>0</v>
      </c>
      <c r="F31" t="b">
        <f t="shared" si="2"/>
        <v>0</v>
      </c>
      <c r="G31" s="2" t="s">
        <v>123</v>
      </c>
      <c r="H31" s="2">
        <f t="shared" ref="H31" si="20">2*H25/(2*H25+H27+H28)</f>
        <v>0.94736842105263153</v>
      </c>
    </row>
    <row r="32" spans="1:8" x14ac:dyDescent="0.25">
      <c r="A32" t="s">
        <v>36</v>
      </c>
      <c r="B32" t="s">
        <v>71</v>
      </c>
      <c r="C32">
        <v>3.2217351999999901</v>
      </c>
      <c r="D32" t="b">
        <f t="shared" si="0"/>
        <v>0</v>
      </c>
      <c r="E32" t="b">
        <f t="shared" si="1"/>
        <v>1</v>
      </c>
      <c r="F32" t="b">
        <f t="shared" si="2"/>
        <v>0</v>
      </c>
      <c r="G32" t="s">
        <v>127</v>
      </c>
      <c r="H32" s="1" t="str">
        <f t="shared" ref="H32:H63" si="21">B32</f>
        <v>color_yellow</v>
      </c>
    </row>
    <row r="33" spans="1:8" x14ac:dyDescent="0.25">
      <c r="A33" t="s">
        <v>38</v>
      </c>
      <c r="B33" t="s">
        <v>71</v>
      </c>
      <c r="C33">
        <v>3.3102287999999902</v>
      </c>
      <c r="D33" t="b">
        <f t="shared" si="0"/>
        <v>0</v>
      </c>
      <c r="E33" t="b">
        <f t="shared" si="1"/>
        <v>1</v>
      </c>
      <c r="F33" t="b">
        <f t="shared" si="2"/>
        <v>0</v>
      </c>
      <c r="G33" t="s">
        <v>116</v>
      </c>
      <c r="H33">
        <f t="shared" ref="H33" si="22">COUNT(C32:C41)</f>
        <v>10</v>
      </c>
    </row>
    <row r="34" spans="1:8" x14ac:dyDescent="0.25">
      <c r="A34" t="s">
        <v>39</v>
      </c>
      <c r="B34" t="s">
        <v>99</v>
      </c>
      <c r="C34">
        <v>3.4087203999999902</v>
      </c>
      <c r="D34" t="b">
        <f t="shared" si="0"/>
        <v>0</v>
      </c>
      <c r="E34" t="b">
        <f t="shared" si="1"/>
        <v>0</v>
      </c>
      <c r="F34" t="b">
        <f t="shared" si="2"/>
        <v>1</v>
      </c>
      <c r="G34" t="s">
        <v>117</v>
      </c>
      <c r="H34">
        <f t="shared" ref="H34" si="23">COUNTIF(D32:D41,TRUE)</f>
        <v>0</v>
      </c>
    </row>
    <row r="35" spans="1:8" x14ac:dyDescent="0.25">
      <c r="A35" t="s">
        <v>40</v>
      </c>
      <c r="B35" t="s">
        <v>26</v>
      </c>
      <c r="C35">
        <v>3.5455651999999902</v>
      </c>
      <c r="D35" t="b">
        <f t="shared" si="0"/>
        <v>0</v>
      </c>
      <c r="E35" t="b">
        <f t="shared" si="1"/>
        <v>1</v>
      </c>
      <c r="F35" t="b">
        <f t="shared" si="2"/>
        <v>0</v>
      </c>
      <c r="G35" t="s">
        <v>118</v>
      </c>
      <c r="H35">
        <f t="shared" ref="H35:H66" si="24">H34</f>
        <v>0</v>
      </c>
    </row>
    <row r="36" spans="1:8" x14ac:dyDescent="0.25">
      <c r="A36" t="s">
        <v>41</v>
      </c>
      <c r="B36" t="s">
        <v>26</v>
      </c>
      <c r="C36">
        <v>3.6357582999999898</v>
      </c>
      <c r="D36" t="b">
        <f t="shared" si="0"/>
        <v>0</v>
      </c>
      <c r="E36" t="b">
        <f t="shared" si="1"/>
        <v>1</v>
      </c>
      <c r="F36" t="b">
        <f t="shared" si="2"/>
        <v>0</v>
      </c>
      <c r="G36" t="s">
        <v>119</v>
      </c>
      <c r="H36">
        <v>3</v>
      </c>
    </row>
    <row r="37" spans="1:8" x14ac:dyDescent="0.25">
      <c r="A37" t="s">
        <v>42</v>
      </c>
      <c r="B37" t="s">
        <v>71</v>
      </c>
      <c r="C37">
        <v>3.7200147999999902</v>
      </c>
      <c r="D37" t="b">
        <f t="shared" si="0"/>
        <v>0</v>
      </c>
      <c r="E37" t="b">
        <f t="shared" si="1"/>
        <v>1</v>
      </c>
      <c r="F37" t="b">
        <f t="shared" si="2"/>
        <v>0</v>
      </c>
      <c r="G37" t="s">
        <v>120</v>
      </c>
      <c r="H37">
        <f t="shared" ref="H37" si="25">COUNTIF(E32:E41,TRUE)</f>
        <v>9</v>
      </c>
    </row>
    <row r="38" spans="1:8" x14ac:dyDescent="0.25">
      <c r="A38" t="s">
        <v>43</v>
      </c>
      <c r="B38" t="s">
        <v>71</v>
      </c>
      <c r="C38">
        <v>3.8027667999999899</v>
      </c>
      <c r="D38" t="b">
        <f t="shared" si="0"/>
        <v>0</v>
      </c>
      <c r="E38" t="b">
        <f t="shared" si="1"/>
        <v>1</v>
      </c>
      <c r="F38" t="b">
        <f t="shared" si="2"/>
        <v>0</v>
      </c>
      <c r="G38" t="s">
        <v>121</v>
      </c>
      <c r="H38">
        <f t="shared" ref="H38" si="26">COUNTIF(F33:F42,TRUE)</f>
        <v>1</v>
      </c>
    </row>
    <row r="39" spans="1:8" x14ac:dyDescent="0.25">
      <c r="A39" t="s">
        <v>44</v>
      </c>
      <c r="B39" t="s">
        <v>71</v>
      </c>
      <c r="C39">
        <v>3.9025509999999999</v>
      </c>
      <c r="D39" t="b">
        <f t="shared" si="0"/>
        <v>0</v>
      </c>
      <c r="E39" t="b">
        <f t="shared" si="1"/>
        <v>1</v>
      </c>
      <c r="F39" t="b">
        <f t="shared" si="2"/>
        <v>0</v>
      </c>
      <c r="G39" s="2" t="s">
        <v>128</v>
      </c>
      <c r="H39">
        <f t="shared" ref="H39" si="27">H35/(H35+H38)</f>
        <v>0</v>
      </c>
    </row>
    <row r="40" spans="1:8" x14ac:dyDescent="0.25">
      <c r="A40" t="s">
        <v>45</v>
      </c>
      <c r="B40" t="s">
        <v>26</v>
      </c>
      <c r="C40">
        <v>3.9923399000000002</v>
      </c>
      <c r="D40" t="b">
        <f t="shared" si="0"/>
        <v>0</v>
      </c>
      <c r="E40" t="b">
        <f t="shared" si="1"/>
        <v>1</v>
      </c>
      <c r="F40" t="b">
        <f t="shared" si="2"/>
        <v>0</v>
      </c>
      <c r="G40" s="2" t="s">
        <v>122</v>
      </c>
      <c r="H40" s="2">
        <f t="shared" ref="H40" si="28">SUM(H35:H36)/SUM(H35:H38)</f>
        <v>0.23076923076923078</v>
      </c>
    </row>
    <row r="41" spans="1:8" x14ac:dyDescent="0.25">
      <c r="A41" t="s">
        <v>46</v>
      </c>
      <c r="B41" t="s">
        <v>71</v>
      </c>
      <c r="C41">
        <v>4.0762719999999897</v>
      </c>
      <c r="D41" t="b">
        <f t="shared" si="0"/>
        <v>0</v>
      </c>
      <c r="E41" t="b">
        <f t="shared" si="1"/>
        <v>1</v>
      </c>
      <c r="F41" t="b">
        <f t="shared" si="2"/>
        <v>0</v>
      </c>
      <c r="G41" s="2" t="s">
        <v>123</v>
      </c>
      <c r="H41" s="2">
        <f t="shared" ref="H41" si="29">2*H35/(2*H35+H37+H38)</f>
        <v>0</v>
      </c>
    </row>
    <row r="42" spans="1:8" x14ac:dyDescent="0.25">
      <c r="A42" t="s">
        <v>47</v>
      </c>
      <c r="B42" t="s">
        <v>71</v>
      </c>
      <c r="C42">
        <v>4.1631791999999903</v>
      </c>
      <c r="D42" t="b">
        <f t="shared" si="0"/>
        <v>0</v>
      </c>
      <c r="E42" t="b">
        <f t="shared" si="1"/>
        <v>1</v>
      </c>
      <c r="F42" t="b">
        <f t="shared" si="2"/>
        <v>0</v>
      </c>
      <c r="G42" t="s">
        <v>127</v>
      </c>
      <c r="H42" s="1" t="str">
        <f t="shared" ref="H42:H73" si="30">B42</f>
        <v>color_yellow</v>
      </c>
    </row>
    <row r="43" spans="1:8" x14ac:dyDescent="0.25">
      <c r="A43" t="s">
        <v>49</v>
      </c>
      <c r="B43" t="s">
        <v>71</v>
      </c>
      <c r="C43">
        <v>4.2437780999999903</v>
      </c>
      <c r="D43" t="b">
        <f t="shared" si="0"/>
        <v>0</v>
      </c>
      <c r="E43" t="b">
        <f t="shared" si="1"/>
        <v>1</v>
      </c>
      <c r="F43" t="b">
        <f t="shared" si="2"/>
        <v>0</v>
      </c>
      <c r="G43" t="s">
        <v>116</v>
      </c>
      <c r="H43">
        <f t="shared" ref="H43" si="31">COUNT(C42:C51)</f>
        <v>10</v>
      </c>
    </row>
    <row r="44" spans="1:8" x14ac:dyDescent="0.25">
      <c r="A44" t="s">
        <v>50</v>
      </c>
      <c r="B44" t="s">
        <v>125</v>
      </c>
      <c r="C44">
        <v>4.3241684999999901</v>
      </c>
      <c r="D44" t="b">
        <f t="shared" si="0"/>
        <v>1</v>
      </c>
      <c r="E44" t="b">
        <f t="shared" si="1"/>
        <v>0</v>
      </c>
      <c r="F44" t="b">
        <f t="shared" si="2"/>
        <v>0</v>
      </c>
      <c r="G44" t="s">
        <v>117</v>
      </c>
      <c r="H44">
        <f t="shared" ref="H44" si="32">COUNTIF(D42:D51,TRUE)</f>
        <v>4</v>
      </c>
    </row>
    <row r="45" spans="1:8" x14ac:dyDescent="0.25">
      <c r="A45" t="s">
        <v>51</v>
      </c>
      <c r="B45" t="s">
        <v>71</v>
      </c>
      <c r="C45">
        <v>4.4095610999999897</v>
      </c>
      <c r="D45" t="b">
        <f t="shared" si="0"/>
        <v>0</v>
      </c>
      <c r="E45" t="b">
        <f t="shared" si="1"/>
        <v>1</v>
      </c>
      <c r="F45" t="b">
        <f t="shared" si="2"/>
        <v>0</v>
      </c>
      <c r="G45" t="s">
        <v>118</v>
      </c>
      <c r="H45">
        <f t="shared" ref="H45:H76" si="33">H44</f>
        <v>4</v>
      </c>
    </row>
    <row r="46" spans="1:8" x14ac:dyDescent="0.25">
      <c r="A46" t="s">
        <v>52</v>
      </c>
      <c r="B46" t="s">
        <v>71</v>
      </c>
      <c r="C46">
        <v>4.5094761999999999</v>
      </c>
      <c r="D46" t="b">
        <f t="shared" si="0"/>
        <v>0</v>
      </c>
      <c r="E46" t="b">
        <f t="shared" si="1"/>
        <v>1</v>
      </c>
      <c r="F46" t="b">
        <f t="shared" si="2"/>
        <v>0</v>
      </c>
      <c r="G46" t="s">
        <v>119</v>
      </c>
      <c r="H46">
        <v>4</v>
      </c>
    </row>
    <row r="47" spans="1:8" x14ac:dyDescent="0.25">
      <c r="A47" t="s">
        <v>53</v>
      </c>
      <c r="B47" t="s">
        <v>71</v>
      </c>
      <c r="C47">
        <v>4.6030688</v>
      </c>
      <c r="D47" t="b">
        <f t="shared" si="0"/>
        <v>0</v>
      </c>
      <c r="E47" t="b">
        <f t="shared" si="1"/>
        <v>1</v>
      </c>
      <c r="F47" t="b">
        <f t="shared" si="2"/>
        <v>0</v>
      </c>
      <c r="G47" t="s">
        <v>120</v>
      </c>
      <c r="H47">
        <f t="shared" ref="H47" si="34">COUNTIF(E42:E51,TRUE)</f>
        <v>6</v>
      </c>
    </row>
    <row r="48" spans="1:8" x14ac:dyDescent="0.25">
      <c r="A48" t="s">
        <v>54</v>
      </c>
      <c r="B48" t="s">
        <v>125</v>
      </c>
      <c r="C48">
        <v>4.68986359999999</v>
      </c>
      <c r="D48" t="b">
        <f t="shared" si="0"/>
        <v>1</v>
      </c>
      <c r="E48" t="b">
        <f t="shared" si="1"/>
        <v>0</v>
      </c>
      <c r="F48" t="b">
        <f t="shared" si="2"/>
        <v>0</v>
      </c>
      <c r="G48" t="s">
        <v>121</v>
      </c>
      <c r="H48">
        <f t="shared" ref="H48" si="35">COUNTIF(F43:F52,TRUE)</f>
        <v>0</v>
      </c>
    </row>
    <row r="49" spans="1:8" x14ac:dyDescent="0.25">
      <c r="A49" t="s">
        <v>55</v>
      </c>
      <c r="B49" t="s">
        <v>71</v>
      </c>
      <c r="C49">
        <v>4.7994422999999999</v>
      </c>
      <c r="D49" t="b">
        <f t="shared" si="0"/>
        <v>0</v>
      </c>
      <c r="E49" t="b">
        <f t="shared" si="1"/>
        <v>1</v>
      </c>
      <c r="F49" t="b">
        <f t="shared" si="2"/>
        <v>0</v>
      </c>
      <c r="G49" s="2" t="s">
        <v>128</v>
      </c>
      <c r="H49">
        <f t="shared" ref="H49" si="36">H45/(H45+H48)</f>
        <v>1</v>
      </c>
    </row>
    <row r="50" spans="1:8" x14ac:dyDescent="0.25">
      <c r="A50" t="s">
        <v>56</v>
      </c>
      <c r="B50" t="s">
        <v>125</v>
      </c>
      <c r="C50">
        <v>4.8903805</v>
      </c>
      <c r="D50" t="b">
        <f t="shared" si="0"/>
        <v>1</v>
      </c>
      <c r="E50" t="b">
        <f t="shared" si="1"/>
        <v>0</v>
      </c>
      <c r="F50" t="b">
        <f t="shared" si="2"/>
        <v>0</v>
      </c>
      <c r="G50" s="2" t="s">
        <v>122</v>
      </c>
      <c r="H50" s="2">
        <f t="shared" ref="H50" si="37">SUM(H45:H46)/SUM(H45:H48)</f>
        <v>0.5714285714285714</v>
      </c>
    </row>
    <row r="51" spans="1:8" x14ac:dyDescent="0.25">
      <c r="A51" t="s">
        <v>57</v>
      </c>
      <c r="B51" t="s">
        <v>125</v>
      </c>
      <c r="C51">
        <v>4.9906477999999996</v>
      </c>
      <c r="D51" t="b">
        <f t="shared" si="0"/>
        <v>1</v>
      </c>
      <c r="E51" t="b">
        <f t="shared" si="1"/>
        <v>0</v>
      </c>
      <c r="F51" t="b">
        <f t="shared" si="2"/>
        <v>0</v>
      </c>
      <c r="G51" s="2" t="s">
        <v>123</v>
      </c>
      <c r="H51" s="2">
        <f t="shared" ref="H51" si="38">2*H45/(2*H45+H47+H48)</f>
        <v>0.5714285714285714</v>
      </c>
    </row>
    <row r="52" spans="1:8" x14ac:dyDescent="0.25">
      <c r="A52" t="s">
        <v>58</v>
      </c>
      <c r="B52" t="s">
        <v>71</v>
      </c>
      <c r="C52">
        <v>5.0727672000000004</v>
      </c>
      <c r="D52" t="b">
        <f t="shared" si="0"/>
        <v>0</v>
      </c>
      <c r="E52" t="b">
        <f t="shared" si="1"/>
        <v>1</v>
      </c>
      <c r="F52" t="b">
        <f t="shared" si="2"/>
        <v>0</v>
      </c>
      <c r="G52" t="s">
        <v>127</v>
      </c>
      <c r="H52" s="1" t="str">
        <f t="shared" ref="H52:H83" si="39">B52</f>
        <v>color_yellow</v>
      </c>
    </row>
    <row r="53" spans="1:8" x14ac:dyDescent="0.25">
      <c r="A53" t="s">
        <v>60</v>
      </c>
      <c r="B53" t="s">
        <v>71</v>
      </c>
      <c r="C53">
        <v>5.1567639999999999</v>
      </c>
      <c r="D53" t="b">
        <f t="shared" si="0"/>
        <v>0</v>
      </c>
      <c r="E53" t="b">
        <f t="shared" si="1"/>
        <v>1</v>
      </c>
      <c r="F53" t="b">
        <f t="shared" si="2"/>
        <v>0</v>
      </c>
      <c r="G53" t="s">
        <v>116</v>
      </c>
      <c r="H53">
        <f t="shared" ref="H53" si="40">COUNT(C52:C61)</f>
        <v>10</v>
      </c>
    </row>
    <row r="54" spans="1:8" x14ac:dyDescent="0.25">
      <c r="A54" t="s">
        <v>62</v>
      </c>
      <c r="B54" t="s">
        <v>59</v>
      </c>
      <c r="C54">
        <v>5.2496126999999904</v>
      </c>
      <c r="D54" t="b">
        <f t="shared" si="0"/>
        <v>1</v>
      </c>
      <c r="E54" t="b">
        <f t="shared" si="1"/>
        <v>0</v>
      </c>
      <c r="F54" t="b">
        <f t="shared" si="2"/>
        <v>0</v>
      </c>
      <c r="G54" t="s">
        <v>117</v>
      </c>
      <c r="H54">
        <f t="shared" ref="H54" si="41">COUNTIF(D52:D61,TRUE)</f>
        <v>4</v>
      </c>
    </row>
    <row r="55" spans="1:8" x14ac:dyDescent="0.25">
      <c r="A55" t="s">
        <v>63</v>
      </c>
      <c r="B55" t="s">
        <v>71</v>
      </c>
      <c r="C55">
        <v>5.3436732999999901</v>
      </c>
      <c r="D55" t="b">
        <f t="shared" si="0"/>
        <v>0</v>
      </c>
      <c r="E55" t="b">
        <f t="shared" si="1"/>
        <v>1</v>
      </c>
      <c r="F55" t="b">
        <f t="shared" si="2"/>
        <v>0</v>
      </c>
      <c r="G55" t="s">
        <v>118</v>
      </c>
      <c r="H55">
        <f t="shared" ref="H55:H101" si="42">H54</f>
        <v>4</v>
      </c>
    </row>
    <row r="56" spans="1:8" x14ac:dyDescent="0.25">
      <c r="A56" t="s">
        <v>64</v>
      </c>
      <c r="B56" t="s">
        <v>71</v>
      </c>
      <c r="C56">
        <v>5.5625951999999996</v>
      </c>
      <c r="D56" t="b">
        <f t="shared" si="0"/>
        <v>0</v>
      </c>
      <c r="E56" t="b">
        <f t="shared" si="1"/>
        <v>1</v>
      </c>
      <c r="F56" t="b">
        <f t="shared" si="2"/>
        <v>0</v>
      </c>
      <c r="G56" t="s">
        <v>119</v>
      </c>
      <c r="H56">
        <v>5</v>
      </c>
    </row>
    <row r="57" spans="1:8" x14ac:dyDescent="0.25">
      <c r="A57" t="s">
        <v>65</v>
      </c>
      <c r="B57" t="s">
        <v>71</v>
      </c>
      <c r="C57">
        <v>5.6473358999999999</v>
      </c>
      <c r="D57" t="b">
        <f t="shared" si="0"/>
        <v>0</v>
      </c>
      <c r="E57" t="b">
        <f t="shared" si="1"/>
        <v>1</v>
      </c>
      <c r="F57" t="b">
        <f t="shared" si="2"/>
        <v>0</v>
      </c>
      <c r="G57" t="s">
        <v>120</v>
      </c>
      <c r="H57">
        <f t="shared" ref="H57" si="43">COUNTIF(E52:E61,TRUE)</f>
        <v>6</v>
      </c>
    </row>
    <row r="58" spans="1:8" x14ac:dyDescent="0.25">
      <c r="A58" t="s">
        <v>66</v>
      </c>
      <c r="B58" t="s">
        <v>59</v>
      </c>
      <c r="C58">
        <v>5.7389310999999896</v>
      </c>
      <c r="D58" t="b">
        <f t="shared" si="0"/>
        <v>1</v>
      </c>
      <c r="E58" t="b">
        <f t="shared" si="1"/>
        <v>0</v>
      </c>
      <c r="F58" t="b">
        <f t="shared" si="2"/>
        <v>0</v>
      </c>
      <c r="G58" t="s">
        <v>121</v>
      </c>
      <c r="H58">
        <f t="shared" ref="H58" si="44">COUNTIF(F53:F62,TRUE)</f>
        <v>0</v>
      </c>
    </row>
    <row r="59" spans="1:8" x14ac:dyDescent="0.25">
      <c r="A59" t="s">
        <v>67</v>
      </c>
      <c r="B59" t="s">
        <v>59</v>
      </c>
      <c r="C59">
        <v>5.8182733999999998</v>
      </c>
      <c r="D59" t="b">
        <f t="shared" si="0"/>
        <v>1</v>
      </c>
      <c r="E59" t="b">
        <f t="shared" si="1"/>
        <v>0</v>
      </c>
      <c r="F59" t="b">
        <f t="shared" si="2"/>
        <v>0</v>
      </c>
      <c r="G59" s="2" t="s">
        <v>128</v>
      </c>
      <c r="H59">
        <f t="shared" ref="H59" si="45">H55/(H55+H58)</f>
        <v>1</v>
      </c>
    </row>
    <row r="60" spans="1:8" x14ac:dyDescent="0.25">
      <c r="A60" t="s">
        <v>68</v>
      </c>
      <c r="B60" t="s">
        <v>59</v>
      </c>
      <c r="C60">
        <v>5.9178145999999998</v>
      </c>
      <c r="D60" t="b">
        <f t="shared" si="0"/>
        <v>1</v>
      </c>
      <c r="E60" t="b">
        <f t="shared" si="1"/>
        <v>0</v>
      </c>
      <c r="F60" t="b">
        <f t="shared" si="2"/>
        <v>0</v>
      </c>
      <c r="G60" s="2" t="s">
        <v>122</v>
      </c>
      <c r="H60" s="2">
        <f t="shared" ref="H60" si="46">SUM(H55:H56)/SUM(H55:H58)</f>
        <v>0.6</v>
      </c>
    </row>
    <row r="61" spans="1:8" x14ac:dyDescent="0.25">
      <c r="A61" t="s">
        <v>69</v>
      </c>
      <c r="B61" t="s">
        <v>71</v>
      </c>
      <c r="C61">
        <v>6.1074970000000004</v>
      </c>
      <c r="D61" t="b">
        <f t="shared" si="0"/>
        <v>0</v>
      </c>
      <c r="E61" t="b">
        <f t="shared" si="1"/>
        <v>1</v>
      </c>
      <c r="F61" t="b">
        <f t="shared" si="2"/>
        <v>0</v>
      </c>
      <c r="G61" s="2" t="s">
        <v>123</v>
      </c>
      <c r="H61" s="2">
        <f t="shared" ref="H61" si="47">2*H55/(2*H55+H57+H58)</f>
        <v>0.5714285714285714</v>
      </c>
    </row>
    <row r="62" spans="1:8" x14ac:dyDescent="0.25">
      <c r="A62" t="s">
        <v>70</v>
      </c>
      <c r="B62" t="s">
        <v>71</v>
      </c>
      <c r="C62">
        <v>6.1952705000000003</v>
      </c>
      <c r="D62" t="b">
        <f t="shared" si="0"/>
        <v>1</v>
      </c>
      <c r="E62" t="b">
        <f t="shared" si="1"/>
        <v>0</v>
      </c>
      <c r="F62" t="b">
        <f t="shared" si="2"/>
        <v>0</v>
      </c>
      <c r="G62" t="s">
        <v>127</v>
      </c>
      <c r="H62" s="1" t="str">
        <f t="shared" ref="H62:H101" si="48">B62</f>
        <v>color_yellow</v>
      </c>
    </row>
    <row r="63" spans="1:8" x14ac:dyDescent="0.25">
      <c r="A63" t="s">
        <v>72</v>
      </c>
      <c r="B63" t="s">
        <v>71</v>
      </c>
      <c r="C63">
        <v>6.3448758999999999</v>
      </c>
      <c r="D63" t="b">
        <f t="shared" si="0"/>
        <v>1</v>
      </c>
      <c r="E63" t="b">
        <f t="shared" si="1"/>
        <v>0</v>
      </c>
      <c r="F63" t="b">
        <f t="shared" si="2"/>
        <v>0</v>
      </c>
      <c r="G63" t="s">
        <v>116</v>
      </c>
      <c r="H63">
        <f t="shared" ref="H63" si="49">COUNT(C62:C71)</f>
        <v>10</v>
      </c>
    </row>
    <row r="64" spans="1:8" x14ac:dyDescent="0.25">
      <c r="A64" t="s">
        <v>73</v>
      </c>
      <c r="B64" t="s">
        <v>71</v>
      </c>
      <c r="C64">
        <v>6.4491626999999996</v>
      </c>
      <c r="D64" t="b">
        <f t="shared" si="0"/>
        <v>1</v>
      </c>
      <c r="E64" t="b">
        <f t="shared" si="1"/>
        <v>0</v>
      </c>
      <c r="F64" t="b">
        <f t="shared" si="2"/>
        <v>0</v>
      </c>
      <c r="G64" t="s">
        <v>117</v>
      </c>
      <c r="H64">
        <f t="shared" ref="H64" si="50">COUNTIF(D62:D71,TRUE)</f>
        <v>10</v>
      </c>
    </row>
    <row r="65" spans="1:8" x14ac:dyDescent="0.25">
      <c r="A65" t="s">
        <v>74</v>
      </c>
      <c r="B65" t="s">
        <v>71</v>
      </c>
      <c r="C65">
        <v>6.5443213</v>
      </c>
      <c r="D65" t="b">
        <f t="shared" si="0"/>
        <v>1</v>
      </c>
      <c r="E65" t="b">
        <f t="shared" si="1"/>
        <v>0</v>
      </c>
      <c r="F65" t="b">
        <f t="shared" si="2"/>
        <v>0</v>
      </c>
      <c r="G65" t="s">
        <v>118</v>
      </c>
      <c r="H65">
        <f t="shared" ref="H65:H101" si="51">H64</f>
        <v>10</v>
      </c>
    </row>
    <row r="66" spans="1:8" x14ac:dyDescent="0.25">
      <c r="A66" t="s">
        <v>75</v>
      </c>
      <c r="B66" t="s">
        <v>71</v>
      </c>
      <c r="C66">
        <v>6.6437198999999998</v>
      </c>
      <c r="D66" t="b">
        <f t="shared" si="0"/>
        <v>1</v>
      </c>
      <c r="E66" t="b">
        <f t="shared" si="1"/>
        <v>0</v>
      </c>
      <c r="F66" t="b">
        <f t="shared" si="2"/>
        <v>0</v>
      </c>
      <c r="G66" t="s">
        <v>119</v>
      </c>
      <c r="H66">
        <v>6</v>
      </c>
    </row>
    <row r="67" spans="1:8" x14ac:dyDescent="0.25">
      <c r="A67" t="s">
        <v>77</v>
      </c>
      <c r="B67" t="s">
        <v>71</v>
      </c>
      <c r="C67">
        <v>6.7309466000000002</v>
      </c>
      <c r="D67" t="b">
        <f t="shared" ref="D67:D101" si="52">ISNUMBER(SEARCH(LEFT(B67,LEN(B67)-1),A67))</f>
        <v>1</v>
      </c>
      <c r="E67" t="b">
        <f t="shared" ref="E67:E101" si="53">AND(NOT(ISNUMBER(SEARCH(B67,"unknown"))),NOT(D67))</f>
        <v>0</v>
      </c>
      <c r="F67" t="b">
        <f t="shared" ref="F67:F101" si="54">ISNUMBER(SEARCH(B67,"unknown"))</f>
        <v>0</v>
      </c>
      <c r="G67" t="s">
        <v>120</v>
      </c>
      <c r="H67">
        <f t="shared" ref="H67" si="55">COUNTIF(E62:E71,TRUE)</f>
        <v>0</v>
      </c>
    </row>
    <row r="68" spans="1:8" x14ac:dyDescent="0.25">
      <c r="A68" t="s">
        <v>78</v>
      </c>
      <c r="B68" t="s">
        <v>71</v>
      </c>
      <c r="C68">
        <v>6.8022663000000003</v>
      </c>
      <c r="D68" t="b">
        <f t="shared" si="52"/>
        <v>1</v>
      </c>
      <c r="E68" t="b">
        <f t="shared" si="53"/>
        <v>0</v>
      </c>
      <c r="F68" t="b">
        <f t="shared" si="54"/>
        <v>0</v>
      </c>
      <c r="G68" t="s">
        <v>121</v>
      </c>
      <c r="H68">
        <f t="shared" ref="H68" si="56">COUNTIF(F63:F72,TRUE)</f>
        <v>0</v>
      </c>
    </row>
    <row r="69" spans="1:8" x14ac:dyDescent="0.25">
      <c r="A69" t="s">
        <v>79</v>
      </c>
      <c r="B69" t="s">
        <v>71</v>
      </c>
      <c r="C69">
        <v>6.8829333999999998</v>
      </c>
      <c r="D69" t="b">
        <f t="shared" si="52"/>
        <v>1</v>
      </c>
      <c r="E69" t="b">
        <f t="shared" si="53"/>
        <v>0</v>
      </c>
      <c r="F69" t="b">
        <f t="shared" si="54"/>
        <v>0</v>
      </c>
      <c r="G69" s="2" t="s">
        <v>128</v>
      </c>
      <c r="H69">
        <f t="shared" ref="H69" si="57">H65/(H65+H68)</f>
        <v>1</v>
      </c>
    </row>
    <row r="70" spans="1:8" x14ac:dyDescent="0.25">
      <c r="A70" t="s">
        <v>80</v>
      </c>
      <c r="B70" t="s">
        <v>71</v>
      </c>
      <c r="C70">
        <v>6.9772986000000001</v>
      </c>
      <c r="D70" t="b">
        <f t="shared" si="52"/>
        <v>1</v>
      </c>
      <c r="E70" t="b">
        <f t="shared" si="53"/>
        <v>0</v>
      </c>
      <c r="F70" t="b">
        <f t="shared" si="54"/>
        <v>0</v>
      </c>
      <c r="G70" s="2" t="s">
        <v>122</v>
      </c>
      <c r="H70" s="2">
        <f t="shared" ref="H70" si="58">SUM(H65:H66)/SUM(H65:H68)</f>
        <v>1</v>
      </c>
    </row>
    <row r="71" spans="1:8" x14ac:dyDescent="0.25">
      <c r="A71" t="s">
        <v>81</v>
      </c>
      <c r="B71" t="s">
        <v>71</v>
      </c>
      <c r="C71">
        <v>7.0635849999999998</v>
      </c>
      <c r="D71" t="b">
        <f t="shared" si="52"/>
        <v>1</v>
      </c>
      <c r="E71" t="b">
        <f t="shared" si="53"/>
        <v>0</v>
      </c>
      <c r="F71" t="b">
        <f t="shared" si="54"/>
        <v>0</v>
      </c>
      <c r="G71" s="2" t="s">
        <v>123</v>
      </c>
      <c r="H71" s="2">
        <f t="shared" ref="H71" si="59">2*H65/(2*H65+H67+H68)</f>
        <v>1</v>
      </c>
    </row>
    <row r="72" spans="1:8" x14ac:dyDescent="0.25">
      <c r="A72" t="s">
        <v>82</v>
      </c>
      <c r="B72" t="s">
        <v>83</v>
      </c>
      <c r="C72">
        <v>7.1483349</v>
      </c>
      <c r="D72" t="b">
        <f t="shared" si="52"/>
        <v>1</v>
      </c>
      <c r="E72" t="b">
        <f t="shared" si="53"/>
        <v>0</v>
      </c>
      <c r="F72" t="b">
        <f t="shared" si="54"/>
        <v>0</v>
      </c>
      <c r="G72" t="s">
        <v>127</v>
      </c>
      <c r="H72" s="1" t="str">
        <f t="shared" ref="H72:H101" si="60">B72</f>
        <v>dist</v>
      </c>
    </row>
    <row r="73" spans="1:8" x14ac:dyDescent="0.25">
      <c r="A73" t="s">
        <v>84</v>
      </c>
      <c r="B73" t="s">
        <v>99</v>
      </c>
      <c r="C73">
        <v>7.2419165999999997</v>
      </c>
      <c r="D73" t="b">
        <f t="shared" si="52"/>
        <v>0</v>
      </c>
      <c r="E73" t="b">
        <f t="shared" si="53"/>
        <v>0</v>
      </c>
      <c r="F73" t="b">
        <f t="shared" si="54"/>
        <v>1</v>
      </c>
      <c r="G73" t="s">
        <v>116</v>
      </c>
      <c r="H73">
        <f t="shared" ref="H73" si="61">COUNT(C72:C81)</f>
        <v>10</v>
      </c>
    </row>
    <row r="74" spans="1:8" x14ac:dyDescent="0.25">
      <c r="A74" t="s">
        <v>85</v>
      </c>
      <c r="B74" t="s">
        <v>99</v>
      </c>
      <c r="C74">
        <v>7.3533268999999999</v>
      </c>
      <c r="D74" t="b">
        <f t="shared" si="52"/>
        <v>0</v>
      </c>
      <c r="E74" t="b">
        <f t="shared" si="53"/>
        <v>0</v>
      </c>
      <c r="F74" t="b">
        <f t="shared" si="54"/>
        <v>1</v>
      </c>
      <c r="G74" t="s">
        <v>117</v>
      </c>
      <c r="H74">
        <f t="shared" ref="H74" si="62">COUNTIF(D72:D81,TRUE)</f>
        <v>4</v>
      </c>
    </row>
    <row r="75" spans="1:8" x14ac:dyDescent="0.25">
      <c r="A75" t="s">
        <v>86</v>
      </c>
      <c r="B75" t="s">
        <v>83</v>
      </c>
      <c r="C75">
        <v>7.4584188999999999</v>
      </c>
      <c r="D75" t="b">
        <f t="shared" si="52"/>
        <v>1</v>
      </c>
      <c r="E75" t="b">
        <f t="shared" si="53"/>
        <v>0</v>
      </c>
      <c r="F75" t="b">
        <f t="shared" si="54"/>
        <v>0</v>
      </c>
      <c r="G75" t="s">
        <v>118</v>
      </c>
      <c r="H75">
        <f t="shared" ref="H75:H101" si="63">H74</f>
        <v>4</v>
      </c>
    </row>
    <row r="76" spans="1:8" x14ac:dyDescent="0.25">
      <c r="A76" t="s">
        <v>87</v>
      </c>
      <c r="B76" t="s">
        <v>83</v>
      </c>
      <c r="C76">
        <v>7.5663083000000002</v>
      </c>
      <c r="D76" t="b">
        <f t="shared" si="52"/>
        <v>1</v>
      </c>
      <c r="E76" t="b">
        <f t="shared" si="53"/>
        <v>0</v>
      </c>
      <c r="F76" t="b">
        <f t="shared" si="54"/>
        <v>0</v>
      </c>
      <c r="G76" t="s">
        <v>119</v>
      </c>
      <c r="H76">
        <v>7</v>
      </c>
    </row>
    <row r="77" spans="1:8" x14ac:dyDescent="0.25">
      <c r="A77" t="s">
        <v>88</v>
      </c>
      <c r="B77" t="s">
        <v>99</v>
      </c>
      <c r="C77">
        <v>7.6539375999999999</v>
      </c>
      <c r="D77" t="b">
        <f t="shared" si="52"/>
        <v>0</v>
      </c>
      <c r="E77" t="b">
        <f t="shared" si="53"/>
        <v>0</v>
      </c>
      <c r="F77" t="b">
        <f t="shared" si="54"/>
        <v>1</v>
      </c>
      <c r="G77" t="s">
        <v>120</v>
      </c>
      <c r="H77">
        <f t="shared" ref="H77" si="64">COUNTIF(E72:E81,TRUE)</f>
        <v>0</v>
      </c>
    </row>
    <row r="78" spans="1:8" x14ac:dyDescent="0.25">
      <c r="A78" t="s">
        <v>89</v>
      </c>
      <c r="B78" t="s">
        <v>99</v>
      </c>
      <c r="C78">
        <v>7.7505809000000001</v>
      </c>
      <c r="D78" t="b">
        <f t="shared" si="52"/>
        <v>0</v>
      </c>
      <c r="E78" t="b">
        <f t="shared" si="53"/>
        <v>0</v>
      </c>
      <c r="F78" t="b">
        <f t="shared" si="54"/>
        <v>1</v>
      </c>
      <c r="G78" t="s">
        <v>121</v>
      </c>
      <c r="H78">
        <f t="shared" ref="H78" si="65">COUNTIF(F73:F82,TRUE)</f>
        <v>7</v>
      </c>
    </row>
    <row r="79" spans="1:8" x14ac:dyDescent="0.25">
      <c r="A79" t="s">
        <v>90</v>
      </c>
      <c r="B79" t="s">
        <v>99</v>
      </c>
      <c r="C79">
        <v>7.8338055000000004</v>
      </c>
      <c r="D79" t="b">
        <f t="shared" si="52"/>
        <v>0</v>
      </c>
      <c r="E79" t="b">
        <f t="shared" si="53"/>
        <v>0</v>
      </c>
      <c r="F79" t="b">
        <f t="shared" si="54"/>
        <v>1</v>
      </c>
      <c r="G79" s="2" t="s">
        <v>128</v>
      </c>
      <c r="H79">
        <f t="shared" ref="H79" si="66">H75/(H75+H78)</f>
        <v>0.36363636363636365</v>
      </c>
    </row>
    <row r="80" spans="1:8" x14ac:dyDescent="0.25">
      <c r="A80" t="s">
        <v>91</v>
      </c>
      <c r="B80" t="s">
        <v>99</v>
      </c>
      <c r="C80">
        <v>7.9284874000000096</v>
      </c>
      <c r="D80" t="b">
        <f t="shared" si="52"/>
        <v>0</v>
      </c>
      <c r="E80" t="b">
        <f t="shared" si="53"/>
        <v>0</v>
      </c>
      <c r="F80" t="b">
        <f t="shared" si="54"/>
        <v>1</v>
      </c>
      <c r="G80" s="2" t="s">
        <v>122</v>
      </c>
      <c r="H80" s="2">
        <f t="shared" ref="H80" si="67">SUM(H75:H76)/SUM(H75:H78)</f>
        <v>0.61111111111111116</v>
      </c>
    </row>
    <row r="81" spans="1:8" x14ac:dyDescent="0.25">
      <c r="A81" t="s">
        <v>92</v>
      </c>
      <c r="B81" t="s">
        <v>83</v>
      </c>
      <c r="C81">
        <v>8.0113023000000005</v>
      </c>
      <c r="D81" t="b">
        <f t="shared" si="52"/>
        <v>1</v>
      </c>
      <c r="E81" t="b">
        <f t="shared" si="53"/>
        <v>0</v>
      </c>
      <c r="F81" t="b">
        <f t="shared" si="54"/>
        <v>0</v>
      </c>
      <c r="G81" s="2" t="s">
        <v>123</v>
      </c>
      <c r="H81" s="2">
        <f t="shared" ref="H81" si="68">2*H75/(2*H75+H77+H78)</f>
        <v>0.53333333333333333</v>
      </c>
    </row>
    <row r="82" spans="1:8" x14ac:dyDescent="0.25">
      <c r="A82" t="s">
        <v>93</v>
      </c>
      <c r="B82" t="s">
        <v>99</v>
      </c>
      <c r="C82">
        <v>8.2569648999999998</v>
      </c>
      <c r="D82" t="b">
        <f t="shared" si="52"/>
        <v>0</v>
      </c>
      <c r="E82" t="b">
        <f t="shared" si="53"/>
        <v>0</v>
      </c>
      <c r="F82" t="b">
        <f t="shared" si="54"/>
        <v>1</v>
      </c>
      <c r="G82" t="s">
        <v>127</v>
      </c>
      <c r="H82" s="1" t="str">
        <f t="shared" ref="H82:H101" si="69">B82</f>
        <v>unknown</v>
      </c>
    </row>
    <row r="83" spans="1:8" x14ac:dyDescent="0.25">
      <c r="A83" t="s">
        <v>95</v>
      </c>
      <c r="B83" t="s">
        <v>94</v>
      </c>
      <c r="C83">
        <v>8.3367936000000107</v>
      </c>
      <c r="D83" t="b">
        <f t="shared" si="52"/>
        <v>1</v>
      </c>
      <c r="E83" t="b">
        <f t="shared" si="53"/>
        <v>0</v>
      </c>
      <c r="F83" t="b">
        <f t="shared" si="54"/>
        <v>0</v>
      </c>
      <c r="G83" t="s">
        <v>116</v>
      </c>
      <c r="H83">
        <f t="shared" ref="H83" si="70">COUNT(C82:C91)</f>
        <v>10</v>
      </c>
    </row>
    <row r="84" spans="1:8" x14ac:dyDescent="0.25">
      <c r="A84" t="s">
        <v>96</v>
      </c>
      <c r="B84" t="s">
        <v>99</v>
      </c>
      <c r="C84">
        <v>8.4228910000000106</v>
      </c>
      <c r="D84" t="b">
        <f t="shared" si="52"/>
        <v>0</v>
      </c>
      <c r="E84" t="b">
        <f t="shared" si="53"/>
        <v>0</v>
      </c>
      <c r="F84" t="b">
        <f t="shared" si="54"/>
        <v>1</v>
      </c>
      <c r="G84" t="s">
        <v>117</v>
      </c>
      <c r="H84">
        <f t="shared" ref="H84" si="71">COUNTIF(D82:D91,TRUE)</f>
        <v>5</v>
      </c>
    </row>
    <row r="85" spans="1:8" x14ac:dyDescent="0.25">
      <c r="A85" t="s">
        <v>97</v>
      </c>
      <c r="B85" t="s">
        <v>94</v>
      </c>
      <c r="C85">
        <v>8.5083599000000092</v>
      </c>
      <c r="D85" t="b">
        <f t="shared" si="52"/>
        <v>1</v>
      </c>
      <c r="E85" t="b">
        <f t="shared" si="53"/>
        <v>0</v>
      </c>
      <c r="F85" t="b">
        <f t="shared" si="54"/>
        <v>0</v>
      </c>
      <c r="G85" t="s">
        <v>118</v>
      </c>
      <c r="H85">
        <f t="shared" ref="H85:H101" si="72">H84</f>
        <v>5</v>
      </c>
    </row>
    <row r="86" spans="1:8" x14ac:dyDescent="0.25">
      <c r="A86" t="s">
        <v>98</v>
      </c>
      <c r="B86" t="s">
        <v>99</v>
      </c>
      <c r="C86">
        <v>8.6039033000000096</v>
      </c>
      <c r="D86" t="b">
        <f t="shared" si="52"/>
        <v>0</v>
      </c>
      <c r="E86" t="b">
        <f t="shared" si="53"/>
        <v>0</v>
      </c>
      <c r="F86" t="b">
        <f t="shared" si="54"/>
        <v>1</v>
      </c>
      <c r="G86" t="s">
        <v>119</v>
      </c>
      <c r="H86">
        <v>8</v>
      </c>
    </row>
    <row r="87" spans="1:8" x14ac:dyDescent="0.25">
      <c r="A87" t="s">
        <v>100</v>
      </c>
      <c r="B87" t="s">
        <v>94</v>
      </c>
      <c r="C87">
        <v>8.7813913000000099</v>
      </c>
      <c r="D87" t="b">
        <f t="shared" si="52"/>
        <v>1</v>
      </c>
      <c r="E87" t="b">
        <f t="shared" si="53"/>
        <v>0</v>
      </c>
      <c r="F87" t="b">
        <f t="shared" si="54"/>
        <v>0</v>
      </c>
      <c r="G87" t="s">
        <v>120</v>
      </c>
      <c r="H87">
        <f t="shared" ref="H87" si="73">COUNTIF(E82:E91,TRUE)</f>
        <v>0</v>
      </c>
    </row>
    <row r="88" spans="1:8" x14ac:dyDescent="0.25">
      <c r="A88" t="s">
        <v>101</v>
      </c>
      <c r="B88" t="s">
        <v>94</v>
      </c>
      <c r="C88">
        <v>8.8865497000000193</v>
      </c>
      <c r="D88" t="b">
        <f t="shared" si="52"/>
        <v>1</v>
      </c>
      <c r="E88" t="b">
        <f t="shared" si="53"/>
        <v>0</v>
      </c>
      <c r="F88" t="b">
        <f t="shared" si="54"/>
        <v>0</v>
      </c>
      <c r="G88" t="s">
        <v>121</v>
      </c>
      <c r="H88">
        <f t="shared" ref="H88" si="74">COUNTIF(F83:F92,TRUE)</f>
        <v>5</v>
      </c>
    </row>
    <row r="89" spans="1:8" x14ac:dyDescent="0.25">
      <c r="A89" t="s">
        <v>102</v>
      </c>
      <c r="B89" t="s">
        <v>94</v>
      </c>
      <c r="C89">
        <v>8.9652038000000207</v>
      </c>
      <c r="D89" t="b">
        <f t="shared" si="52"/>
        <v>1</v>
      </c>
      <c r="E89" t="b">
        <f t="shared" si="53"/>
        <v>0</v>
      </c>
      <c r="F89" t="b">
        <f t="shared" si="54"/>
        <v>0</v>
      </c>
      <c r="G89" s="2" t="s">
        <v>128</v>
      </c>
      <c r="H89">
        <f t="shared" ref="H89" si="75">H85/(H85+H88)</f>
        <v>0.5</v>
      </c>
    </row>
    <row r="90" spans="1:8" x14ac:dyDescent="0.25">
      <c r="A90" t="s">
        <v>103</v>
      </c>
      <c r="B90" t="s">
        <v>99</v>
      </c>
      <c r="C90">
        <v>9.0548686000000203</v>
      </c>
      <c r="D90" t="b">
        <f t="shared" si="52"/>
        <v>0</v>
      </c>
      <c r="E90" t="b">
        <f t="shared" si="53"/>
        <v>0</v>
      </c>
      <c r="F90" t="b">
        <f t="shared" si="54"/>
        <v>1</v>
      </c>
      <c r="G90" s="2" t="s">
        <v>122</v>
      </c>
      <c r="H90" s="2">
        <f t="shared" ref="H90" si="76">SUM(H85:H86)/SUM(H85:H88)</f>
        <v>0.72222222222222221</v>
      </c>
    </row>
    <row r="91" spans="1:8" x14ac:dyDescent="0.25">
      <c r="A91" t="s">
        <v>104</v>
      </c>
      <c r="B91" t="s">
        <v>99</v>
      </c>
      <c r="C91">
        <v>9.1496337000000203</v>
      </c>
      <c r="D91" t="b">
        <f t="shared" si="52"/>
        <v>0</v>
      </c>
      <c r="E91" t="b">
        <f t="shared" si="53"/>
        <v>0</v>
      </c>
      <c r="F91" t="b">
        <f t="shared" si="54"/>
        <v>1</v>
      </c>
      <c r="G91" s="2" t="s">
        <v>123</v>
      </c>
      <c r="H91" s="2">
        <f t="shared" ref="H91" si="77">2*H85/(2*H85+H87+H88)</f>
        <v>0.66666666666666663</v>
      </c>
    </row>
    <row r="92" spans="1:8" x14ac:dyDescent="0.25">
      <c r="A92" t="s">
        <v>105</v>
      </c>
      <c r="B92" t="s">
        <v>99</v>
      </c>
      <c r="C92">
        <v>9.2442673000000202</v>
      </c>
      <c r="D92" t="b">
        <f t="shared" si="52"/>
        <v>0</v>
      </c>
      <c r="E92" t="b">
        <f t="shared" si="53"/>
        <v>0</v>
      </c>
      <c r="F92" t="b">
        <f t="shared" si="54"/>
        <v>1</v>
      </c>
      <c r="G92" t="s">
        <v>127</v>
      </c>
      <c r="H92" s="1" t="str">
        <f t="shared" ref="H92:H101" si="78">B92</f>
        <v>unknown</v>
      </c>
    </row>
    <row r="93" spans="1:8" x14ac:dyDescent="0.25">
      <c r="A93" t="s">
        <v>107</v>
      </c>
      <c r="B93" t="s">
        <v>106</v>
      </c>
      <c r="C93">
        <v>9.3281805000000197</v>
      </c>
      <c r="D93" t="b">
        <f t="shared" si="52"/>
        <v>1</v>
      </c>
      <c r="E93" t="b">
        <f t="shared" si="53"/>
        <v>0</v>
      </c>
      <c r="F93" t="b">
        <f t="shared" si="54"/>
        <v>0</v>
      </c>
      <c r="G93" t="s">
        <v>116</v>
      </c>
      <c r="H93">
        <f t="shared" ref="H93" si="79">COUNT(C92:C101)</f>
        <v>10</v>
      </c>
    </row>
    <row r="94" spans="1:8" x14ac:dyDescent="0.25">
      <c r="A94" t="s">
        <v>108</v>
      </c>
      <c r="B94" t="s">
        <v>99</v>
      </c>
      <c r="C94">
        <v>9.4076059000000196</v>
      </c>
      <c r="D94" t="b">
        <f t="shared" si="52"/>
        <v>0</v>
      </c>
      <c r="E94" t="b">
        <f t="shared" si="53"/>
        <v>0</v>
      </c>
      <c r="F94" t="b">
        <f t="shared" si="54"/>
        <v>1</v>
      </c>
      <c r="G94" t="s">
        <v>117</v>
      </c>
      <c r="H94">
        <f t="shared" ref="H94" si="80">COUNTIF(D92:D101,TRUE)</f>
        <v>6</v>
      </c>
    </row>
    <row r="95" spans="1:8" x14ac:dyDescent="0.25">
      <c r="A95" t="s">
        <v>109</v>
      </c>
      <c r="B95" t="s">
        <v>106</v>
      </c>
      <c r="C95">
        <v>9.5026905000000195</v>
      </c>
      <c r="D95" t="b">
        <f t="shared" si="52"/>
        <v>1</v>
      </c>
      <c r="E95" t="b">
        <f t="shared" si="53"/>
        <v>0</v>
      </c>
      <c r="F95" t="b">
        <f t="shared" si="54"/>
        <v>0</v>
      </c>
      <c r="G95" t="s">
        <v>118</v>
      </c>
      <c r="H95">
        <f t="shared" ref="H95:H101" si="81">H94</f>
        <v>6</v>
      </c>
    </row>
    <row r="96" spans="1:8" x14ac:dyDescent="0.25">
      <c r="A96" t="s">
        <v>110</v>
      </c>
      <c r="B96" t="s">
        <v>106</v>
      </c>
      <c r="C96">
        <v>9.5910751000000207</v>
      </c>
      <c r="D96" t="b">
        <f t="shared" si="52"/>
        <v>1</v>
      </c>
      <c r="E96" t="b">
        <f t="shared" si="53"/>
        <v>0</v>
      </c>
      <c r="F96" t="b">
        <f t="shared" si="54"/>
        <v>0</v>
      </c>
      <c r="G96" t="s">
        <v>119</v>
      </c>
      <c r="H96">
        <v>9</v>
      </c>
    </row>
    <row r="97" spans="1:8" x14ac:dyDescent="0.25">
      <c r="A97" t="s">
        <v>111</v>
      </c>
      <c r="B97" t="s">
        <v>99</v>
      </c>
      <c r="C97">
        <v>9.6764197000000198</v>
      </c>
      <c r="D97" t="b">
        <f t="shared" si="52"/>
        <v>0</v>
      </c>
      <c r="E97" t="b">
        <f t="shared" si="53"/>
        <v>0</v>
      </c>
      <c r="F97" t="b">
        <f t="shared" si="54"/>
        <v>1</v>
      </c>
      <c r="G97" t="s">
        <v>120</v>
      </c>
      <c r="H97">
        <f t="shared" ref="H97" si="82">COUNTIF(E92:E101,TRUE)</f>
        <v>1</v>
      </c>
    </row>
    <row r="98" spans="1:8" x14ac:dyDescent="0.25">
      <c r="A98" t="s">
        <v>112</v>
      </c>
      <c r="B98" t="s">
        <v>26</v>
      </c>
      <c r="C98">
        <v>9.7684146000000194</v>
      </c>
      <c r="D98" t="b">
        <f t="shared" si="52"/>
        <v>0</v>
      </c>
      <c r="E98" t="b">
        <f t="shared" si="53"/>
        <v>1</v>
      </c>
      <c r="F98" t="b">
        <f t="shared" si="54"/>
        <v>0</v>
      </c>
      <c r="G98" t="s">
        <v>121</v>
      </c>
      <c r="H98">
        <f t="shared" ref="H98" si="83">COUNTIF(F93:F102,TRUE)</f>
        <v>2</v>
      </c>
    </row>
    <row r="99" spans="1:8" x14ac:dyDescent="0.25">
      <c r="A99" t="s">
        <v>113</v>
      </c>
      <c r="B99" t="s">
        <v>106</v>
      </c>
      <c r="C99">
        <v>9.8537692000000199</v>
      </c>
      <c r="D99" t="b">
        <f t="shared" si="52"/>
        <v>1</v>
      </c>
      <c r="E99" t="b">
        <f t="shared" si="53"/>
        <v>0</v>
      </c>
      <c r="F99" t="b">
        <f t="shared" si="54"/>
        <v>0</v>
      </c>
      <c r="G99" s="2" t="s">
        <v>128</v>
      </c>
      <c r="H99">
        <f t="shared" ref="H99" si="84">H95/(H95+H98)</f>
        <v>0.75</v>
      </c>
    </row>
    <row r="100" spans="1:8" x14ac:dyDescent="0.25">
      <c r="A100" t="s">
        <v>114</v>
      </c>
      <c r="B100" t="s">
        <v>106</v>
      </c>
      <c r="C100">
        <v>9.9383824000000196</v>
      </c>
      <c r="D100" t="b">
        <f t="shared" si="52"/>
        <v>1</v>
      </c>
      <c r="E100" t="b">
        <f t="shared" si="53"/>
        <v>0</v>
      </c>
      <c r="F100" t="b">
        <f t="shared" si="54"/>
        <v>0</v>
      </c>
      <c r="G100" s="2" t="s">
        <v>122</v>
      </c>
      <c r="H100" s="2">
        <f t="shared" ref="H100" si="85">SUM(H95:H96)/SUM(H95:H98)</f>
        <v>0.83333333333333337</v>
      </c>
    </row>
    <row r="101" spans="1:8" x14ac:dyDescent="0.25">
      <c r="A101" t="s">
        <v>115</v>
      </c>
      <c r="B101" t="s">
        <v>106</v>
      </c>
      <c r="C101">
        <v>10.0255131</v>
      </c>
      <c r="D101" t="b">
        <f t="shared" si="52"/>
        <v>1</v>
      </c>
      <c r="E101" t="b">
        <f t="shared" si="53"/>
        <v>0</v>
      </c>
      <c r="F101" t="b">
        <f t="shared" si="54"/>
        <v>0</v>
      </c>
      <c r="G101" s="2" t="s">
        <v>123</v>
      </c>
      <c r="H101" s="2">
        <f t="shared" ref="H101" si="86">2*H95/(2*H95+H97+H98)</f>
        <v>0.8</v>
      </c>
    </row>
    <row r="103" spans="1:8" x14ac:dyDescent="0.25">
      <c r="B103" t="s">
        <v>124</v>
      </c>
      <c r="C103">
        <f>MAX(C2:C101)</f>
        <v>10.0255131</v>
      </c>
    </row>
  </sheetData>
  <conditionalFormatting sqref="H10:H11 H20:H21 H30:H31 H40:H41 H50:H51 H60:H61 H70:H71 H80:H81 H90:H91 H100:H101">
    <cfRule type="cellIs" dxfId="11" priority="6" operator="greaterThan">
      <formula>0.5</formula>
    </cfRule>
  </conditionalFormatting>
  <conditionalFormatting sqref="K9:K10">
    <cfRule type="cellIs" dxfId="10" priority="5" operator="greaterThan">
      <formula>0.5</formula>
    </cfRule>
  </conditionalFormatting>
  <conditionalFormatting sqref="H9 H19 H29 H39 H49 H59 H69 H79 H89 H99">
    <cfRule type="cellIs" dxfId="9" priority="3" operator="greaterThan">
      <formula>0.5</formula>
    </cfRule>
    <cfRule type="cellIs" dxfId="8" priority="4" operator="greaterThan">
      <formula>1</formula>
    </cfRule>
  </conditionalFormatting>
  <conditionalFormatting sqref="K8">
    <cfRule type="cellIs" dxfId="7" priority="1" operator="greaterThan">
      <formula>0.5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3"/>
  <sheetViews>
    <sheetView workbookViewId="0">
      <selection activeCell="J23" sqref="J23"/>
    </sheetView>
  </sheetViews>
  <sheetFormatPr defaultRowHeight="15" x14ac:dyDescent="0.25"/>
  <cols>
    <col min="1" max="1" width="12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118</v>
      </c>
      <c r="E1" t="s">
        <v>120</v>
      </c>
      <c r="F1" t="s">
        <v>121</v>
      </c>
    </row>
    <row r="2" spans="1:11" x14ac:dyDescent="0.25">
      <c r="A2" t="s">
        <v>3</v>
      </c>
      <c r="B2" t="s">
        <v>4</v>
      </c>
      <c r="C2">
        <v>0.11462849999999999</v>
      </c>
      <c r="D2" t="b">
        <f>ISNUMBER(SEARCH(LEFT(B2,LEN(B2)-1),A2))</f>
        <v>1</v>
      </c>
      <c r="E2" t="b">
        <f>AND(NOT(ISNUMBER(SEARCH(B2,"unknown"))),NOT(D2))</f>
        <v>0</v>
      </c>
      <c r="F2" t="b">
        <f>ISNUMBER(SEARCH(B2,"unknown"))</f>
        <v>0</v>
      </c>
      <c r="G2" t="s">
        <v>127</v>
      </c>
      <c r="H2" s="1" t="str">
        <f>B2</f>
        <v>angle</v>
      </c>
      <c r="J2" t="s">
        <v>116</v>
      </c>
      <c r="K2">
        <f>COUNT(C2:C101)</f>
        <v>100</v>
      </c>
    </row>
    <row r="3" spans="1:11" x14ac:dyDescent="0.25">
      <c r="A3" t="s">
        <v>5</v>
      </c>
      <c r="B3" t="s">
        <v>4</v>
      </c>
      <c r="C3">
        <v>0.13401930000000001</v>
      </c>
      <c r="D3" t="b">
        <f t="shared" ref="D3:D66" si="0">ISNUMBER(SEARCH(LEFT(B3,LEN(B3)-1),A3))</f>
        <v>1</v>
      </c>
      <c r="E3" t="b">
        <f t="shared" ref="E3:E66" si="1">AND(NOT(ISNUMBER(SEARCH(B3,"unknown"))),NOT(D3))</f>
        <v>0</v>
      </c>
      <c r="F3" t="b">
        <f t="shared" ref="F3:F66" si="2">ISNUMBER(SEARCH(B3,"unknown"))</f>
        <v>0</v>
      </c>
      <c r="G3" t="s">
        <v>116</v>
      </c>
      <c r="H3">
        <f>COUNT(C2:C11)</f>
        <v>10</v>
      </c>
      <c r="J3" t="s">
        <v>117</v>
      </c>
      <c r="K3">
        <f>COUNTIF(D2:D701,TRUE)</f>
        <v>81</v>
      </c>
    </row>
    <row r="4" spans="1:11" x14ac:dyDescent="0.25">
      <c r="A4" t="s">
        <v>6</v>
      </c>
      <c r="B4" t="s">
        <v>4</v>
      </c>
      <c r="C4">
        <v>0.15461949999999899</v>
      </c>
      <c r="D4" t="b">
        <f t="shared" si="0"/>
        <v>1</v>
      </c>
      <c r="E4" t="b">
        <f t="shared" si="1"/>
        <v>0</v>
      </c>
      <c r="F4" t="b">
        <f t="shared" si="2"/>
        <v>0</v>
      </c>
      <c r="G4" t="s">
        <v>117</v>
      </c>
      <c r="H4">
        <f>COUNTIF(D2:D11,TRUE)</f>
        <v>10</v>
      </c>
      <c r="J4" t="s">
        <v>118</v>
      </c>
      <c r="K4">
        <f>K3</f>
        <v>81</v>
      </c>
    </row>
    <row r="5" spans="1:11" x14ac:dyDescent="0.25">
      <c r="A5" t="s">
        <v>7</v>
      </c>
      <c r="B5" t="s">
        <v>4</v>
      </c>
      <c r="C5">
        <v>0.17166419999999899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s">
        <v>118</v>
      </c>
      <c r="H5">
        <f>H4</f>
        <v>10</v>
      </c>
      <c r="J5" t="s">
        <v>119</v>
      </c>
      <c r="K5">
        <v>0</v>
      </c>
    </row>
    <row r="6" spans="1:11" x14ac:dyDescent="0.25">
      <c r="A6" t="s">
        <v>8</v>
      </c>
      <c r="B6" t="s">
        <v>4</v>
      </c>
      <c r="C6">
        <v>0.188719199999999</v>
      </c>
      <c r="D6" t="b">
        <f t="shared" si="0"/>
        <v>1</v>
      </c>
      <c r="E6" t="b">
        <f t="shared" si="1"/>
        <v>0</v>
      </c>
      <c r="F6" t="b">
        <f t="shared" si="2"/>
        <v>0</v>
      </c>
      <c r="G6" t="s">
        <v>119</v>
      </c>
      <c r="H6">
        <v>0</v>
      </c>
      <c r="J6" t="s">
        <v>120</v>
      </c>
      <c r="K6">
        <f>COUNTIF(E2:E701,TRUE)</f>
        <v>2</v>
      </c>
    </row>
    <row r="7" spans="1:11" x14ac:dyDescent="0.25">
      <c r="A7" t="s">
        <v>9</v>
      </c>
      <c r="B7" t="s">
        <v>4</v>
      </c>
      <c r="C7">
        <v>0.204152999999999</v>
      </c>
      <c r="D7" t="b">
        <f t="shared" si="0"/>
        <v>1</v>
      </c>
      <c r="E7" t="b">
        <f t="shared" si="1"/>
        <v>0</v>
      </c>
      <c r="F7" t="b">
        <f t="shared" si="2"/>
        <v>0</v>
      </c>
      <c r="G7" t="s">
        <v>120</v>
      </c>
      <c r="H7">
        <f>COUNTIF(E2:E11,TRUE)</f>
        <v>0</v>
      </c>
      <c r="J7" t="s">
        <v>121</v>
      </c>
      <c r="K7">
        <f>COUNTIF(F2:F701,TRUE)</f>
        <v>17</v>
      </c>
    </row>
    <row r="8" spans="1:11" x14ac:dyDescent="0.25">
      <c r="A8" t="s">
        <v>10</v>
      </c>
      <c r="B8" t="s">
        <v>4</v>
      </c>
      <c r="C8">
        <v>0.21874829999999901</v>
      </c>
      <c r="D8" t="b">
        <f t="shared" si="0"/>
        <v>1</v>
      </c>
      <c r="E8" t="b">
        <f t="shared" si="1"/>
        <v>0</v>
      </c>
      <c r="F8" t="b">
        <f t="shared" si="2"/>
        <v>0</v>
      </c>
      <c r="G8" t="s">
        <v>121</v>
      </c>
      <c r="H8">
        <f>COUNTIF(F3:F12,TRUE)</f>
        <v>0</v>
      </c>
      <c r="J8" s="2" t="s">
        <v>128</v>
      </c>
      <c r="K8">
        <f>K4/(K4+K7)</f>
        <v>0.82653061224489799</v>
      </c>
    </row>
    <row r="9" spans="1:11" x14ac:dyDescent="0.25">
      <c r="A9" t="s">
        <v>11</v>
      </c>
      <c r="B9" t="s">
        <v>4</v>
      </c>
      <c r="C9">
        <v>0.234851899999999</v>
      </c>
      <c r="D9" t="b">
        <f t="shared" si="0"/>
        <v>1</v>
      </c>
      <c r="E9" t="b">
        <f t="shared" si="1"/>
        <v>0</v>
      </c>
      <c r="F9" t="b">
        <f t="shared" si="2"/>
        <v>0</v>
      </c>
      <c r="G9" s="2" t="s">
        <v>128</v>
      </c>
      <c r="H9">
        <f>H5/(H5+H8)</f>
        <v>1</v>
      </c>
      <c r="J9" s="2" t="s">
        <v>122</v>
      </c>
      <c r="K9" s="2">
        <f>SUM(K4:K5)/SUM(K4:K7)</f>
        <v>0.81</v>
      </c>
    </row>
    <row r="10" spans="1:11" x14ac:dyDescent="0.25">
      <c r="A10" t="s">
        <v>12</v>
      </c>
      <c r="B10" t="s">
        <v>4</v>
      </c>
      <c r="C10">
        <v>0.25219009999999897</v>
      </c>
      <c r="D10" t="b">
        <f t="shared" si="0"/>
        <v>1</v>
      </c>
      <c r="E10" t="b">
        <f t="shared" si="1"/>
        <v>0</v>
      </c>
      <c r="F10" t="b">
        <f t="shared" si="2"/>
        <v>0</v>
      </c>
      <c r="G10" s="2" t="s">
        <v>122</v>
      </c>
      <c r="H10" s="2">
        <f>SUM(H5:H6)/SUM(H5:H8)</f>
        <v>1</v>
      </c>
      <c r="J10" s="2" t="s">
        <v>123</v>
      </c>
      <c r="K10" s="2">
        <f>2*K4/(2*K4+K6+K7)</f>
        <v>0.89502762430939231</v>
      </c>
    </row>
    <row r="11" spans="1:11" x14ac:dyDescent="0.25">
      <c r="A11" t="s">
        <v>13</v>
      </c>
      <c r="B11" t="s">
        <v>4</v>
      </c>
      <c r="C11">
        <v>0.27246509999999902</v>
      </c>
      <c r="D11" t="b">
        <f t="shared" si="0"/>
        <v>1</v>
      </c>
      <c r="E11" t="b">
        <f t="shared" si="1"/>
        <v>0</v>
      </c>
      <c r="F11" t="b">
        <f t="shared" si="2"/>
        <v>0</v>
      </c>
      <c r="G11" s="2" t="s">
        <v>123</v>
      </c>
      <c r="H11" s="2">
        <f>2*H5/(2*H5+H7+H8)</f>
        <v>1</v>
      </c>
    </row>
    <row r="12" spans="1:11" x14ac:dyDescent="0.25">
      <c r="A12" t="s">
        <v>14</v>
      </c>
      <c r="B12" t="s">
        <v>15</v>
      </c>
      <c r="C12">
        <v>0.291307599999999</v>
      </c>
      <c r="D12" t="b">
        <f t="shared" si="0"/>
        <v>1</v>
      </c>
      <c r="E12" t="b">
        <f t="shared" si="1"/>
        <v>0</v>
      </c>
      <c r="F12" t="b">
        <f t="shared" si="2"/>
        <v>0</v>
      </c>
      <c r="G12" t="s">
        <v>127</v>
      </c>
      <c r="H12" s="1" t="str">
        <f t="shared" ref="H12:H43" si="3">B12</f>
        <v>ball</v>
      </c>
    </row>
    <row r="13" spans="1:11" x14ac:dyDescent="0.25">
      <c r="A13" t="s">
        <v>16</v>
      </c>
      <c r="B13" t="s">
        <v>15</v>
      </c>
      <c r="C13">
        <v>0.35427439999999899</v>
      </c>
      <c r="D13" t="b">
        <f t="shared" si="0"/>
        <v>1</v>
      </c>
      <c r="E13" t="b">
        <f t="shared" si="1"/>
        <v>0</v>
      </c>
      <c r="F13" t="b">
        <f t="shared" si="2"/>
        <v>0</v>
      </c>
      <c r="G13" t="s">
        <v>116</v>
      </c>
      <c r="H13">
        <f t="shared" ref="H13" si="4">COUNT(C12:C21)</f>
        <v>10</v>
      </c>
    </row>
    <row r="14" spans="1:11" x14ac:dyDescent="0.25">
      <c r="A14" t="s">
        <v>17</v>
      </c>
      <c r="B14" t="s">
        <v>15</v>
      </c>
      <c r="C14">
        <v>0.427060299999999</v>
      </c>
      <c r="D14" t="b">
        <f t="shared" si="0"/>
        <v>1</v>
      </c>
      <c r="E14" t="b">
        <f t="shared" si="1"/>
        <v>0</v>
      </c>
      <c r="F14" t="b">
        <f t="shared" si="2"/>
        <v>0</v>
      </c>
      <c r="G14" t="s">
        <v>117</v>
      </c>
      <c r="H14">
        <f t="shared" ref="H14" si="5">COUNTIF(D12:D21,TRUE)</f>
        <v>7</v>
      </c>
    </row>
    <row r="15" spans="1:11" x14ac:dyDescent="0.25">
      <c r="A15" t="s">
        <v>18</v>
      </c>
      <c r="B15" t="s">
        <v>15</v>
      </c>
      <c r="C15">
        <v>0.47964079999999898</v>
      </c>
      <c r="D15" t="b">
        <f t="shared" si="0"/>
        <v>1</v>
      </c>
      <c r="E15" t="b">
        <f t="shared" si="1"/>
        <v>0</v>
      </c>
      <c r="F15" t="b">
        <f t="shared" si="2"/>
        <v>0</v>
      </c>
      <c r="G15" t="s">
        <v>118</v>
      </c>
      <c r="H15">
        <f t="shared" ref="H15:H46" si="6">H14</f>
        <v>7</v>
      </c>
    </row>
    <row r="16" spans="1:11" x14ac:dyDescent="0.25">
      <c r="A16" t="s">
        <v>19</v>
      </c>
      <c r="B16" t="s">
        <v>99</v>
      </c>
      <c r="C16">
        <v>0.54990419999999895</v>
      </c>
      <c r="D16" t="b">
        <f t="shared" si="0"/>
        <v>0</v>
      </c>
      <c r="E16" t="b">
        <f t="shared" si="1"/>
        <v>0</v>
      </c>
      <c r="F16" t="b">
        <f t="shared" si="2"/>
        <v>1</v>
      </c>
      <c r="G16" t="s">
        <v>119</v>
      </c>
      <c r="H16">
        <v>1</v>
      </c>
    </row>
    <row r="17" spans="1:8" x14ac:dyDescent="0.25">
      <c r="A17" t="s">
        <v>20</v>
      </c>
      <c r="B17" t="s">
        <v>99</v>
      </c>
      <c r="C17">
        <v>0.57094309999999904</v>
      </c>
      <c r="D17" t="b">
        <f t="shared" si="0"/>
        <v>0</v>
      </c>
      <c r="E17" t="b">
        <f t="shared" si="1"/>
        <v>0</v>
      </c>
      <c r="F17" t="b">
        <f t="shared" si="2"/>
        <v>1</v>
      </c>
      <c r="G17" t="s">
        <v>120</v>
      </c>
      <c r="H17">
        <f t="shared" ref="H17" si="7">COUNTIF(E12:E21,TRUE)</f>
        <v>0</v>
      </c>
    </row>
    <row r="18" spans="1:8" x14ac:dyDescent="0.25">
      <c r="A18" t="s">
        <v>21</v>
      </c>
      <c r="B18" t="s">
        <v>15</v>
      </c>
      <c r="C18">
        <v>0.657904499999999</v>
      </c>
      <c r="D18" t="b">
        <f t="shared" si="0"/>
        <v>1</v>
      </c>
      <c r="E18" t="b">
        <f t="shared" si="1"/>
        <v>0</v>
      </c>
      <c r="F18" t="b">
        <f t="shared" si="2"/>
        <v>0</v>
      </c>
      <c r="G18" t="s">
        <v>121</v>
      </c>
      <c r="H18">
        <f t="shared" ref="H18" si="8">COUNTIF(F13:F22,TRUE)</f>
        <v>3</v>
      </c>
    </row>
    <row r="19" spans="1:8" x14ac:dyDescent="0.25">
      <c r="A19" t="s">
        <v>22</v>
      </c>
      <c r="B19" t="s">
        <v>15</v>
      </c>
      <c r="C19">
        <v>0.67794109999999896</v>
      </c>
      <c r="D19" t="b">
        <f t="shared" si="0"/>
        <v>1</v>
      </c>
      <c r="E19" t="b">
        <f t="shared" si="1"/>
        <v>0</v>
      </c>
      <c r="F19" t="b">
        <f t="shared" si="2"/>
        <v>0</v>
      </c>
      <c r="G19" s="2" t="s">
        <v>128</v>
      </c>
      <c r="H19">
        <f t="shared" ref="H19" si="9">H15/(H15+H18)</f>
        <v>0.7</v>
      </c>
    </row>
    <row r="20" spans="1:8" x14ac:dyDescent="0.25">
      <c r="A20" t="s">
        <v>23</v>
      </c>
      <c r="B20" t="s">
        <v>99</v>
      </c>
      <c r="C20">
        <v>0.69644239999999902</v>
      </c>
      <c r="D20" t="b">
        <f t="shared" si="0"/>
        <v>0</v>
      </c>
      <c r="E20" t="b">
        <f t="shared" si="1"/>
        <v>0</v>
      </c>
      <c r="F20" t="b">
        <f t="shared" si="2"/>
        <v>1</v>
      </c>
      <c r="G20" s="2" t="s">
        <v>122</v>
      </c>
      <c r="H20" s="2">
        <f t="shared" ref="H20" si="10">SUM(H15:H16)/SUM(H15:H18)</f>
        <v>0.72727272727272729</v>
      </c>
    </row>
    <row r="21" spans="1:8" x14ac:dyDescent="0.25">
      <c r="A21" t="s">
        <v>24</v>
      </c>
      <c r="B21" t="s">
        <v>15</v>
      </c>
      <c r="C21">
        <v>0.71537339999999905</v>
      </c>
      <c r="D21" t="b">
        <f t="shared" si="0"/>
        <v>1</v>
      </c>
      <c r="E21" t="b">
        <f t="shared" si="1"/>
        <v>0</v>
      </c>
      <c r="F21" t="b">
        <f t="shared" si="2"/>
        <v>0</v>
      </c>
      <c r="G21" s="2" t="s">
        <v>123</v>
      </c>
      <c r="H21" s="2">
        <f t="shared" ref="H21" si="11">2*H15/(2*H15+H17+H18)</f>
        <v>0.82352941176470584</v>
      </c>
    </row>
    <row r="22" spans="1:8" x14ac:dyDescent="0.25">
      <c r="A22" t="s">
        <v>25</v>
      </c>
      <c r="B22" t="s">
        <v>26</v>
      </c>
      <c r="C22">
        <v>0.73408489999999804</v>
      </c>
      <c r="D22" t="b">
        <f t="shared" si="0"/>
        <v>1</v>
      </c>
      <c r="E22" t="b">
        <f t="shared" si="1"/>
        <v>0</v>
      </c>
      <c r="F22" t="b">
        <f t="shared" si="2"/>
        <v>0</v>
      </c>
      <c r="G22" t="s">
        <v>127</v>
      </c>
      <c r="H22" s="1" t="str">
        <f t="shared" ref="H22:H53" si="12">B22</f>
        <v>button</v>
      </c>
    </row>
    <row r="23" spans="1:8" x14ac:dyDescent="0.25">
      <c r="A23" t="s">
        <v>27</v>
      </c>
      <c r="B23" t="s">
        <v>26</v>
      </c>
      <c r="C23">
        <v>0.75070019999999804</v>
      </c>
      <c r="D23" t="b">
        <f t="shared" si="0"/>
        <v>1</v>
      </c>
      <c r="E23" t="b">
        <f t="shared" si="1"/>
        <v>0</v>
      </c>
      <c r="F23" t="b">
        <f t="shared" si="2"/>
        <v>0</v>
      </c>
      <c r="G23" t="s">
        <v>116</v>
      </c>
      <c r="H23">
        <f t="shared" ref="H23" si="13">COUNT(C22:C31)</f>
        <v>10</v>
      </c>
    </row>
    <row r="24" spans="1:8" x14ac:dyDescent="0.25">
      <c r="A24" t="s">
        <v>28</v>
      </c>
      <c r="B24" t="s">
        <v>26</v>
      </c>
      <c r="C24">
        <v>0.76856789999999797</v>
      </c>
      <c r="D24" t="b">
        <f t="shared" si="0"/>
        <v>1</v>
      </c>
      <c r="E24" t="b">
        <f t="shared" si="1"/>
        <v>0</v>
      </c>
      <c r="F24" t="b">
        <f t="shared" si="2"/>
        <v>0</v>
      </c>
      <c r="G24" t="s">
        <v>117</v>
      </c>
      <c r="H24">
        <f t="shared" ref="H24" si="14">COUNTIF(D22:D31,TRUE)</f>
        <v>10</v>
      </c>
    </row>
    <row r="25" spans="1:8" x14ac:dyDescent="0.25">
      <c r="A25" t="s">
        <v>29</v>
      </c>
      <c r="B25" t="s">
        <v>26</v>
      </c>
      <c r="C25">
        <v>0.78732679999999799</v>
      </c>
      <c r="D25" t="b">
        <f t="shared" si="0"/>
        <v>1</v>
      </c>
      <c r="E25" t="b">
        <f t="shared" si="1"/>
        <v>0</v>
      </c>
      <c r="F25" t="b">
        <f t="shared" si="2"/>
        <v>0</v>
      </c>
      <c r="G25" t="s">
        <v>118</v>
      </c>
      <c r="H25">
        <f t="shared" ref="H25:H56" si="15">H24</f>
        <v>10</v>
      </c>
    </row>
    <row r="26" spans="1:8" x14ac:dyDescent="0.25">
      <c r="A26" t="s">
        <v>30</v>
      </c>
      <c r="B26" t="s">
        <v>26</v>
      </c>
      <c r="C26">
        <v>0.80766849999999801</v>
      </c>
      <c r="D26" t="b">
        <f t="shared" si="0"/>
        <v>1</v>
      </c>
      <c r="E26" t="b">
        <f t="shared" si="1"/>
        <v>0</v>
      </c>
      <c r="F26" t="b">
        <f t="shared" si="2"/>
        <v>0</v>
      </c>
      <c r="G26" t="s">
        <v>119</v>
      </c>
      <c r="H26">
        <v>2</v>
      </c>
    </row>
    <row r="27" spans="1:8" x14ac:dyDescent="0.25">
      <c r="A27" t="s">
        <v>31</v>
      </c>
      <c r="B27" t="s">
        <v>26</v>
      </c>
      <c r="C27">
        <v>0.82620389999999799</v>
      </c>
      <c r="D27" t="b">
        <f t="shared" si="0"/>
        <v>1</v>
      </c>
      <c r="E27" t="b">
        <f t="shared" si="1"/>
        <v>0</v>
      </c>
      <c r="F27" t="b">
        <f t="shared" si="2"/>
        <v>0</v>
      </c>
      <c r="G27" t="s">
        <v>120</v>
      </c>
      <c r="H27">
        <f t="shared" ref="H27" si="16">COUNTIF(E22:E31,TRUE)</f>
        <v>0</v>
      </c>
    </row>
    <row r="28" spans="1:8" x14ac:dyDescent="0.25">
      <c r="A28" t="s">
        <v>32</v>
      </c>
      <c r="B28" t="s">
        <v>26</v>
      </c>
      <c r="C28">
        <v>0.84436939999999805</v>
      </c>
      <c r="D28" t="b">
        <f t="shared" si="0"/>
        <v>1</v>
      </c>
      <c r="E28" t="b">
        <f t="shared" si="1"/>
        <v>0</v>
      </c>
      <c r="F28" t="b">
        <f t="shared" si="2"/>
        <v>0</v>
      </c>
      <c r="G28" t="s">
        <v>121</v>
      </c>
      <c r="H28">
        <f t="shared" ref="H28" si="17">COUNTIF(F23:F32,TRUE)</f>
        <v>0</v>
      </c>
    </row>
    <row r="29" spans="1:8" x14ac:dyDescent="0.25">
      <c r="A29" t="s">
        <v>33</v>
      </c>
      <c r="B29" t="s">
        <v>26</v>
      </c>
      <c r="C29">
        <v>0.86319379999999801</v>
      </c>
      <c r="D29" t="b">
        <f t="shared" si="0"/>
        <v>1</v>
      </c>
      <c r="E29" t="b">
        <f t="shared" si="1"/>
        <v>0</v>
      </c>
      <c r="F29" t="b">
        <f t="shared" si="2"/>
        <v>0</v>
      </c>
      <c r="G29" s="2" t="s">
        <v>128</v>
      </c>
      <c r="H29">
        <f t="shared" ref="H29" si="18">H25/(H25+H28)</f>
        <v>1</v>
      </c>
    </row>
    <row r="30" spans="1:8" x14ac:dyDescent="0.25">
      <c r="A30" t="s">
        <v>34</v>
      </c>
      <c r="B30" t="s">
        <v>26</v>
      </c>
      <c r="C30">
        <v>0.88312499999999905</v>
      </c>
      <c r="D30" t="b">
        <f t="shared" si="0"/>
        <v>1</v>
      </c>
      <c r="E30" t="b">
        <f t="shared" si="1"/>
        <v>0</v>
      </c>
      <c r="F30" t="b">
        <f t="shared" si="2"/>
        <v>0</v>
      </c>
      <c r="G30" s="2" t="s">
        <v>122</v>
      </c>
      <c r="H30" s="2">
        <f t="shared" ref="H30" si="19">SUM(H25:H26)/SUM(H25:H28)</f>
        <v>1</v>
      </c>
    </row>
    <row r="31" spans="1:8" x14ac:dyDescent="0.25">
      <c r="A31" t="s">
        <v>35</v>
      </c>
      <c r="B31" t="s">
        <v>26</v>
      </c>
      <c r="C31">
        <v>0.90262109999999895</v>
      </c>
      <c r="D31" t="b">
        <f t="shared" si="0"/>
        <v>1</v>
      </c>
      <c r="E31" t="b">
        <f t="shared" si="1"/>
        <v>0</v>
      </c>
      <c r="F31" t="b">
        <f t="shared" si="2"/>
        <v>0</v>
      </c>
      <c r="G31" s="2" t="s">
        <v>123</v>
      </c>
      <c r="H31" s="2">
        <f t="shared" ref="H31" si="20">2*H25/(2*H25+H27+H28)</f>
        <v>1</v>
      </c>
    </row>
    <row r="32" spans="1:8" x14ac:dyDescent="0.25">
      <c r="A32" t="s">
        <v>36</v>
      </c>
      <c r="B32" t="s">
        <v>126</v>
      </c>
      <c r="C32">
        <v>0.919664699999999</v>
      </c>
      <c r="D32" t="b">
        <f t="shared" si="0"/>
        <v>1</v>
      </c>
      <c r="E32" t="b">
        <f t="shared" si="1"/>
        <v>0</v>
      </c>
      <c r="F32" t="b">
        <f t="shared" si="2"/>
        <v>0</v>
      </c>
      <c r="G32" t="s">
        <v>127</v>
      </c>
      <c r="H32" s="1" t="str">
        <f t="shared" ref="H32:H63" si="21">B32</f>
        <v>color_blue</v>
      </c>
    </row>
    <row r="33" spans="1:8" x14ac:dyDescent="0.25">
      <c r="A33" t="s">
        <v>38</v>
      </c>
      <c r="B33" t="s">
        <v>126</v>
      </c>
      <c r="C33">
        <v>0.93828389999999995</v>
      </c>
      <c r="D33" t="b">
        <f t="shared" si="0"/>
        <v>1</v>
      </c>
      <c r="E33" t="b">
        <f t="shared" si="1"/>
        <v>0</v>
      </c>
      <c r="F33" t="b">
        <f t="shared" si="2"/>
        <v>0</v>
      </c>
      <c r="G33" t="s">
        <v>116</v>
      </c>
      <c r="H33">
        <f t="shared" ref="H33" si="22">COUNT(C32:C41)</f>
        <v>10</v>
      </c>
    </row>
    <row r="34" spans="1:8" x14ac:dyDescent="0.25">
      <c r="A34" t="s">
        <v>39</v>
      </c>
      <c r="B34" t="s">
        <v>99</v>
      </c>
      <c r="C34">
        <v>0.95892829999999896</v>
      </c>
      <c r="D34" t="b">
        <f t="shared" si="0"/>
        <v>0</v>
      </c>
      <c r="E34" t="b">
        <f t="shared" si="1"/>
        <v>0</v>
      </c>
      <c r="F34" t="b">
        <f t="shared" si="2"/>
        <v>1</v>
      </c>
      <c r="G34" t="s">
        <v>117</v>
      </c>
      <c r="H34">
        <f t="shared" ref="H34" si="23">COUNTIF(D32:D41,TRUE)</f>
        <v>9</v>
      </c>
    </row>
    <row r="35" spans="1:8" x14ac:dyDescent="0.25">
      <c r="A35" t="s">
        <v>40</v>
      </c>
      <c r="B35" t="s">
        <v>37</v>
      </c>
      <c r="C35">
        <v>0.97804569999999902</v>
      </c>
      <c r="D35" t="b">
        <f t="shared" si="0"/>
        <v>1</v>
      </c>
      <c r="E35" t="b">
        <f t="shared" si="1"/>
        <v>0</v>
      </c>
      <c r="F35" t="b">
        <f t="shared" si="2"/>
        <v>0</v>
      </c>
      <c r="G35" t="s">
        <v>118</v>
      </c>
      <c r="H35">
        <f t="shared" ref="H35:H66" si="24">H34</f>
        <v>9</v>
      </c>
    </row>
    <row r="36" spans="1:8" x14ac:dyDescent="0.25">
      <c r="A36" t="s">
        <v>41</v>
      </c>
      <c r="B36" t="s">
        <v>37</v>
      </c>
      <c r="C36">
        <v>0.99544559999999804</v>
      </c>
      <c r="D36" t="b">
        <f t="shared" si="0"/>
        <v>1</v>
      </c>
      <c r="E36" t="b">
        <f t="shared" si="1"/>
        <v>0</v>
      </c>
      <c r="F36" t="b">
        <f t="shared" si="2"/>
        <v>0</v>
      </c>
      <c r="G36" t="s">
        <v>119</v>
      </c>
      <c r="H36">
        <v>3</v>
      </c>
    </row>
    <row r="37" spans="1:8" x14ac:dyDescent="0.25">
      <c r="A37" t="s">
        <v>42</v>
      </c>
      <c r="B37" t="s">
        <v>37</v>
      </c>
      <c r="C37">
        <v>1.0132694999999901</v>
      </c>
      <c r="D37" t="b">
        <f t="shared" si="0"/>
        <v>1</v>
      </c>
      <c r="E37" t="b">
        <f t="shared" si="1"/>
        <v>0</v>
      </c>
      <c r="F37" t="b">
        <f t="shared" si="2"/>
        <v>0</v>
      </c>
      <c r="G37" t="s">
        <v>120</v>
      </c>
      <c r="H37">
        <f t="shared" ref="H37" si="25">COUNTIF(E32:E41,TRUE)</f>
        <v>0</v>
      </c>
    </row>
    <row r="38" spans="1:8" x14ac:dyDescent="0.25">
      <c r="A38" t="s">
        <v>43</v>
      </c>
      <c r="B38" t="s">
        <v>126</v>
      </c>
      <c r="C38">
        <v>1.03688559999999</v>
      </c>
      <c r="D38" t="b">
        <f t="shared" si="0"/>
        <v>1</v>
      </c>
      <c r="E38" t="b">
        <f t="shared" si="1"/>
        <v>0</v>
      </c>
      <c r="F38" t="b">
        <f t="shared" si="2"/>
        <v>0</v>
      </c>
      <c r="G38" t="s">
        <v>121</v>
      </c>
      <c r="H38">
        <f t="shared" ref="H38" si="26">COUNTIF(F33:F42,TRUE)</f>
        <v>1</v>
      </c>
    </row>
    <row r="39" spans="1:8" x14ac:dyDescent="0.25">
      <c r="A39" t="s">
        <v>44</v>
      </c>
      <c r="B39" t="s">
        <v>126</v>
      </c>
      <c r="C39">
        <v>1.0589788999999901</v>
      </c>
      <c r="D39" t="b">
        <f t="shared" si="0"/>
        <v>1</v>
      </c>
      <c r="E39" t="b">
        <f t="shared" si="1"/>
        <v>0</v>
      </c>
      <c r="F39" t="b">
        <f t="shared" si="2"/>
        <v>0</v>
      </c>
      <c r="G39" s="2" t="s">
        <v>128</v>
      </c>
      <c r="H39">
        <f t="shared" ref="H39" si="27">H35/(H35+H38)</f>
        <v>0.9</v>
      </c>
    </row>
    <row r="40" spans="1:8" x14ac:dyDescent="0.25">
      <c r="A40" t="s">
        <v>45</v>
      </c>
      <c r="B40" t="s">
        <v>37</v>
      </c>
      <c r="C40">
        <v>1.0777911999999901</v>
      </c>
      <c r="D40" t="b">
        <f t="shared" si="0"/>
        <v>1</v>
      </c>
      <c r="E40" t="b">
        <f t="shared" si="1"/>
        <v>0</v>
      </c>
      <c r="F40" t="b">
        <f t="shared" si="2"/>
        <v>0</v>
      </c>
      <c r="G40" s="2" t="s">
        <v>122</v>
      </c>
      <c r="H40" s="2">
        <f t="shared" ref="H40" si="28">SUM(H35:H36)/SUM(H35:H38)</f>
        <v>0.92307692307692313</v>
      </c>
    </row>
    <row r="41" spans="1:8" x14ac:dyDescent="0.25">
      <c r="A41" t="s">
        <v>46</v>
      </c>
      <c r="B41" t="s">
        <v>37</v>
      </c>
      <c r="C41">
        <v>1.0936473999999901</v>
      </c>
      <c r="D41" t="b">
        <f t="shared" si="0"/>
        <v>1</v>
      </c>
      <c r="E41" t="b">
        <f t="shared" si="1"/>
        <v>0</v>
      </c>
      <c r="F41" t="b">
        <f t="shared" si="2"/>
        <v>0</v>
      </c>
      <c r="G41" s="2" t="s">
        <v>123</v>
      </c>
      <c r="H41" s="2">
        <f t="shared" ref="H41" si="29">2*H35/(2*H35+H37+H38)</f>
        <v>0.94736842105263153</v>
      </c>
    </row>
    <row r="42" spans="1:8" x14ac:dyDescent="0.25">
      <c r="A42" t="s">
        <v>47</v>
      </c>
      <c r="B42" t="s">
        <v>48</v>
      </c>
      <c r="C42">
        <v>1.11037059999999</v>
      </c>
      <c r="D42" t="b">
        <f t="shared" si="0"/>
        <v>1</v>
      </c>
      <c r="E42" t="b">
        <f t="shared" si="1"/>
        <v>0</v>
      </c>
      <c r="F42" t="b">
        <f t="shared" si="2"/>
        <v>0</v>
      </c>
      <c r="G42" t="s">
        <v>127</v>
      </c>
      <c r="H42" s="1" t="str">
        <f t="shared" ref="H42:H73" si="30">B42</f>
        <v>color_green2</v>
      </c>
    </row>
    <row r="43" spans="1:8" x14ac:dyDescent="0.25">
      <c r="A43" t="s">
        <v>49</v>
      </c>
      <c r="B43" t="s">
        <v>48</v>
      </c>
      <c r="C43">
        <v>1.12643939999999</v>
      </c>
      <c r="D43" t="b">
        <f t="shared" si="0"/>
        <v>1</v>
      </c>
      <c r="E43" t="b">
        <f t="shared" si="1"/>
        <v>0</v>
      </c>
      <c r="F43" t="b">
        <f t="shared" si="2"/>
        <v>0</v>
      </c>
      <c r="G43" t="s">
        <v>116</v>
      </c>
      <c r="H43">
        <f t="shared" ref="H43" si="31">COUNT(C42:C51)</f>
        <v>10</v>
      </c>
    </row>
    <row r="44" spans="1:8" x14ac:dyDescent="0.25">
      <c r="A44" t="s">
        <v>50</v>
      </c>
      <c r="B44" t="s">
        <v>125</v>
      </c>
      <c r="C44">
        <v>1.1435107999999901</v>
      </c>
      <c r="D44" t="b">
        <f t="shared" si="0"/>
        <v>1</v>
      </c>
      <c r="E44" t="b">
        <f t="shared" si="1"/>
        <v>0</v>
      </c>
      <c r="F44" t="b">
        <f t="shared" si="2"/>
        <v>0</v>
      </c>
      <c r="G44" t="s">
        <v>117</v>
      </c>
      <c r="H44">
        <f t="shared" ref="H44" si="32">COUNTIF(D42:D51,TRUE)</f>
        <v>8</v>
      </c>
    </row>
    <row r="45" spans="1:8" x14ac:dyDescent="0.25">
      <c r="A45" t="s">
        <v>51</v>
      </c>
      <c r="B45" t="s">
        <v>48</v>
      </c>
      <c r="C45">
        <v>1.20713709999999</v>
      </c>
      <c r="D45" t="b">
        <f t="shared" si="0"/>
        <v>1</v>
      </c>
      <c r="E45" t="b">
        <f t="shared" si="1"/>
        <v>0</v>
      </c>
      <c r="F45" t="b">
        <f t="shared" si="2"/>
        <v>0</v>
      </c>
      <c r="G45" t="s">
        <v>118</v>
      </c>
      <c r="H45">
        <f t="shared" ref="H45:H76" si="33">H44</f>
        <v>8</v>
      </c>
    </row>
    <row r="46" spans="1:8" x14ac:dyDescent="0.25">
      <c r="A46" t="s">
        <v>52</v>
      </c>
      <c r="B46" t="s">
        <v>99</v>
      </c>
      <c r="C46">
        <v>1.2321065</v>
      </c>
      <c r="D46" t="b">
        <f t="shared" si="0"/>
        <v>0</v>
      </c>
      <c r="E46" t="b">
        <f t="shared" si="1"/>
        <v>0</v>
      </c>
      <c r="F46" t="b">
        <f t="shared" si="2"/>
        <v>1</v>
      </c>
      <c r="G46" t="s">
        <v>119</v>
      </c>
      <c r="H46">
        <v>4</v>
      </c>
    </row>
    <row r="47" spans="1:8" x14ac:dyDescent="0.25">
      <c r="A47" t="s">
        <v>53</v>
      </c>
      <c r="B47" t="s">
        <v>48</v>
      </c>
      <c r="C47">
        <v>1.2513626999999901</v>
      </c>
      <c r="D47" t="b">
        <f t="shared" si="0"/>
        <v>1</v>
      </c>
      <c r="E47" t="b">
        <f t="shared" si="1"/>
        <v>0</v>
      </c>
      <c r="F47" t="b">
        <f t="shared" si="2"/>
        <v>0</v>
      </c>
      <c r="G47" t="s">
        <v>120</v>
      </c>
      <c r="H47">
        <f t="shared" ref="H47" si="34">COUNTIF(E42:E51,TRUE)</f>
        <v>0</v>
      </c>
    </row>
    <row r="48" spans="1:8" x14ac:dyDescent="0.25">
      <c r="A48" t="s">
        <v>54</v>
      </c>
      <c r="B48" t="s">
        <v>48</v>
      </c>
      <c r="C48">
        <v>1.2679373999999899</v>
      </c>
      <c r="D48" t="b">
        <f t="shared" si="0"/>
        <v>1</v>
      </c>
      <c r="E48" t="b">
        <f t="shared" si="1"/>
        <v>0</v>
      </c>
      <c r="F48" t="b">
        <f t="shared" si="2"/>
        <v>0</v>
      </c>
      <c r="G48" t="s">
        <v>121</v>
      </c>
      <c r="H48">
        <f t="shared" ref="H48" si="35">COUNTIF(F43:F52,TRUE)</f>
        <v>2</v>
      </c>
    </row>
    <row r="49" spans="1:8" x14ac:dyDescent="0.25">
      <c r="A49" t="s">
        <v>55</v>
      </c>
      <c r="B49" t="s">
        <v>125</v>
      </c>
      <c r="C49">
        <v>1.28495189999999</v>
      </c>
      <c r="D49" t="b">
        <f t="shared" si="0"/>
        <v>1</v>
      </c>
      <c r="E49" t="b">
        <f t="shared" si="1"/>
        <v>0</v>
      </c>
      <c r="F49" t="b">
        <f t="shared" si="2"/>
        <v>0</v>
      </c>
      <c r="G49" s="2" t="s">
        <v>128</v>
      </c>
      <c r="H49">
        <f t="shared" ref="H49" si="36">H45/(H45+H48)</f>
        <v>0.8</v>
      </c>
    </row>
    <row r="50" spans="1:8" x14ac:dyDescent="0.25">
      <c r="A50" t="s">
        <v>56</v>
      </c>
      <c r="B50" t="s">
        <v>99</v>
      </c>
      <c r="C50">
        <v>1.30294609999999</v>
      </c>
      <c r="D50" t="b">
        <f t="shared" si="0"/>
        <v>0</v>
      </c>
      <c r="E50" t="b">
        <f t="shared" si="1"/>
        <v>0</v>
      </c>
      <c r="F50" t="b">
        <f t="shared" si="2"/>
        <v>1</v>
      </c>
      <c r="G50" s="2" t="s">
        <v>122</v>
      </c>
      <c r="H50" s="2">
        <f t="shared" ref="H50" si="37">SUM(H45:H46)/SUM(H45:H48)</f>
        <v>0.8571428571428571</v>
      </c>
    </row>
    <row r="51" spans="1:8" x14ac:dyDescent="0.25">
      <c r="A51" t="s">
        <v>57</v>
      </c>
      <c r="B51" t="s">
        <v>48</v>
      </c>
      <c r="C51">
        <v>1.32073619999999</v>
      </c>
      <c r="D51" t="b">
        <f t="shared" si="0"/>
        <v>1</v>
      </c>
      <c r="E51" t="b">
        <f t="shared" si="1"/>
        <v>0</v>
      </c>
      <c r="F51" t="b">
        <f t="shared" si="2"/>
        <v>0</v>
      </c>
      <c r="G51" s="2" t="s">
        <v>123</v>
      </c>
      <c r="H51" s="2">
        <f t="shared" ref="H51" si="38">2*H45/(2*H45+H47+H48)</f>
        <v>0.88888888888888884</v>
      </c>
    </row>
    <row r="52" spans="1:8" x14ac:dyDescent="0.25">
      <c r="A52" t="s">
        <v>58</v>
      </c>
      <c r="B52" t="s">
        <v>59</v>
      </c>
      <c r="C52">
        <v>1.3422349999999901</v>
      </c>
      <c r="D52" t="b">
        <f t="shared" si="0"/>
        <v>1</v>
      </c>
      <c r="E52" t="b">
        <f t="shared" si="1"/>
        <v>0</v>
      </c>
      <c r="F52" t="b">
        <f t="shared" si="2"/>
        <v>0</v>
      </c>
      <c r="G52" t="s">
        <v>127</v>
      </c>
      <c r="H52" s="1" t="str">
        <f t="shared" ref="H52:H83" si="39">B52</f>
        <v>color_red</v>
      </c>
    </row>
    <row r="53" spans="1:8" x14ac:dyDescent="0.25">
      <c r="A53" t="s">
        <v>60</v>
      </c>
      <c r="B53" t="s">
        <v>59</v>
      </c>
      <c r="C53">
        <v>1.3609715999999901</v>
      </c>
      <c r="D53" t="b">
        <f t="shared" si="0"/>
        <v>1</v>
      </c>
      <c r="E53" t="b">
        <f t="shared" si="1"/>
        <v>0</v>
      </c>
      <c r="F53" t="b">
        <f t="shared" si="2"/>
        <v>0</v>
      </c>
      <c r="G53" t="s">
        <v>116</v>
      </c>
      <c r="H53">
        <f t="shared" ref="H53" si="40">COUNT(C52:C61)</f>
        <v>10</v>
      </c>
    </row>
    <row r="54" spans="1:8" x14ac:dyDescent="0.25">
      <c r="A54" t="s">
        <v>62</v>
      </c>
      <c r="B54" t="s">
        <v>59</v>
      </c>
      <c r="C54">
        <v>1.3767704999999899</v>
      </c>
      <c r="D54" t="b">
        <f t="shared" si="0"/>
        <v>1</v>
      </c>
      <c r="E54" t="b">
        <f t="shared" si="1"/>
        <v>0</v>
      </c>
      <c r="F54" t="b">
        <f t="shared" si="2"/>
        <v>0</v>
      </c>
      <c r="G54" t="s">
        <v>117</v>
      </c>
      <c r="H54">
        <f t="shared" ref="H54" si="41">COUNTIF(D52:D61,TRUE)</f>
        <v>7</v>
      </c>
    </row>
    <row r="55" spans="1:8" x14ac:dyDescent="0.25">
      <c r="A55" t="s">
        <v>63</v>
      </c>
      <c r="B55" t="s">
        <v>99</v>
      </c>
      <c r="C55">
        <v>1.39944069999999</v>
      </c>
      <c r="D55" t="b">
        <f t="shared" si="0"/>
        <v>0</v>
      </c>
      <c r="E55" t="b">
        <f t="shared" si="1"/>
        <v>0</v>
      </c>
      <c r="F55" t="b">
        <f t="shared" si="2"/>
        <v>1</v>
      </c>
      <c r="G55" t="s">
        <v>118</v>
      </c>
      <c r="H55">
        <f t="shared" ref="H55:H101" si="42">H54</f>
        <v>7</v>
      </c>
    </row>
    <row r="56" spans="1:8" x14ac:dyDescent="0.25">
      <c r="A56" t="s">
        <v>64</v>
      </c>
      <c r="B56" t="s">
        <v>61</v>
      </c>
      <c r="C56">
        <v>1.41805149999999</v>
      </c>
      <c r="D56" t="b">
        <f t="shared" si="0"/>
        <v>1</v>
      </c>
      <c r="E56" t="b">
        <f t="shared" si="1"/>
        <v>0</v>
      </c>
      <c r="F56" t="b">
        <f t="shared" si="2"/>
        <v>0</v>
      </c>
      <c r="G56" t="s">
        <v>119</v>
      </c>
      <c r="H56">
        <v>5</v>
      </c>
    </row>
    <row r="57" spans="1:8" x14ac:dyDescent="0.25">
      <c r="A57" t="s">
        <v>65</v>
      </c>
      <c r="B57" t="s">
        <v>61</v>
      </c>
      <c r="C57">
        <v>1.43610009999999</v>
      </c>
      <c r="D57" t="b">
        <f t="shared" si="0"/>
        <v>1</v>
      </c>
      <c r="E57" t="b">
        <f t="shared" si="1"/>
        <v>0</v>
      </c>
      <c r="F57" t="b">
        <f t="shared" si="2"/>
        <v>0</v>
      </c>
      <c r="G57" t="s">
        <v>120</v>
      </c>
      <c r="H57">
        <f t="shared" ref="H57" si="43">COUNTIF(E52:E61,TRUE)</f>
        <v>1</v>
      </c>
    </row>
    <row r="58" spans="1:8" x14ac:dyDescent="0.25">
      <c r="A58" t="s">
        <v>66</v>
      </c>
      <c r="B58" t="s">
        <v>99</v>
      </c>
      <c r="C58">
        <v>1.45271659999999</v>
      </c>
      <c r="D58" t="b">
        <f t="shared" si="0"/>
        <v>0</v>
      </c>
      <c r="E58" t="b">
        <f t="shared" si="1"/>
        <v>0</v>
      </c>
      <c r="F58" t="b">
        <f t="shared" si="2"/>
        <v>1</v>
      </c>
      <c r="G58" t="s">
        <v>121</v>
      </c>
      <c r="H58">
        <f t="shared" ref="H58" si="44">COUNTIF(F53:F62,TRUE)</f>
        <v>3</v>
      </c>
    </row>
    <row r="59" spans="1:8" x14ac:dyDescent="0.25">
      <c r="A59" t="s">
        <v>67</v>
      </c>
      <c r="B59" t="s">
        <v>37</v>
      </c>
      <c r="C59">
        <v>1.47527409999999</v>
      </c>
      <c r="D59" t="b">
        <f t="shared" si="0"/>
        <v>0</v>
      </c>
      <c r="E59" t="b">
        <f t="shared" si="1"/>
        <v>1</v>
      </c>
      <c r="F59" t="b">
        <f t="shared" si="2"/>
        <v>0</v>
      </c>
      <c r="G59" s="2" t="s">
        <v>128</v>
      </c>
      <c r="H59">
        <f t="shared" ref="H59" si="45">H55/(H55+H58)</f>
        <v>0.7</v>
      </c>
    </row>
    <row r="60" spans="1:8" x14ac:dyDescent="0.25">
      <c r="A60" t="s">
        <v>68</v>
      </c>
      <c r="B60" t="s">
        <v>61</v>
      </c>
      <c r="C60">
        <v>1.49396349999999</v>
      </c>
      <c r="D60" t="b">
        <f t="shared" si="0"/>
        <v>1</v>
      </c>
      <c r="E60" t="b">
        <f t="shared" si="1"/>
        <v>0</v>
      </c>
      <c r="F60" t="b">
        <f t="shared" si="2"/>
        <v>0</v>
      </c>
      <c r="G60" s="2" t="s">
        <v>122</v>
      </c>
      <c r="H60" s="2">
        <f t="shared" ref="H60" si="46">SUM(H55:H56)/SUM(H55:H58)</f>
        <v>0.75</v>
      </c>
    </row>
    <row r="61" spans="1:8" x14ac:dyDescent="0.25">
      <c r="A61" t="s">
        <v>69</v>
      </c>
      <c r="B61" t="s">
        <v>59</v>
      </c>
      <c r="C61">
        <v>1.5196673999999899</v>
      </c>
      <c r="D61" t="b">
        <f t="shared" si="0"/>
        <v>1</v>
      </c>
      <c r="E61" t="b">
        <f t="shared" si="1"/>
        <v>0</v>
      </c>
      <c r="F61" t="b">
        <f t="shared" si="2"/>
        <v>0</v>
      </c>
      <c r="G61" s="2" t="s">
        <v>123</v>
      </c>
      <c r="H61" s="2">
        <f t="shared" ref="H61" si="47">2*H55/(2*H55+H57+H58)</f>
        <v>0.77777777777777779</v>
      </c>
    </row>
    <row r="62" spans="1:8" x14ac:dyDescent="0.25">
      <c r="A62" t="s">
        <v>70</v>
      </c>
      <c r="B62" t="s">
        <v>99</v>
      </c>
      <c r="C62">
        <v>1.53686089999999</v>
      </c>
      <c r="D62" t="b">
        <f t="shared" si="0"/>
        <v>0</v>
      </c>
      <c r="E62" t="b">
        <f t="shared" si="1"/>
        <v>0</v>
      </c>
      <c r="F62" t="b">
        <f t="shared" si="2"/>
        <v>1</v>
      </c>
      <c r="G62" t="s">
        <v>127</v>
      </c>
      <c r="H62" s="1" t="str">
        <f t="shared" ref="H62:H101" si="48">B62</f>
        <v>unknown</v>
      </c>
    </row>
    <row r="63" spans="1:8" x14ac:dyDescent="0.25">
      <c r="A63" t="s">
        <v>72</v>
      </c>
      <c r="B63" t="s">
        <v>76</v>
      </c>
      <c r="C63">
        <v>1.55542329999999</v>
      </c>
      <c r="D63" t="b">
        <f t="shared" si="0"/>
        <v>1</v>
      </c>
      <c r="E63" t="b">
        <f t="shared" si="1"/>
        <v>0</v>
      </c>
      <c r="F63" t="b">
        <f t="shared" si="2"/>
        <v>0</v>
      </c>
      <c r="G63" t="s">
        <v>116</v>
      </c>
      <c r="H63">
        <f t="shared" ref="H63" si="49">COUNT(C62:C71)</f>
        <v>10</v>
      </c>
    </row>
    <row r="64" spans="1:8" x14ac:dyDescent="0.25">
      <c r="A64" t="s">
        <v>73</v>
      </c>
      <c r="B64" t="s">
        <v>71</v>
      </c>
      <c r="C64">
        <v>1.5716277999999899</v>
      </c>
      <c r="D64" t="b">
        <f t="shared" si="0"/>
        <v>1</v>
      </c>
      <c r="E64" t="b">
        <f t="shared" si="1"/>
        <v>0</v>
      </c>
      <c r="F64" t="b">
        <f t="shared" si="2"/>
        <v>0</v>
      </c>
      <c r="G64" t="s">
        <v>117</v>
      </c>
      <c r="H64">
        <f t="shared" ref="H64" si="50">COUNTIF(D62:D71,TRUE)</f>
        <v>5</v>
      </c>
    </row>
    <row r="65" spans="1:8" x14ac:dyDescent="0.25">
      <c r="A65" t="s">
        <v>74</v>
      </c>
      <c r="B65" t="s">
        <v>76</v>
      </c>
      <c r="C65">
        <v>1.59088329999999</v>
      </c>
      <c r="D65" t="b">
        <f t="shared" si="0"/>
        <v>1</v>
      </c>
      <c r="E65" t="b">
        <f t="shared" si="1"/>
        <v>0</v>
      </c>
      <c r="F65" t="b">
        <f t="shared" si="2"/>
        <v>0</v>
      </c>
      <c r="G65" t="s">
        <v>118</v>
      </c>
      <c r="H65">
        <f t="shared" ref="H65:H101" si="51">H64</f>
        <v>5</v>
      </c>
    </row>
    <row r="66" spans="1:8" x14ac:dyDescent="0.25">
      <c r="A66" t="s">
        <v>75</v>
      </c>
      <c r="B66" t="s">
        <v>71</v>
      </c>
      <c r="C66">
        <v>1.60841199999999</v>
      </c>
      <c r="D66" t="b">
        <f t="shared" si="0"/>
        <v>1</v>
      </c>
      <c r="E66" t="b">
        <f t="shared" si="1"/>
        <v>0</v>
      </c>
      <c r="F66" t="b">
        <f t="shared" si="2"/>
        <v>0</v>
      </c>
      <c r="G66" t="s">
        <v>119</v>
      </c>
      <c r="H66">
        <v>6</v>
      </c>
    </row>
    <row r="67" spans="1:8" x14ac:dyDescent="0.25">
      <c r="A67" t="s">
        <v>77</v>
      </c>
      <c r="B67" t="s">
        <v>71</v>
      </c>
      <c r="C67">
        <v>1.6284657999999901</v>
      </c>
      <c r="D67" t="b">
        <f t="shared" ref="D67:D101" si="52">ISNUMBER(SEARCH(LEFT(B67,LEN(B67)-1),A67))</f>
        <v>1</v>
      </c>
      <c r="E67" t="b">
        <f t="shared" ref="E67:E101" si="53">AND(NOT(ISNUMBER(SEARCH(B67,"unknown"))),NOT(D67))</f>
        <v>0</v>
      </c>
      <c r="F67" t="b">
        <f t="shared" ref="F67:F101" si="54">ISNUMBER(SEARCH(B67,"unknown"))</f>
        <v>0</v>
      </c>
      <c r="G67" t="s">
        <v>120</v>
      </c>
      <c r="H67">
        <f t="shared" ref="H67" si="55">COUNTIF(E62:E71,TRUE)</f>
        <v>1</v>
      </c>
    </row>
    <row r="68" spans="1:8" x14ac:dyDescent="0.25">
      <c r="A68" t="s">
        <v>78</v>
      </c>
      <c r="B68" t="s">
        <v>37</v>
      </c>
      <c r="C68">
        <v>1.6515352999999899</v>
      </c>
      <c r="D68" t="b">
        <f t="shared" si="52"/>
        <v>0</v>
      </c>
      <c r="E68" t="b">
        <f t="shared" si="53"/>
        <v>1</v>
      </c>
      <c r="F68" t="b">
        <f t="shared" si="54"/>
        <v>0</v>
      </c>
      <c r="G68" t="s">
        <v>121</v>
      </c>
      <c r="H68">
        <f t="shared" ref="H68" si="56">COUNTIF(F63:F72,TRUE)</f>
        <v>3</v>
      </c>
    </row>
    <row r="69" spans="1:8" x14ac:dyDescent="0.25">
      <c r="A69" t="s">
        <v>79</v>
      </c>
      <c r="B69" t="s">
        <v>99</v>
      </c>
      <c r="C69">
        <v>1.67280859999999</v>
      </c>
      <c r="D69" t="b">
        <f t="shared" si="52"/>
        <v>0</v>
      </c>
      <c r="E69" t="b">
        <f t="shared" si="53"/>
        <v>0</v>
      </c>
      <c r="F69" t="b">
        <f t="shared" si="54"/>
        <v>1</v>
      </c>
      <c r="G69" s="2" t="s">
        <v>128</v>
      </c>
      <c r="H69">
        <f t="shared" ref="H69" si="57">H65/(H65+H68)</f>
        <v>0.625</v>
      </c>
    </row>
    <row r="70" spans="1:8" x14ac:dyDescent="0.25">
      <c r="A70" t="s">
        <v>80</v>
      </c>
      <c r="B70" t="s">
        <v>99</v>
      </c>
      <c r="C70">
        <v>1.6914544999999901</v>
      </c>
      <c r="D70" t="b">
        <f t="shared" si="52"/>
        <v>0</v>
      </c>
      <c r="E70" t="b">
        <f t="shared" si="53"/>
        <v>0</v>
      </c>
      <c r="F70" t="b">
        <f t="shared" si="54"/>
        <v>1</v>
      </c>
      <c r="G70" s="2" t="s">
        <v>122</v>
      </c>
      <c r="H70" s="2">
        <f t="shared" ref="H70" si="58">SUM(H65:H66)/SUM(H65:H68)</f>
        <v>0.73333333333333328</v>
      </c>
    </row>
    <row r="71" spans="1:8" x14ac:dyDescent="0.25">
      <c r="A71" t="s">
        <v>81</v>
      </c>
      <c r="B71" t="s">
        <v>99</v>
      </c>
      <c r="C71">
        <v>1.73912989999999</v>
      </c>
      <c r="D71" t="b">
        <f t="shared" si="52"/>
        <v>0</v>
      </c>
      <c r="E71" t="b">
        <f t="shared" si="53"/>
        <v>0</v>
      </c>
      <c r="F71" t="b">
        <f t="shared" si="54"/>
        <v>1</v>
      </c>
      <c r="G71" s="2" t="s">
        <v>123</v>
      </c>
      <c r="H71" s="2">
        <f t="shared" ref="H71" si="59">2*H65/(2*H65+H67+H68)</f>
        <v>0.7142857142857143</v>
      </c>
    </row>
    <row r="72" spans="1:8" x14ac:dyDescent="0.25">
      <c r="A72" t="s">
        <v>82</v>
      </c>
      <c r="B72" t="s">
        <v>83</v>
      </c>
      <c r="C72">
        <v>1.76228829999999</v>
      </c>
      <c r="D72" t="b">
        <f t="shared" si="52"/>
        <v>1</v>
      </c>
      <c r="E72" t="b">
        <f t="shared" si="53"/>
        <v>0</v>
      </c>
      <c r="F72" t="b">
        <f t="shared" si="54"/>
        <v>0</v>
      </c>
      <c r="G72" t="s">
        <v>127</v>
      </c>
      <c r="H72" s="1" t="str">
        <f t="shared" ref="H72:H101" si="60">B72</f>
        <v>dist</v>
      </c>
    </row>
    <row r="73" spans="1:8" x14ac:dyDescent="0.25">
      <c r="A73" t="s">
        <v>84</v>
      </c>
      <c r="B73" t="s">
        <v>83</v>
      </c>
      <c r="C73">
        <v>1.7891390999999901</v>
      </c>
      <c r="D73" t="b">
        <f t="shared" si="52"/>
        <v>1</v>
      </c>
      <c r="E73" t="b">
        <f t="shared" si="53"/>
        <v>0</v>
      </c>
      <c r="F73" t="b">
        <f t="shared" si="54"/>
        <v>0</v>
      </c>
      <c r="G73" t="s">
        <v>116</v>
      </c>
      <c r="H73">
        <f t="shared" ref="H73" si="61">COUNT(C72:C81)</f>
        <v>10</v>
      </c>
    </row>
    <row r="74" spans="1:8" x14ac:dyDescent="0.25">
      <c r="A74" t="s">
        <v>85</v>
      </c>
      <c r="B74" t="s">
        <v>83</v>
      </c>
      <c r="C74">
        <v>1.80797099999999</v>
      </c>
      <c r="D74" t="b">
        <f t="shared" si="52"/>
        <v>1</v>
      </c>
      <c r="E74" t="b">
        <f t="shared" si="53"/>
        <v>0</v>
      </c>
      <c r="F74" t="b">
        <f t="shared" si="54"/>
        <v>0</v>
      </c>
      <c r="G74" t="s">
        <v>117</v>
      </c>
      <c r="H74">
        <f t="shared" ref="H74" si="62">COUNTIF(D72:D81,TRUE)</f>
        <v>10</v>
      </c>
    </row>
    <row r="75" spans="1:8" x14ac:dyDescent="0.25">
      <c r="A75" t="s">
        <v>86</v>
      </c>
      <c r="B75" t="s">
        <v>83</v>
      </c>
      <c r="C75">
        <v>1.82986059999999</v>
      </c>
      <c r="D75" t="b">
        <f t="shared" si="52"/>
        <v>1</v>
      </c>
      <c r="E75" t="b">
        <f t="shared" si="53"/>
        <v>0</v>
      </c>
      <c r="F75" t="b">
        <f t="shared" si="54"/>
        <v>0</v>
      </c>
      <c r="G75" t="s">
        <v>118</v>
      </c>
      <c r="H75">
        <f t="shared" ref="H75:H101" si="63">H74</f>
        <v>10</v>
      </c>
    </row>
    <row r="76" spans="1:8" x14ac:dyDescent="0.25">
      <c r="A76" t="s">
        <v>87</v>
      </c>
      <c r="B76" t="s">
        <v>83</v>
      </c>
      <c r="C76">
        <v>1.8527944999999999</v>
      </c>
      <c r="D76" t="b">
        <f t="shared" si="52"/>
        <v>1</v>
      </c>
      <c r="E76" t="b">
        <f t="shared" si="53"/>
        <v>0</v>
      </c>
      <c r="F76" t="b">
        <f t="shared" si="54"/>
        <v>0</v>
      </c>
      <c r="G76" t="s">
        <v>119</v>
      </c>
      <c r="H76">
        <v>7</v>
      </c>
    </row>
    <row r="77" spans="1:8" x14ac:dyDescent="0.25">
      <c r="A77" t="s">
        <v>88</v>
      </c>
      <c r="B77" t="s">
        <v>83</v>
      </c>
      <c r="C77">
        <v>1.8758550999999899</v>
      </c>
      <c r="D77" t="b">
        <f t="shared" si="52"/>
        <v>1</v>
      </c>
      <c r="E77" t="b">
        <f t="shared" si="53"/>
        <v>0</v>
      </c>
      <c r="F77" t="b">
        <f t="shared" si="54"/>
        <v>0</v>
      </c>
      <c r="G77" t="s">
        <v>120</v>
      </c>
      <c r="H77">
        <f t="shared" ref="H77" si="64">COUNTIF(E72:E81,TRUE)</f>
        <v>0</v>
      </c>
    </row>
    <row r="78" spans="1:8" x14ac:dyDescent="0.25">
      <c r="A78" t="s">
        <v>89</v>
      </c>
      <c r="B78" t="s">
        <v>83</v>
      </c>
      <c r="C78">
        <v>1.8986293000000001</v>
      </c>
      <c r="D78" t="b">
        <f t="shared" si="52"/>
        <v>1</v>
      </c>
      <c r="E78" t="b">
        <f t="shared" si="53"/>
        <v>0</v>
      </c>
      <c r="F78" t="b">
        <f t="shared" si="54"/>
        <v>0</v>
      </c>
      <c r="G78" t="s">
        <v>121</v>
      </c>
      <c r="H78">
        <f t="shared" ref="H78" si="65">COUNTIF(F73:F82,TRUE)</f>
        <v>0</v>
      </c>
    </row>
    <row r="79" spans="1:8" x14ac:dyDescent="0.25">
      <c r="A79" t="s">
        <v>90</v>
      </c>
      <c r="B79" t="s">
        <v>83</v>
      </c>
      <c r="C79">
        <v>1.92108579999999</v>
      </c>
      <c r="D79" t="b">
        <f t="shared" si="52"/>
        <v>1</v>
      </c>
      <c r="E79" t="b">
        <f t="shared" si="53"/>
        <v>0</v>
      </c>
      <c r="F79" t="b">
        <f t="shared" si="54"/>
        <v>0</v>
      </c>
      <c r="G79" s="2" t="s">
        <v>128</v>
      </c>
      <c r="H79">
        <f t="shared" ref="H79" si="66">H75/(H75+H78)</f>
        <v>1</v>
      </c>
    </row>
    <row r="80" spans="1:8" x14ac:dyDescent="0.25">
      <c r="A80" t="s">
        <v>91</v>
      </c>
      <c r="B80" t="s">
        <v>83</v>
      </c>
      <c r="C80">
        <v>1.9398995999999999</v>
      </c>
      <c r="D80" t="b">
        <f t="shared" si="52"/>
        <v>1</v>
      </c>
      <c r="E80" t="b">
        <f t="shared" si="53"/>
        <v>0</v>
      </c>
      <c r="F80" t="b">
        <f t="shared" si="54"/>
        <v>0</v>
      </c>
      <c r="G80" s="2" t="s">
        <v>122</v>
      </c>
      <c r="H80" s="2">
        <f t="shared" ref="H80" si="67">SUM(H75:H76)/SUM(H75:H78)</f>
        <v>1</v>
      </c>
    </row>
    <row r="81" spans="1:8" x14ac:dyDescent="0.25">
      <c r="A81" t="s">
        <v>92</v>
      </c>
      <c r="B81" t="s">
        <v>83</v>
      </c>
      <c r="C81">
        <v>1.96752699999999</v>
      </c>
      <c r="D81" t="b">
        <f t="shared" si="52"/>
        <v>1</v>
      </c>
      <c r="E81" t="b">
        <f t="shared" si="53"/>
        <v>0</v>
      </c>
      <c r="F81" t="b">
        <f t="shared" si="54"/>
        <v>0</v>
      </c>
      <c r="G81" s="2" t="s">
        <v>123</v>
      </c>
      <c r="H81" s="2">
        <f t="shared" ref="H81" si="68">2*H75/(2*H75+H77+H78)</f>
        <v>1</v>
      </c>
    </row>
    <row r="82" spans="1:8" x14ac:dyDescent="0.25">
      <c r="A82" t="s">
        <v>93</v>
      </c>
      <c r="B82" t="s">
        <v>94</v>
      </c>
      <c r="C82">
        <v>1.9865227999999899</v>
      </c>
      <c r="D82" t="b">
        <f t="shared" si="52"/>
        <v>1</v>
      </c>
      <c r="E82" t="b">
        <f t="shared" si="53"/>
        <v>0</v>
      </c>
      <c r="F82" t="b">
        <f t="shared" si="54"/>
        <v>0</v>
      </c>
      <c r="G82" t="s">
        <v>127</v>
      </c>
      <c r="H82" s="1" t="str">
        <f t="shared" ref="H82:H101" si="69">B82</f>
        <v>shapes</v>
      </c>
    </row>
    <row r="83" spans="1:8" x14ac:dyDescent="0.25">
      <c r="A83" t="s">
        <v>95</v>
      </c>
      <c r="B83" t="s">
        <v>94</v>
      </c>
      <c r="C83">
        <v>2.0099904999999998</v>
      </c>
      <c r="D83" t="b">
        <f t="shared" si="52"/>
        <v>1</v>
      </c>
      <c r="E83" t="b">
        <f t="shared" si="53"/>
        <v>0</v>
      </c>
      <c r="F83" t="b">
        <f t="shared" si="54"/>
        <v>0</v>
      </c>
      <c r="G83" t="s">
        <v>116</v>
      </c>
      <c r="H83">
        <f t="shared" ref="H83" si="70">COUNT(C82:C91)</f>
        <v>10</v>
      </c>
    </row>
    <row r="84" spans="1:8" x14ac:dyDescent="0.25">
      <c r="A84" t="s">
        <v>96</v>
      </c>
      <c r="B84" t="s">
        <v>94</v>
      </c>
      <c r="C84">
        <v>2.0341592999999998</v>
      </c>
      <c r="D84" t="b">
        <f t="shared" si="52"/>
        <v>1</v>
      </c>
      <c r="E84" t="b">
        <f t="shared" si="53"/>
        <v>0</v>
      </c>
      <c r="F84" t="b">
        <f t="shared" si="54"/>
        <v>0</v>
      </c>
      <c r="G84" t="s">
        <v>117</v>
      </c>
      <c r="H84">
        <f t="shared" ref="H84" si="71">COUNTIF(D82:D91,TRUE)</f>
        <v>10</v>
      </c>
    </row>
    <row r="85" spans="1:8" x14ac:dyDescent="0.25">
      <c r="A85" t="s">
        <v>97</v>
      </c>
      <c r="B85" t="s">
        <v>94</v>
      </c>
      <c r="C85">
        <v>2.0824454999999902</v>
      </c>
      <c r="D85" t="b">
        <f t="shared" si="52"/>
        <v>1</v>
      </c>
      <c r="E85" t="b">
        <f t="shared" si="53"/>
        <v>0</v>
      </c>
      <c r="F85" t="b">
        <f t="shared" si="54"/>
        <v>0</v>
      </c>
      <c r="G85" t="s">
        <v>118</v>
      </c>
      <c r="H85">
        <f t="shared" ref="H85:H101" si="72">H84</f>
        <v>10</v>
      </c>
    </row>
    <row r="86" spans="1:8" x14ac:dyDescent="0.25">
      <c r="A86" t="s">
        <v>98</v>
      </c>
      <c r="B86" t="s">
        <v>94</v>
      </c>
      <c r="C86">
        <v>2.10082159999999</v>
      </c>
      <c r="D86" t="b">
        <f t="shared" si="52"/>
        <v>1</v>
      </c>
      <c r="E86" t="b">
        <f t="shared" si="53"/>
        <v>0</v>
      </c>
      <c r="F86" t="b">
        <f t="shared" si="54"/>
        <v>0</v>
      </c>
      <c r="G86" t="s">
        <v>119</v>
      </c>
      <c r="H86">
        <v>8</v>
      </c>
    </row>
    <row r="87" spans="1:8" x14ac:dyDescent="0.25">
      <c r="A87" t="s">
        <v>100</v>
      </c>
      <c r="B87" t="s">
        <v>94</v>
      </c>
      <c r="C87">
        <v>2.12032039999999</v>
      </c>
      <c r="D87" t="b">
        <f t="shared" si="52"/>
        <v>1</v>
      </c>
      <c r="E87" t="b">
        <f t="shared" si="53"/>
        <v>0</v>
      </c>
      <c r="F87" t="b">
        <f t="shared" si="54"/>
        <v>0</v>
      </c>
      <c r="G87" t="s">
        <v>120</v>
      </c>
      <c r="H87">
        <f t="shared" ref="H87" si="73">COUNTIF(E82:E91,TRUE)</f>
        <v>0</v>
      </c>
    </row>
    <row r="88" spans="1:8" x14ac:dyDescent="0.25">
      <c r="A88" t="s">
        <v>101</v>
      </c>
      <c r="B88" t="s">
        <v>94</v>
      </c>
      <c r="C88">
        <v>2.1375276999999899</v>
      </c>
      <c r="D88" t="b">
        <f t="shared" si="52"/>
        <v>1</v>
      </c>
      <c r="E88" t="b">
        <f t="shared" si="53"/>
        <v>0</v>
      </c>
      <c r="F88" t="b">
        <f t="shared" si="54"/>
        <v>0</v>
      </c>
      <c r="G88" t="s">
        <v>121</v>
      </c>
      <c r="H88">
        <f t="shared" ref="H88" si="74">COUNTIF(F83:F92,TRUE)</f>
        <v>1</v>
      </c>
    </row>
    <row r="89" spans="1:8" x14ac:dyDescent="0.25">
      <c r="A89" t="s">
        <v>102</v>
      </c>
      <c r="B89" t="s">
        <v>94</v>
      </c>
      <c r="C89">
        <v>2.1614553999999999</v>
      </c>
      <c r="D89" t="b">
        <f t="shared" si="52"/>
        <v>1</v>
      </c>
      <c r="E89" t="b">
        <f t="shared" si="53"/>
        <v>0</v>
      </c>
      <c r="F89" t="b">
        <f t="shared" si="54"/>
        <v>0</v>
      </c>
      <c r="G89" s="2" t="s">
        <v>128</v>
      </c>
      <c r="H89">
        <f t="shared" ref="H89" si="75">H85/(H85+H88)</f>
        <v>0.90909090909090906</v>
      </c>
    </row>
    <row r="90" spans="1:8" x14ac:dyDescent="0.25">
      <c r="A90" t="s">
        <v>103</v>
      </c>
      <c r="B90" t="s">
        <v>94</v>
      </c>
      <c r="C90">
        <v>2.1824818000000001</v>
      </c>
      <c r="D90" t="b">
        <f t="shared" si="52"/>
        <v>1</v>
      </c>
      <c r="E90" t="b">
        <f t="shared" si="53"/>
        <v>0</v>
      </c>
      <c r="F90" t="b">
        <f t="shared" si="54"/>
        <v>0</v>
      </c>
      <c r="G90" s="2" t="s">
        <v>122</v>
      </c>
      <c r="H90" s="2">
        <f t="shared" ref="H90" si="76">SUM(H85:H86)/SUM(H85:H88)</f>
        <v>0.94736842105263153</v>
      </c>
    </row>
    <row r="91" spans="1:8" x14ac:dyDescent="0.25">
      <c r="A91" t="s">
        <v>104</v>
      </c>
      <c r="B91" t="s">
        <v>94</v>
      </c>
      <c r="C91">
        <v>2.2012654</v>
      </c>
      <c r="D91" t="b">
        <f t="shared" si="52"/>
        <v>1</v>
      </c>
      <c r="E91" t="b">
        <f t="shared" si="53"/>
        <v>0</v>
      </c>
      <c r="F91" t="b">
        <f t="shared" si="54"/>
        <v>0</v>
      </c>
      <c r="G91" s="2" t="s">
        <v>123</v>
      </c>
      <c r="H91" s="2">
        <f t="shared" ref="H91" si="77">2*H85/(2*H85+H87+H88)</f>
        <v>0.95238095238095233</v>
      </c>
    </row>
    <row r="92" spans="1:8" x14ac:dyDescent="0.25">
      <c r="A92" t="s">
        <v>105</v>
      </c>
      <c r="B92" t="s">
        <v>99</v>
      </c>
      <c r="C92">
        <v>2.2172833000000001</v>
      </c>
      <c r="D92" t="b">
        <f t="shared" si="52"/>
        <v>0</v>
      </c>
      <c r="E92" t="b">
        <f t="shared" si="53"/>
        <v>0</v>
      </c>
      <c r="F92" t="b">
        <f t="shared" si="54"/>
        <v>1</v>
      </c>
      <c r="G92" t="s">
        <v>127</v>
      </c>
      <c r="H92" s="1" t="str">
        <f t="shared" ref="H92:H101" si="78">B92</f>
        <v>unknown</v>
      </c>
    </row>
    <row r="93" spans="1:8" x14ac:dyDescent="0.25">
      <c r="A93" t="s">
        <v>107</v>
      </c>
      <c r="B93" t="s">
        <v>99</v>
      </c>
      <c r="C93">
        <v>2.2359327000000002</v>
      </c>
      <c r="D93" t="b">
        <f t="shared" si="52"/>
        <v>0</v>
      </c>
      <c r="E93" t="b">
        <f t="shared" si="53"/>
        <v>0</v>
      </c>
      <c r="F93" t="b">
        <f t="shared" si="54"/>
        <v>1</v>
      </c>
      <c r="G93" t="s">
        <v>116</v>
      </c>
      <c r="H93">
        <f t="shared" ref="H93" si="79">COUNT(C92:C101)</f>
        <v>10</v>
      </c>
    </row>
    <row r="94" spans="1:8" x14ac:dyDescent="0.25">
      <c r="A94" t="s">
        <v>108</v>
      </c>
      <c r="B94" t="s">
        <v>99</v>
      </c>
      <c r="C94">
        <v>2.2583145</v>
      </c>
      <c r="D94" t="b">
        <f t="shared" si="52"/>
        <v>0</v>
      </c>
      <c r="E94" t="b">
        <f t="shared" si="53"/>
        <v>0</v>
      </c>
      <c r="F94" t="b">
        <f t="shared" si="54"/>
        <v>1</v>
      </c>
      <c r="G94" t="s">
        <v>117</v>
      </c>
      <c r="H94">
        <f t="shared" ref="H94" si="80">COUNTIF(D92:D101,TRUE)</f>
        <v>5</v>
      </c>
    </row>
    <row r="95" spans="1:8" x14ac:dyDescent="0.25">
      <c r="A95" t="s">
        <v>109</v>
      </c>
      <c r="B95" t="s">
        <v>99</v>
      </c>
      <c r="C95">
        <v>2.2766329000000001</v>
      </c>
      <c r="D95" t="b">
        <f t="shared" si="52"/>
        <v>0</v>
      </c>
      <c r="E95" t="b">
        <f t="shared" si="53"/>
        <v>0</v>
      </c>
      <c r="F95" t="b">
        <f t="shared" si="54"/>
        <v>1</v>
      </c>
      <c r="G95" t="s">
        <v>118</v>
      </c>
      <c r="H95">
        <f t="shared" ref="H95:H101" si="81">H94</f>
        <v>5</v>
      </c>
    </row>
    <row r="96" spans="1:8" x14ac:dyDescent="0.25">
      <c r="A96" t="s">
        <v>110</v>
      </c>
      <c r="B96" t="s">
        <v>106</v>
      </c>
      <c r="C96">
        <v>2.2950434999999998</v>
      </c>
      <c r="D96" t="b">
        <f t="shared" si="52"/>
        <v>1</v>
      </c>
      <c r="E96" t="b">
        <f t="shared" si="53"/>
        <v>0</v>
      </c>
      <c r="F96" t="b">
        <f t="shared" si="54"/>
        <v>0</v>
      </c>
      <c r="G96" t="s">
        <v>119</v>
      </c>
      <c r="H96">
        <v>9</v>
      </c>
    </row>
    <row r="97" spans="1:8" x14ac:dyDescent="0.25">
      <c r="A97" t="s">
        <v>111</v>
      </c>
      <c r="B97" t="s">
        <v>99</v>
      </c>
      <c r="C97">
        <v>2.3154959000000002</v>
      </c>
      <c r="D97" t="b">
        <f t="shared" si="52"/>
        <v>0</v>
      </c>
      <c r="E97" t="b">
        <f t="shared" si="53"/>
        <v>0</v>
      </c>
      <c r="F97" t="b">
        <f t="shared" si="54"/>
        <v>1</v>
      </c>
      <c r="G97" t="s">
        <v>120</v>
      </c>
      <c r="H97">
        <f t="shared" ref="H97" si="82">COUNTIF(E92:E101,TRUE)</f>
        <v>0</v>
      </c>
    </row>
    <row r="98" spans="1:8" x14ac:dyDescent="0.25">
      <c r="A98" t="s">
        <v>112</v>
      </c>
      <c r="B98" t="s">
        <v>106</v>
      </c>
      <c r="C98">
        <v>2.3338231</v>
      </c>
      <c r="D98" t="b">
        <f t="shared" si="52"/>
        <v>1</v>
      </c>
      <c r="E98" t="b">
        <f t="shared" si="53"/>
        <v>0</v>
      </c>
      <c r="F98" t="b">
        <f t="shared" si="54"/>
        <v>0</v>
      </c>
      <c r="G98" t="s">
        <v>121</v>
      </c>
      <c r="H98">
        <f t="shared" ref="H98" si="83">COUNTIF(F93:F102,TRUE)</f>
        <v>4</v>
      </c>
    </row>
    <row r="99" spans="1:8" x14ac:dyDescent="0.25">
      <c r="A99" t="s">
        <v>113</v>
      </c>
      <c r="B99" t="s">
        <v>106</v>
      </c>
      <c r="C99">
        <v>2.3496874000000001</v>
      </c>
      <c r="D99" t="b">
        <f t="shared" si="52"/>
        <v>1</v>
      </c>
      <c r="E99" t="b">
        <f t="shared" si="53"/>
        <v>0</v>
      </c>
      <c r="F99" t="b">
        <f t="shared" si="54"/>
        <v>0</v>
      </c>
      <c r="G99" s="2" t="s">
        <v>128</v>
      </c>
      <c r="H99">
        <f t="shared" ref="H99" si="84">H95/(H95+H98)</f>
        <v>0.55555555555555558</v>
      </c>
    </row>
    <row r="100" spans="1:8" x14ac:dyDescent="0.25">
      <c r="A100" t="s">
        <v>114</v>
      </c>
      <c r="B100" t="s">
        <v>106</v>
      </c>
      <c r="C100">
        <v>2.3695921000000002</v>
      </c>
      <c r="D100" t="b">
        <f t="shared" si="52"/>
        <v>1</v>
      </c>
      <c r="E100" t="b">
        <f t="shared" si="53"/>
        <v>0</v>
      </c>
      <c r="F100" t="b">
        <f t="shared" si="54"/>
        <v>0</v>
      </c>
      <c r="G100" s="2" t="s">
        <v>122</v>
      </c>
      <c r="H100" s="2">
        <f t="shared" ref="H100" si="85">SUM(H95:H96)/SUM(H95:H98)</f>
        <v>0.77777777777777779</v>
      </c>
    </row>
    <row r="101" spans="1:8" x14ac:dyDescent="0.25">
      <c r="A101" t="s">
        <v>115</v>
      </c>
      <c r="B101" t="s">
        <v>106</v>
      </c>
      <c r="C101">
        <v>2.3951159000000102</v>
      </c>
      <c r="D101" t="b">
        <f t="shared" si="52"/>
        <v>1</v>
      </c>
      <c r="E101" t="b">
        <f t="shared" si="53"/>
        <v>0</v>
      </c>
      <c r="F101" t="b">
        <f t="shared" si="54"/>
        <v>0</v>
      </c>
      <c r="G101" s="2" t="s">
        <v>123</v>
      </c>
      <c r="H101" s="2">
        <f t="shared" ref="H101" si="86">2*H95/(2*H95+H97+H98)</f>
        <v>0.7142857142857143</v>
      </c>
    </row>
    <row r="103" spans="1:8" x14ac:dyDescent="0.25">
      <c r="B103" t="s">
        <v>124</v>
      </c>
      <c r="C103">
        <f>MAX(C2:C101)</f>
        <v>2.3951159000000102</v>
      </c>
    </row>
  </sheetData>
  <phoneticPr fontId="18" type="noConversion"/>
  <conditionalFormatting sqref="H10:H11 H20:H21 H30:H31 H40:H41 H50:H51 H60:H61 H70:H71 H80:H81 H90:H91 H100:H101">
    <cfRule type="cellIs" dxfId="17" priority="6" operator="greaterThan">
      <formula>0.5</formula>
    </cfRule>
  </conditionalFormatting>
  <conditionalFormatting sqref="K9:K10">
    <cfRule type="cellIs" dxfId="16" priority="5" operator="greaterThan">
      <formula>0.5</formula>
    </cfRule>
  </conditionalFormatting>
  <conditionalFormatting sqref="H9 H19 H29 H39 H49 H59 H69 H79 H89 H99">
    <cfRule type="cellIs" dxfId="15" priority="3" operator="greaterThan">
      <formula>0.5</formula>
    </cfRule>
    <cfRule type="cellIs" dxfId="14" priority="4" operator="greaterThan">
      <formula>1</formula>
    </cfRule>
  </conditionalFormatting>
  <conditionalFormatting sqref="K8">
    <cfRule type="cellIs" dxfId="13" priority="1" operator="greaterThan">
      <formula>0.5</formula>
    </cfRule>
    <cfRule type="cellIs" dxfId="12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sort_sift</vt:lpstr>
      <vt:lpstr>sort_surf</vt:lpstr>
      <vt:lpstr>sort_orb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</cp:lastModifiedBy>
  <dcterms:created xsi:type="dcterms:W3CDTF">2020-05-19T06:18:16Z</dcterms:created>
  <dcterms:modified xsi:type="dcterms:W3CDTF">2020-05-20T07:21:26Z</dcterms:modified>
</cp:coreProperties>
</file>