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Daniel\Documents\s4\Projektaufzeichnung\"/>
    </mc:Choice>
  </mc:AlternateContent>
  <xr:revisionPtr revIDLastSave="0" documentId="13_ncr:1_{6252C420-021D-4E5B-850E-429E39636C3C}" xr6:coauthVersionLast="41" xr6:coauthVersionMax="43" xr10:uidLastSave="{00000000-0000-0000-0000-000000000000}"/>
  <bookViews>
    <workbookView xWindow="-110" yWindow="-110" windowWidth="25820" windowHeight="15620" activeTab="3" xr2:uid="{00000000-000D-0000-FFFF-FFFF00000000}"/>
  </bookViews>
  <sheets>
    <sheet name="Projektnachverfolgung" sheetId="1" r:id="rId1"/>
    <sheet name="Protokoll_Mikula" sheetId="3" r:id="rId2"/>
    <sheet name="Protokoll_Milli" sheetId="5" r:id="rId3"/>
    <sheet name="Protokoll_Schinewitz" sheetId="6" r:id="rId4"/>
    <sheet name="Protokoll_Albrecht" sheetId="4" r:id="rId5"/>
    <sheet name="Setup" sheetId="2" r:id="rId6"/>
  </sheets>
  <externalReferences>
    <externalReference r:id="rId7"/>
    <externalReference r:id="rId8"/>
    <externalReference r:id="rId9"/>
  </externalReferences>
  <definedNames>
    <definedName name="_xlnm.Print_Titles" localSheetId="0">Projektnachverfolgung!$4:$4</definedName>
    <definedName name="Kategorieliste">Setup!$B$5:$B$10</definedName>
    <definedName name="Kennzeichnungs_Prozentsatz">Projektnachverfolgung!$D$2</definedName>
    <definedName name="Mitarbeiterliste">Setup!$C$5:$C$10</definedName>
    <definedName name="Spaltentitel1">Projektnachverfolgung!$B$4</definedName>
    <definedName name="Spaltentitel2" localSheetId="4">KategorieUndMitarbeiterTabelle[[#Headers],[Kategoriename]]</definedName>
    <definedName name="Spaltentitel2" localSheetId="2">KategorieUndMitarbeiterTabelle[[#Headers],[Kategoriename]]</definedName>
    <definedName name="Spaltentitel2" localSheetId="3">KategorieUndMitarbeiterTabelle[[#Headers],[Kategoriename]]</definedName>
    <definedName name="Spaltentitel2">KategorieUndMitarbeiterTabelle[[#Headers],[Kategoriename]]</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6" l="1"/>
  <c r="D5" i="6"/>
  <c r="D6" i="6"/>
  <c r="D7" i="6"/>
  <c r="D8" i="6"/>
  <c r="D9" i="6"/>
  <c r="D10" i="6"/>
  <c r="D11" i="6"/>
  <c r="D12" i="6"/>
  <c r="D13" i="6"/>
  <c r="D14" i="6"/>
  <c r="D15" i="6"/>
  <c r="D16" i="6"/>
  <c r="D17" i="6"/>
  <c r="D18" i="6"/>
  <c r="D19" i="6"/>
  <c r="D20" i="6"/>
  <c r="D21" i="6"/>
  <c r="D22" i="6"/>
  <c r="D23" i="6"/>
  <c r="D24" i="6"/>
  <c r="D25" i="6"/>
  <c r="D26" i="6"/>
  <c r="D27" i="6"/>
  <c r="D3" i="6"/>
  <c r="D33" i="4" l="1"/>
  <c r="D32" i="4"/>
  <c r="D31" i="4"/>
  <c r="D29" i="4"/>
  <c r="D28" i="4"/>
  <c r="D27" i="4"/>
  <c r="D26" i="4"/>
  <c r="D25" i="4"/>
  <c r="D24" i="4"/>
  <c r="D22" i="4"/>
  <c r="D21" i="4"/>
  <c r="D20" i="4"/>
  <c r="D17" i="4"/>
  <c r="D14" i="4"/>
  <c r="D12" i="4"/>
  <c r="D11" i="4"/>
  <c r="D9" i="4"/>
  <c r="D6" i="4"/>
  <c r="D3" i="4"/>
  <c r="D37" i="5" l="1"/>
  <c r="D34" i="5"/>
  <c r="D31" i="5"/>
  <c r="D29" i="5"/>
  <c r="D28" i="5"/>
  <c r="D27" i="5"/>
  <c r="D26" i="5"/>
  <c r="D25" i="5"/>
  <c r="D24" i="5"/>
  <c r="D23" i="5"/>
  <c r="D22" i="5"/>
  <c r="D20" i="5"/>
  <c r="D18" i="5"/>
  <c r="D15" i="5"/>
  <c r="D11" i="5"/>
  <c r="D9" i="5"/>
  <c r="D7" i="5"/>
  <c r="D4" i="5"/>
  <c r="D3" i="5"/>
  <c r="D3" i="3" l="1"/>
  <c r="D23"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19" i="3"/>
  <c r="D11" i="3"/>
  <c r="D4" i="3"/>
  <c r="D8" i="3"/>
  <c r="D10" i="3"/>
  <c r="D13" i="3"/>
  <c r="D17" i="3"/>
  <c r="H13" i="1"/>
  <c r="K6" i="1" l="1"/>
  <c r="K7" i="1"/>
  <c r="K8" i="1"/>
  <c r="K9" i="1"/>
  <c r="K10" i="1"/>
  <c r="K11" i="1"/>
  <c r="K12" i="1"/>
  <c r="K13" i="1"/>
  <c r="K5" i="1"/>
  <c r="N13" i="1" l="1"/>
  <c r="M13" i="1" s="1"/>
  <c r="N7" i="1" l="1"/>
  <c r="N5" i="1"/>
  <c r="N6" i="1" l="1"/>
  <c r="N10" i="1"/>
  <c r="N8" i="1"/>
  <c r="N9" i="1"/>
  <c r="N12" i="1"/>
  <c r="N11" i="1"/>
  <c r="H6" i="1" l="1"/>
  <c r="M6" i="1" s="1"/>
  <c r="H5" i="1"/>
  <c r="M5" i="1" s="1"/>
  <c r="H9" i="1"/>
  <c r="H8" i="1" l="1"/>
  <c r="M8" i="1" s="1"/>
  <c r="H11" i="1"/>
  <c r="M11" i="1" s="1"/>
  <c r="H7" i="1"/>
  <c r="M7" i="1" s="1"/>
  <c r="H10" i="1"/>
  <c r="M10" i="1" s="1"/>
  <c r="H12" i="1"/>
  <c r="M12" i="1" s="1"/>
  <c r="M9" i="1"/>
</calcChain>
</file>

<file path=xl/sharedStrings.xml><?xml version="1.0" encoding="utf-8"?>
<sst xmlns="http://schemas.openxmlformats.org/spreadsheetml/2006/main" count="337" uniqueCount="268">
  <si>
    <t>Projektnachverfolgung</t>
  </si>
  <si>
    <t>Projekt</t>
  </si>
  <si>
    <t xml:space="preserve">Kennzeichnen bei Prozentsatz Über-/Unterschreitung: </t>
  </si>
  <si>
    <t>Kategorie</t>
  </si>
  <si>
    <t>Zugewiesen an</t>
  </si>
  <si>
    <t>Geschätzter
Anfang</t>
  </si>
  <si>
    <t>Geschätztes 
Ende</t>
  </si>
  <si>
    <t>Ist- 
Anfang</t>
  </si>
  <si>
    <t>Ist-
Ende</t>
  </si>
  <si>
    <t>Kennzeichnungssymbol für Über-/Unterschreitung der Ist-Arbeit (in Stunden)</t>
  </si>
  <si>
    <t>Kennzeichnungssymbol für Über-/Unterschreitung der Ist-Dauer (in Tagen)</t>
  </si>
  <si>
    <t>Notizen</t>
  </si>
  <si>
    <t>Setup</t>
  </si>
  <si>
    <t>Kategoriename</t>
  </si>
  <si>
    <t>Mitarbeitername</t>
  </si>
  <si>
    <t>Ist-Arbeit (in Stunden)</t>
  </si>
  <si>
    <t>Ist-Dauer (in Tagen)</t>
  </si>
  <si>
    <t>Geschätzte Dauer (in Tagen)</t>
  </si>
  <si>
    <t>Geschätzter Arbeitsaufwand (in Stunden)</t>
  </si>
  <si>
    <t>Dokumentation</t>
  </si>
  <si>
    <t>Andreas Mikula</t>
  </si>
  <si>
    <t>TIVA</t>
  </si>
  <si>
    <t>RASPI</t>
  </si>
  <si>
    <t>Testcases</t>
  </si>
  <si>
    <t>Definition GIT issues</t>
  </si>
  <si>
    <t>Definition GIT milestones</t>
  </si>
  <si>
    <t>Setup OS Raspberry Pi 2</t>
  </si>
  <si>
    <t>Grundgerüst TIVA</t>
  </si>
  <si>
    <t>Setup Tiva TCPEcho</t>
  </si>
  <si>
    <t>Setup server.c @ Raspi</t>
  </si>
  <si>
    <t>Installation -&gt; Noobs 3.0</t>
  </si>
  <si>
    <t>To Do</t>
  </si>
  <si>
    <t>Steps</t>
  </si>
  <si>
    <t>Raspi OS Install</t>
  </si>
  <si>
    <t>* OS Noobs 3.0 Download</t>
  </si>
  <si>
    <t>* Format SD with SD Formatter 4.0</t>
  </si>
  <si>
    <t>* Copy Noobs to SD Card</t>
  </si>
  <si>
    <t>Troubles</t>
  </si>
  <si>
    <t>Troubles with boot sequence: "sh: can't access tty"</t>
  </si>
  <si>
    <t>"disable safemode" for correct boot mode</t>
  </si>
  <si>
    <t>* OS Setup &amp; Installation</t>
  </si>
  <si>
    <t>Raspi OS Config</t>
  </si>
  <si>
    <t>* get latest updates</t>
  </si>
  <si>
    <t>* first tests with environment</t>
  </si>
  <si>
    <t>* Online Recherche</t>
  </si>
  <si>
    <t>Recherche TCP/UDP Communication</t>
  </si>
  <si>
    <t>Setup first client/server tests</t>
  </si>
  <si>
    <t>* Implement client.c</t>
  </si>
  <si>
    <t>* Implement server.c</t>
  </si>
  <si>
    <t>Infos</t>
  </si>
  <si>
    <t>First tests with server &lt;-&gt; client communication on Raspi</t>
  </si>
  <si>
    <t>Date</t>
  </si>
  <si>
    <t>from</t>
  </si>
  <si>
    <t>to</t>
  </si>
  <si>
    <t>Difference</t>
  </si>
  <si>
    <t>Fixes</t>
  </si>
  <si>
    <t>SD Card of Raspi brokes down</t>
  </si>
  <si>
    <t>No possibility to save data permanent</t>
  </si>
  <si>
    <t>* permanent saving of data is impossible</t>
  </si>
  <si>
    <t>* reinstall OS is not possible</t>
  </si>
  <si>
    <t>* formating of the SD card is not possible</t>
  </si>
  <si>
    <t>* contacting lab to get new SD card</t>
  </si>
  <si>
    <t>Meeting at lab with Mr Wambera</t>
  </si>
  <si>
    <t>* getting another Tiva Board</t>
  </si>
  <si>
    <t>* troubleshooting with failured SD card</t>
  </si>
  <si>
    <t>Got new SD card because of defect hardware</t>
  </si>
  <si>
    <t>Meeting with Schinewitz &amp; Milli</t>
  </si>
  <si>
    <t xml:space="preserve">* project status </t>
  </si>
  <si>
    <t xml:space="preserve">divided work into two sub-parts </t>
  </si>
  <si>
    <t>&gt; 1. communication between boards (Mikula &amp; Schinewitz)</t>
  </si>
  <si>
    <t>&gt; 2. setup microphone (Milli &amp; Albrecht)</t>
  </si>
  <si>
    <t>* reinstalling Noobs on Raspi</t>
  </si>
  <si>
    <t>Brainstorming while LV</t>
  </si>
  <si>
    <t>define project setup &amp; timepath</t>
  </si>
  <si>
    <t>Setup TCP echo task</t>
  </si>
  <si>
    <t>* getting Tiva ready for config</t>
  </si>
  <si>
    <t>* setup Board_initEMAC()</t>
  </si>
  <si>
    <t>* setup TCPEcho_Task()</t>
  </si>
  <si>
    <t>* testing pings from Raspi to Tiva</t>
  </si>
  <si>
    <t>problems with .cgf file</t>
  </si>
  <si>
    <t>ping test from Raspi to Tiva are successful</t>
  </si>
  <si>
    <t>Establish file Projektnachverfolgung.xlsx</t>
  </si>
  <si>
    <t>* getting hand notices into excel file</t>
  </si>
  <si>
    <t>Brainstorming and online research</t>
  </si>
  <si>
    <t>Daniel Schinewitz</t>
  </si>
  <si>
    <t>Philip Albrecht</t>
  </si>
  <si>
    <t>Ibrahim Milli</t>
  </si>
  <si>
    <t>Network between Tiva &amp; Raspi</t>
  </si>
  <si>
    <t>Teammeeting</t>
  </si>
  <si>
    <t>* communicate next steps</t>
  </si>
  <si>
    <t>Enroll Projektnachverfolgung for all group members</t>
  </si>
  <si>
    <t>Start SRS</t>
  </si>
  <si>
    <t>Network communication between Tiva &amp; Raspi</t>
  </si>
  <si>
    <t>* datastream from tiva to raspi</t>
  </si>
  <si>
    <t>* design and content setup</t>
  </si>
  <si>
    <t>* setup cloud access</t>
  </si>
  <si>
    <t>connection from Tiva to Raspi established</t>
  </si>
  <si>
    <t>took a long time to recognize that DHCP service have to shut up manually</t>
  </si>
  <si>
    <t>Working on SRS</t>
  </si>
  <si>
    <t>* setup new server.c</t>
  </si>
  <si>
    <t>* do changes on tcp_client.c</t>
  </si>
  <si>
    <t>sending infinite datastream from tiva client to raspi server</t>
  </si>
  <si>
    <t>TCP Stream from client2srv</t>
  </si>
  <si>
    <t>* upate &amp; upgrade raspberry board</t>
  </si>
  <si>
    <t>* install lighttpd</t>
  </si>
  <si>
    <t>* first tests with webserver</t>
  </si>
  <si>
    <t>install &amp; configure lighttpd on raspi to work as a webserver</t>
  </si>
  <si>
    <t>testing http post</t>
  </si>
  <si>
    <t>raspberry os hang. After newstart no OS.</t>
  </si>
  <si>
    <t>Reinstall Raspberry after second SD error</t>
  </si>
  <si>
    <t>setting up micpos.html for getting http post requests</t>
  </si>
  <si>
    <t>* setup</t>
  </si>
  <si>
    <t>* tests</t>
  </si>
  <si>
    <t>SRS</t>
  </si>
  <si>
    <t>* writing on SRS</t>
  </si>
  <si>
    <t>* finalizing SRS</t>
  </si>
  <si>
    <t>HTTP Post Request Java2PHP on Raspberry</t>
  </si>
  <si>
    <t>* setup http post request in java for server impl</t>
  </si>
  <si>
    <t>* convert string from server impl for onscreen output</t>
  </si>
  <si>
    <t>can't get string from java server</t>
  </si>
  <si>
    <t>Editing projektverfolgung.xlsx</t>
  </si>
  <si>
    <t>HTTP Post Request for server impl</t>
  </si>
  <si>
    <t>Brainstormin, Gitlab Setup</t>
  </si>
  <si>
    <t>* define project setup &amp; timepath</t>
  </si>
  <si>
    <t>* Setup gitlab folder structure</t>
  </si>
  <si>
    <t>* Push SRS Template</t>
  </si>
  <si>
    <t>Code Composer Setup</t>
  </si>
  <si>
    <t>* Verify installation, test old projects</t>
  </si>
  <si>
    <t>* Code Composer Studio</t>
  </si>
  <si>
    <t>* TI-RTOS</t>
  </si>
  <si>
    <t>Research</t>
  </si>
  <si>
    <t>* research software testing</t>
  </si>
  <si>
    <t>Research Tivas Network capabilities</t>
  </si>
  <si>
    <t>* Online Research</t>
  </si>
  <si>
    <t>Reinstall Code Composer Studio and TI RTOS</t>
  </si>
  <si>
    <t>* Unistall old CCS and TIRTOS</t>
  </si>
  <si>
    <t>Different drivers were making problems on the system</t>
  </si>
  <si>
    <t>Reinstall faster than troubleshooting</t>
  </si>
  <si>
    <t>* Install CSS and TIRTOS</t>
  </si>
  <si>
    <t>Meeting with Milli</t>
  </si>
  <si>
    <t>* Discussing used technology</t>
  </si>
  <si>
    <t>* ADC and Microphone basics</t>
  </si>
  <si>
    <t>* fist adc steps</t>
  </si>
  <si>
    <t>Doxygen - First Steps</t>
  </si>
  <si>
    <t>* Download doxygen</t>
  </si>
  <si>
    <t>* read documentation</t>
  </si>
  <si>
    <t>* create config</t>
  </si>
  <si>
    <t>* research sound sampling</t>
  </si>
  <si>
    <t>Testing</t>
  </si>
  <si>
    <t>* basic tests microphone</t>
  </si>
  <si>
    <t>* current status</t>
  </si>
  <si>
    <t>* next steps</t>
  </si>
  <si>
    <t>Doxygen</t>
  </si>
  <si>
    <t>* generate first html files</t>
  </si>
  <si>
    <t>Updating projektverfolgung</t>
  </si>
  <si>
    <t>Code Comments</t>
  </si>
  <si>
    <t>Update Code Documentation for doxygen</t>
  </si>
  <si>
    <t>* Create Testcases</t>
  </si>
  <si>
    <t>automatic unit testing</t>
  </si>
  <si>
    <t>* Prepare Testprotocol</t>
  </si>
  <si>
    <t>* Generate Documentation</t>
  </si>
  <si>
    <t>* Run Testcaes</t>
  </si>
  <si>
    <t>* Write Protocol</t>
  </si>
  <si>
    <t>Research about project</t>
  </si>
  <si>
    <t>* communication types research</t>
  </si>
  <si>
    <t>* implementation research</t>
  </si>
  <si>
    <t>* research for the main purpose</t>
  </si>
  <si>
    <t>how to find the position of the voice</t>
  </si>
  <si>
    <t>Setup code composer studio</t>
  </si>
  <si>
    <t>setup TI-RTOS</t>
  </si>
  <si>
    <t>Research for  TCP/UDP Communication</t>
  </si>
  <si>
    <t>* Online research</t>
  </si>
  <si>
    <t>Meeting with Schinewitz &amp; Mikula</t>
  </si>
  <si>
    <t>* 1. communication between boards (Mikula &amp; Schinewitz)</t>
  </si>
  <si>
    <t>* 2. setup microphone (Milli &amp; Albrecht)</t>
  </si>
  <si>
    <t>* receipt of microphones</t>
  </si>
  <si>
    <t>Meeting with Albrecht</t>
  </si>
  <si>
    <t>discuss and first step of the configuration of ADC</t>
  </si>
  <si>
    <t>*check all needed ADC functions</t>
  </si>
  <si>
    <t>*some tries to check how it works</t>
  </si>
  <si>
    <t>Configuration of ADC</t>
  </si>
  <si>
    <t>configure the ADC</t>
  </si>
  <si>
    <t xml:space="preserve">receipt of error messages </t>
  </si>
  <si>
    <t>discuss with lecturer and colleagues</t>
  </si>
  <si>
    <t>*ADC port and pins config</t>
  </si>
  <si>
    <t>Configuration of UART</t>
  </si>
  <si>
    <t>configure the UART</t>
  </si>
  <si>
    <t>works not properly</t>
  </si>
  <si>
    <t>after discuss with the lector, create a task and problem is solved</t>
  </si>
  <si>
    <t>*UART port config</t>
  </si>
  <si>
    <t>Mailbox implementation</t>
  </si>
  <si>
    <t>implement the mailbox</t>
  </si>
  <si>
    <t>send value is not equal to received value</t>
  </si>
  <si>
    <t>configuration for get value from microphone</t>
  </si>
  <si>
    <t>to get logic values from microphones</t>
  </si>
  <si>
    <t>high or low level voice get always same value</t>
  </si>
  <si>
    <t>debug code for get value from mic.</t>
  </si>
  <si>
    <t>meeting with Schinewitz</t>
  </si>
  <si>
    <t>test my software and hardware</t>
  </si>
  <si>
    <t>hardware is defect (microphone)</t>
  </si>
  <si>
    <t>order 2 new microphones</t>
  </si>
  <si>
    <t>css cant compare any code</t>
  </si>
  <si>
    <t>. Error msg : cortex_m4_0 error connecting to the target</t>
  </si>
  <si>
    <t>LM Flash Programmer TI : Debug port Unlock</t>
  </si>
  <si>
    <t>brainstorming for Webinterface</t>
  </si>
  <si>
    <t>discuss with colleagues for requirements</t>
  </si>
  <si>
    <t>implementation of webinterface</t>
  </si>
  <si>
    <t>*setup the webserver</t>
  </si>
  <si>
    <t xml:space="preserve">*coding the webinterface </t>
  </si>
  <si>
    <t xml:space="preserve">web interface on rasp. </t>
  </si>
  <si>
    <t>test</t>
  </si>
  <si>
    <t>get new microphones</t>
  </si>
  <si>
    <t>research for test cases</t>
  </si>
  <si>
    <t>online research for test cases</t>
  </si>
  <si>
    <t>working on test cases</t>
  </si>
  <si>
    <t>*create test cases</t>
  </si>
  <si>
    <t>*Prepare Testprotocol</t>
  </si>
  <si>
    <t xml:space="preserve">working on test cases </t>
  </si>
  <si>
    <t>*run test cases</t>
  </si>
  <si>
    <t>*write protocol</t>
  </si>
  <si>
    <t>2 microphones tested : OK</t>
  </si>
  <si>
    <t>Soldering new Microphones</t>
  </si>
  <si>
    <t>* solder both new microphones</t>
  </si>
  <si>
    <t>updated final version projektverfolgung</t>
  </si>
  <si>
    <t>setup adc</t>
  </si>
  <si>
    <t>ADC impl</t>
  </si>
  <si>
    <t>* test new adc impl</t>
  </si>
  <si>
    <t>Brainstorming</t>
  </si>
  <si>
    <t>design project</t>
  </si>
  <si>
    <t>Basic design</t>
  </si>
  <si>
    <t>what happens in which order (do i need interrupts etc.)</t>
  </si>
  <si>
    <t>Start SRS-Documentation</t>
  </si>
  <si>
    <t>Tcp Client-Server connection</t>
  </si>
  <si>
    <t>Build simple tcp-client</t>
  </si>
  <si>
    <t>Tcp Server-Client connection</t>
  </si>
  <si>
    <t>Build simple tcp-server</t>
  </si>
  <si>
    <t>Server debugging</t>
  </si>
  <si>
    <t>Client debugging</t>
  </si>
  <si>
    <t>tiva config</t>
  </si>
  <si>
    <t>Tcp-server</t>
  </si>
  <si>
    <t>**** it ! Let's build it in Java.</t>
  </si>
  <si>
    <t>Test Tcp-connection</t>
  </si>
  <si>
    <t>Microphon-Sensor</t>
  </si>
  <si>
    <t>ADC - how does the microphone work? Etc.</t>
  </si>
  <si>
    <t>get this thing to work</t>
  </si>
  <si>
    <t>data makes no sense</t>
  </si>
  <si>
    <t>how to get proper data from sensor…</t>
  </si>
  <si>
    <t>read data from peak to peak to get decibel (uncalibrated)</t>
  </si>
  <si>
    <t>Design</t>
  </si>
  <si>
    <t>set up tasks and order them</t>
  </si>
  <si>
    <t>if(treshold reached) send message to server</t>
  </si>
  <si>
    <t>too late to order modules</t>
  </si>
  <si>
    <t>Timestamps</t>
  </si>
  <si>
    <t>get ntp-timestamp</t>
  </si>
  <si>
    <t>timestamps</t>
  </si>
  <si>
    <t>ntp-packet sent - no receive</t>
  </si>
  <si>
    <t>Debuggen</t>
  </si>
  <si>
    <t xml:space="preserve"> Server</t>
  </si>
  <si>
    <t>if(all tivas are connected) {send message to start timer}</t>
  </si>
  <si>
    <t>Clients and Server</t>
  </si>
  <si>
    <t>timer</t>
  </si>
  <si>
    <t>finalize Client/Server</t>
  </si>
  <si>
    <t>finalize Client/server</t>
  </si>
  <si>
    <t>Meet with Milli</t>
  </si>
  <si>
    <t>test hard/soft-ware</t>
  </si>
  <si>
    <t>mic defect</t>
  </si>
  <si>
    <t>Team meeting</t>
  </si>
  <si>
    <t>talk about progression and todos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</si>
</sst>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Over/Under flag&quot;;&quot;&quot;;&quot;&quot;"/>
    <numFmt numFmtId="165" formatCode="h:mm;@"/>
  </numFmts>
  <fonts count="12"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scheme val="minor"/>
    </font>
  </fonts>
  <fills count="6">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0" tint="-4.9989318521683403E-2"/>
        <bgColor indexed="64"/>
      </patternFill>
    </fill>
    <fill>
      <patternFill patternType="solid">
        <fgColor theme="0" tint="-0.14999847407452621"/>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34">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164" fontId="9" fillId="0" borderId="4" xfId="12" applyNumberFormat="1" applyFont="1" applyBorder="1" applyAlignment="1">
      <alignment horizontal="right" vertical="center"/>
    </xf>
    <xf numFmtId="3" fontId="8" fillId="2" borderId="0" xfId="14" applyNumberFormat="1" applyFont="1" applyFill="1" applyBorder="1" applyAlignment="1">
      <alignment horizontal="left" vertical="center" indent="1"/>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5" xfId="11" applyNumberFormat="1" applyFont="1" applyFill="1" applyBorder="1" applyAlignment="1">
      <alignment horizontal="left" vertical="center" wrapText="1" indent="2"/>
    </xf>
    <xf numFmtId="164" fontId="10" fillId="0" borderId="0" xfId="10" applyNumberFormat="1" applyFont="1" applyFill="1" applyBorder="1" applyAlignment="1">
      <alignment horizontal="left" vertical="center" indent="1"/>
    </xf>
    <xf numFmtId="0" fontId="0" fillId="0" borderId="0" xfId="0" applyAlignment="1">
      <alignment horizontal="left" vertical="center"/>
    </xf>
    <xf numFmtId="0" fontId="0" fillId="0" borderId="0" xfId="0" applyAlignment="1">
      <alignment horizontal="left" vertical="center" indent="1"/>
    </xf>
    <xf numFmtId="14" fontId="0" fillId="0" borderId="0" xfId="0" applyNumberFormat="1">
      <alignment vertical="center"/>
    </xf>
    <xf numFmtId="20" fontId="0" fillId="0" borderId="0" xfId="0" applyNumberFormat="1">
      <alignment vertical="center"/>
    </xf>
    <xf numFmtId="14" fontId="0" fillId="4" borderId="0" xfId="0" applyNumberFormat="1" applyFill="1">
      <alignment vertical="center"/>
    </xf>
    <xf numFmtId="20" fontId="0" fillId="4" borderId="0" xfId="0" applyNumberFormat="1" applyFill="1">
      <alignment vertical="center"/>
    </xf>
    <xf numFmtId="0" fontId="0" fillId="4" borderId="0" xfId="0" applyFill="1">
      <alignment vertical="center"/>
    </xf>
    <xf numFmtId="14" fontId="0" fillId="5" borderId="0" xfId="0" applyNumberFormat="1" applyFill="1">
      <alignment vertical="center"/>
    </xf>
    <xf numFmtId="20" fontId="0" fillId="5" borderId="0" xfId="0" applyNumberFormat="1" applyFill="1">
      <alignment vertical="center"/>
    </xf>
    <xf numFmtId="0" fontId="0" fillId="5" borderId="0" xfId="0" applyFill="1">
      <alignment vertical="center"/>
    </xf>
    <xf numFmtId="0" fontId="11" fillId="0" borderId="0" xfId="5" applyNumberFormat="1" applyFont="1" applyAlignment="1" applyProtection="1">
      <alignment horizontal="left" vertical="center" wrapText="1" indent="1"/>
    </xf>
    <xf numFmtId="14" fontId="0" fillId="4" borderId="0" xfId="0" applyNumberFormat="1" applyFill="1">
      <alignment vertical="center"/>
    </xf>
    <xf numFmtId="165" fontId="0" fillId="5" borderId="0" xfId="0" applyNumberFormat="1" applyFill="1">
      <alignment vertical="center"/>
    </xf>
  </cellXfs>
  <cellStyles count="16">
    <cellStyle name="Ausgabe" xfId="3" builtinId="21" customBuiltin="1"/>
    <cellStyle name="Datum" xfId="8" xr:uid="{00000000-0005-0000-0000-000001000000}"/>
    <cellStyle name="Eingabe" xfId="2" builtinId="20" customBuiltin="1"/>
    <cellStyle name="Geschätzte Dauer" xfId="15" xr:uid="{00000000-0005-0000-0000-000003000000}"/>
    <cellStyle name="Graue Spalte" xfId="14" xr:uid="{00000000-0005-0000-0000-000004000000}"/>
    <cellStyle name="Ist-Anfang" xfId="13" xr:uid="{00000000-0005-0000-0000-000005000000}"/>
    <cellStyle name="Kennzeichnung" xfId="12" xr:uid="{00000000-0005-0000-0000-000006000000}"/>
    <cellStyle name="Notiz" xfId="7" builtinId="10" customBuiltin="1"/>
    <cellStyle name="Standard" xfId="0" builtinId="0" customBuiltin="1"/>
    <cellStyle name="Text" xfId="5" xr:uid="{00000000-0005-0000-0000-000009000000}"/>
    <cellStyle name="Überschrift" xfId="9" builtinId="15" customBuiltin="1"/>
    <cellStyle name="Überschrift 1" xfId="1" builtinId="16" customBuiltin="1"/>
    <cellStyle name="Überschrift 2" xfId="6" builtinId="17" customBuiltin="1"/>
    <cellStyle name="Überschrift 3" xfId="10" builtinId="18" customBuiltin="1"/>
    <cellStyle name="Überschrift 4" xfId="11" builtinId="19" customBuiltin="1"/>
    <cellStyle name="Zahlen" xfId="4" xr:uid="{00000000-0005-0000-0000-00000F000000}"/>
  </cellStyles>
  <dxfs count="41">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numFmt numFmtId="25" formatCode="hh:mm"/>
    </dxf>
    <dxf>
      <numFmt numFmtId="19" formatCode="dd/mm/yyyy"/>
    </dxf>
    <dxf>
      <numFmt numFmtId="19" formatCode="dd/mm/yyyy"/>
    </dxf>
    <dxf>
      <numFmt numFmtId="19" formatCode="dd/mm/yyyy"/>
    </dxf>
    <dxf>
      <numFmt numFmtId="25" formatCode="hh:mm"/>
    </dxf>
    <dxf>
      <numFmt numFmtId="19" formatCode="dd/mm/yyyy"/>
    </dxf>
    <dxf>
      <numFmt numFmtId="19" formatCode="dd/mm/yyyy"/>
    </dxf>
    <dxf>
      <numFmt numFmtId="19" formatCode="dd/mm/yyyy"/>
    </dxf>
    <dxf>
      <numFmt numFmtId="25" formatCode="hh:mm"/>
    </dxf>
    <dxf>
      <numFmt numFmtId="19" formatCode="dd/mm/yyyy"/>
    </dxf>
    <dxf>
      <numFmt numFmtId="19" formatCode="dd/mm/yyyy"/>
    </dxf>
    <dxf>
      <numFmt numFmtId="19" formatCode="dd/mm/yyyy"/>
    </dxf>
    <dxf>
      <numFmt numFmtId="25" formatCode="hh:mm"/>
    </dxf>
    <dxf>
      <numFmt numFmtId="19" formatCode="dd/mm/yyyy"/>
    </dxf>
    <dxf>
      <numFmt numFmtId="19" formatCode="dd/mm/yyyy"/>
    </dxf>
    <dxf>
      <numFmt numFmtId="19" formatCode="dd/mm/yyyy"/>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border diagonalUp="0" diagonalDown="0">
        <left style="thin">
          <color auto="1"/>
        </left>
        <right/>
        <top/>
        <bottom/>
        <vertical/>
        <horizontal/>
      </border>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border diagonalUp="0" diagonalDown="0">
        <left style="thin">
          <color auto="1"/>
        </left>
        <right/>
        <top/>
        <bottom/>
        <vertical/>
        <horizontal/>
      </border>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left" vertical="center" textRotation="0" wrapText="0" indent="2" justifyLastLine="0" shrinkToFit="0" readingOrder="0"/>
      <border diagonalUp="0" diagonalDown="0">
        <left style="thick">
          <color theme="0"/>
        </left>
        <right/>
        <top/>
        <bottom/>
        <vertical/>
        <horizontal/>
      </border>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ill>
        <patternFill patternType="none">
          <fgColor indexed="64"/>
          <bgColor auto="1"/>
        </patternFill>
      </fill>
    </dxf>
    <dxf>
      <font>
        <b/>
        <i val="0"/>
        <color theme="4" tint="-0.499984740745262"/>
      </font>
    </dxf>
    <dxf>
      <font>
        <b/>
        <i val="0"/>
        <color theme="4" tint="-0.499984740745262"/>
      </font>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Benutzerdefiniertes Tabellenformat" pivot="0" count="2" xr9:uid="{00000000-0011-0000-FFFF-FFFF00000000}">
      <tableStyleElement type="wholeTable" dxfId="40"/>
      <tableStyleElement type="headerRow" dxfId="39"/>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ktnachverfolgung!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914866</xdr:colOff>
      <xdr:row>2</xdr:row>
      <xdr:rowOff>26671</xdr:rowOff>
    </xdr:to>
    <xdr:sp macro="" textlink="">
      <xdr:nvSpPr>
        <xdr:cNvPr id="3" name="Schaltfläche &quot;Setup&quot;" descr="Setup-Navigationsschaltfläche Klicken, um das Arbeitsblatt &quot;Setup&quot; anzuzeigen." title="Navigationsschaltfläche – Setup">
          <a:hlinkClick xmlns:r="http://schemas.openxmlformats.org/officeDocument/2006/relationships" r:id="rId1" tooltip="Klicken, um Setup anzuzeigen"/>
          <a:extLst>
            <a:ext uri="{FF2B5EF4-FFF2-40B4-BE49-F238E27FC236}">
              <a16:creationId xmlns:a16="http://schemas.microsoft.com/office/drawing/2014/main" id="{00000000-0008-0000-0000-000003000000}"/>
            </a:ext>
          </a:extLst>
        </xdr:cNvPr>
        <xdr:cNvSpPr txBox="1">
          <a:spLocks noChangeAspect="1"/>
        </xdr:cNvSpPr>
      </xdr:nvSpPr>
      <xdr:spPr>
        <a:xfrm>
          <a:off x="182562" y="825781"/>
          <a:ext cx="914400" cy="279456"/>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de" sz="1100" b="1"/>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Schaltfläche &quot;Projekte&quot;" descr="Projekte-Navigationsschaltfläche Klicken, um das Arbeitsblatt &quot;Projekte&quot; anzuzeigen." title="Navigationsschaltfläche – Projekte">
          <a:hlinkClick xmlns:r="http://schemas.openxmlformats.org/officeDocument/2006/relationships" r:id="rId1" tooltip="Klicken, um Projekte anzuzeigen"/>
          <a:extLst>
            <a:ext uri="{FF2B5EF4-FFF2-40B4-BE49-F238E27FC236}">
              <a16:creationId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de" sz="1100" b="1"/>
            <a:t>PROJEKTE</a:t>
          </a:r>
        </a:p>
      </xdr:txBody>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1/Desktop/Projektnachverfolgung_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FH\WSBIC4\ese\Project_Final\TESTING\temp\_Projektnachverfolgu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aniel/Desktop/Kopie%20von%20Projektnachverfolgu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nachverfolgung"/>
      <sheetName val="Protokoll_Mikula"/>
      <sheetName val="Protokoll_Milli"/>
      <sheetName val="Protokoll_Schinewitz"/>
      <sheetName val="Protokoll_Albrecht"/>
      <sheetName val="Setup"/>
      <sheetName val="Projektnachverfolgung_v2"/>
    </sheetNames>
    <sheetDataSet>
      <sheetData sheetId="0"/>
      <sheetData sheetId="1"/>
      <sheetData sheetId="2"/>
      <sheetData sheetId="3"/>
      <sheetData sheetId="4"/>
      <sheetData sheetId="5"/>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nachverfolgung"/>
      <sheetName val="Protokoll_Mikula"/>
      <sheetName val="Protokoll_Milli"/>
      <sheetName val="Protokoll_Schinewitz"/>
      <sheetName val="Protokoll_Albrecht"/>
      <sheetName val="Setup"/>
      <sheetName val="_Projektnachverfolgung"/>
    </sheetNames>
    <sheetDataSet>
      <sheetData sheetId="0"/>
      <sheetData sheetId="1"/>
      <sheetData sheetId="2"/>
      <sheetData sheetId="3"/>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nachverfolgung"/>
      <sheetName val="Protokoll_Mikula"/>
      <sheetName val="Protokoll_Milli"/>
      <sheetName val="Protokoll_Schinewitz"/>
      <sheetName val="Protokoll_Albrecht"/>
      <sheetName val="Setup"/>
      <sheetName val="Kopie von Projektnachverfolgung"/>
    </sheetNames>
    <sheetDataSet>
      <sheetData sheetId="0"/>
      <sheetData sheetId="1"/>
      <sheetData sheetId="2"/>
      <sheetData sheetId="3"/>
      <sheetData sheetId="4"/>
      <sheetData sheetId="5"/>
      <sheetData sheetId="6"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Nachverfolgung" displayName="ProjektNachverfolgung" ref="B4:O22" totalsRowShown="0" headerRowDxfId="34">
  <autoFilter ref="B4:O22" xr:uid="{00000000-0009-0000-0100-000001000000}"/>
  <tableColumns count="14">
    <tableColumn id="1" xr3:uid="{00000000-0010-0000-0000-000001000000}" name="Projekt" dataDxfId="33" dataCellStyle="Text"/>
    <tableColumn id="2" xr3:uid="{00000000-0010-0000-0000-000002000000}" name="Kategorie" dataDxfId="32" dataCellStyle="Text"/>
    <tableColumn id="3" xr3:uid="{00000000-0010-0000-0000-000003000000}" name="Zugewiesen an" dataDxfId="31" dataCellStyle="Text"/>
    <tableColumn id="4" xr3:uid="{00000000-0010-0000-0000-000004000000}" name="Geschätzter_x000a_Anfang" dataDxfId="30" dataCellStyle="Datum"/>
    <tableColumn id="5" xr3:uid="{00000000-0010-0000-0000-000005000000}" name="Geschätztes _x000a_Ende" dataDxfId="29" dataCellStyle="Datum"/>
    <tableColumn id="6" xr3:uid="{00000000-0010-0000-0000-000006000000}" name="Geschätzter Arbeitsaufwand (in Stunden)" dataDxfId="28" dataCellStyle="Zahlen"/>
    <tableColumn id="7" xr3:uid="{00000000-0010-0000-0000-000007000000}" name="Geschätzte Dauer (in Tagen)" dataDxfId="27" dataCellStyle="Geschätzte Dauer">
      <calculatedColumnFormula>IF(COUNTA(Projektnachverfolgung!$E5,Projektnachverfolgung!$F5)&lt;&gt;2,"",DAYS360(Projektnachverfolgung!$E5,Projektnachverfolgung!$F5,FALSE))</calculatedColumnFormula>
    </tableColumn>
    <tableColumn id="8" xr3:uid="{00000000-0010-0000-0000-000008000000}" name="Ist- _x000a_Anfang" dataDxfId="26" dataCellStyle="Ist-Anfang"/>
    <tableColumn id="9" xr3:uid="{00000000-0010-0000-0000-000009000000}" name="Ist-_x000a_Ende" dataDxfId="25" dataCellStyle="Datum"/>
    <tableColumn id="10" xr3:uid="{00000000-0010-0000-0000-00000A000000}" name="Kennzeichnungssymbol für Über-/Unterschreitung der Ist-Arbeit (in Stunden)" dataDxfId="24" dataCellStyle="Kennzeichnung">
      <calculatedColumnFormula>IFERROR(IF(ProjektNachverfolgung[Ist-Arbeit (in Stunden)]=0,"",IF(ABS((ProjektNachverfolgung[[#This Row],[Ist-Arbeit (in Stunden)]]-ProjektNachverfolgung[[#This Row],[Geschätzter Arbeitsaufwand (in Stunden)]])/ProjektNachverfolgung[[#This Row],[Geschätzter Arbeitsaufwand (in Stunden)]])&gt;Kennzeichnungs_Prozentsatz,1,0)),"")</calculatedColumnFormula>
    </tableColumn>
    <tableColumn id="11" xr3:uid="{00000000-0010-0000-0000-00000B000000}" name="Ist-Arbeit (in Stunden)" dataDxfId="23" dataCellStyle="Zahlen"/>
    <tableColumn id="12" xr3:uid="{00000000-0010-0000-0000-00000C000000}" name="Kennzeichnungssymbol für Über-/Unterschreitung der Ist-Dauer (in Tagen)" dataDxfId="22" dataCellStyle="Kennzeichnung">
      <calculatedColumnFormula>IFERROR(IF(ProjektNachverfolgung[Ist-Dauer (in Tagen)]=0,"",IF(ABS((ProjektNachverfolgung[[#This Row],[Ist-Dauer (in Tagen)]]-ProjektNachverfolgung[[#This Row],[Geschätzte Dauer (in Tagen)]])/ProjektNachverfolgung[[#This Row],[Geschätzte Dauer (in Tagen)]])&gt;Kennzeichnungs_Prozentsatz,1,0)),"")</calculatedColumnFormula>
    </tableColumn>
    <tableColumn id="13" xr3:uid="{00000000-0010-0000-0000-00000D000000}" name="Ist-Dauer (in Tagen)" dataDxfId="21" dataCellStyle="Graue Spalte">
      <calculatedColumnFormula>IF(COUNTA(Projektnachverfolgung!$I5,Projektnachverfolgung!$J5)&lt;&gt;2,"",DAYS360(Projektnachverfolgung!$I5,Projektnachverfolgung!$J5,FALSE))</calculatedColumnFormula>
    </tableColumn>
    <tableColumn id="14" xr3:uid="{00000000-0010-0000-0000-00000E000000}" name="Notizen" dataDxfId="20" dataCellStyle="Text"/>
  </tableColumns>
  <tableStyleInfo name="Benutzerdefiniertes Tabellenformat"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 displayName="Tabelle2" ref="A2:I88" totalsRowShown="0">
  <autoFilter ref="A2:I88" xr:uid="{00000000-0009-0000-0100-000002000000}"/>
  <tableColumns count="9">
    <tableColumn id="1" xr3:uid="{00000000-0010-0000-0100-000001000000}" name="Date" dataDxfId="19"/>
    <tableColumn id="6" xr3:uid="{00000000-0010-0000-0100-000006000000}" name="from" dataDxfId="18"/>
    <tableColumn id="7" xr3:uid="{00000000-0010-0000-0100-000007000000}" name="to" dataDxfId="17"/>
    <tableColumn id="8" xr3:uid="{00000000-0010-0000-0100-000008000000}" name="Difference" dataDxfId="16">
      <calculatedColumnFormula>Tabelle2[[#This Row],[to]]-Tabelle2[[#This Row],[from]]</calculatedColumnFormula>
    </tableColumn>
    <tableColumn id="2" xr3:uid="{00000000-0010-0000-0100-000002000000}" name="To Do"/>
    <tableColumn id="3" xr3:uid="{00000000-0010-0000-0100-000003000000}" name="Steps"/>
    <tableColumn id="9" xr3:uid="{00000000-0010-0000-0100-000009000000}" name="Infos"/>
    <tableColumn id="4" xr3:uid="{00000000-0010-0000-0100-000004000000}" name="Troubles"/>
    <tableColumn id="5" xr3:uid="{00000000-0010-0000-0100-000005000000}" name="Fixes"/>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elle256" displayName="Tabelle256" ref="A2:I88" totalsRowShown="0">
  <autoFilter ref="A2:I88" xr:uid="{00000000-0009-0000-0100-000005000000}"/>
  <tableColumns count="9">
    <tableColumn id="1" xr3:uid="{00000000-0010-0000-0200-000001000000}" name="Date" dataDxfId="15"/>
    <tableColumn id="6" xr3:uid="{00000000-0010-0000-0200-000006000000}" name="from" dataDxfId="14"/>
    <tableColumn id="7" xr3:uid="{00000000-0010-0000-0200-000007000000}" name="to" dataDxfId="13"/>
    <tableColumn id="8" xr3:uid="{00000000-0010-0000-0200-000008000000}" name="Difference" dataDxfId="12">
      <calculatedColumnFormula>Tabelle256[[#This Row],[to]]-Tabelle256[[#This Row],[from]]</calculatedColumnFormula>
    </tableColumn>
    <tableColumn id="2" xr3:uid="{00000000-0010-0000-0200-000002000000}" name="To Do"/>
    <tableColumn id="3" xr3:uid="{00000000-0010-0000-0200-000003000000}" name="Steps"/>
    <tableColumn id="9" xr3:uid="{00000000-0010-0000-0200-000009000000}" name="Infos"/>
    <tableColumn id="4" xr3:uid="{00000000-0010-0000-0200-000004000000}" name="Troubles"/>
    <tableColumn id="5" xr3:uid="{00000000-0010-0000-0200-000005000000}" name="Fixes"/>
  </tableColumns>
  <tableStyleInfo name="TableStyleLight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elle2567" displayName="Tabelle2567" ref="A2:I90" totalsRowShown="0">
  <autoFilter ref="A2:I90" xr:uid="{00000000-0009-0000-0100-000006000000}"/>
  <tableColumns count="9">
    <tableColumn id="1" xr3:uid="{00000000-0010-0000-0300-000001000000}" name="Date" dataDxfId="11"/>
    <tableColumn id="6" xr3:uid="{00000000-0010-0000-0300-000006000000}" name="from" dataDxfId="10"/>
    <tableColumn id="7" xr3:uid="{00000000-0010-0000-0300-000007000000}" name="to" dataDxfId="9"/>
    <tableColumn id="8" xr3:uid="{00000000-0010-0000-0300-000008000000}" name="Difference" dataDxfId="8">
      <calculatedColumnFormula xml:space="preserve"> [3]!Tabelle2567[[#This Row],[to]] - [3]!Tabelle2567[[#This Row],[from]]</calculatedColumnFormula>
    </tableColumn>
    <tableColumn id="2" xr3:uid="{00000000-0010-0000-0300-000002000000}" name="To Do"/>
    <tableColumn id="3" xr3:uid="{00000000-0010-0000-0300-000003000000}" name="Steps"/>
    <tableColumn id="9" xr3:uid="{00000000-0010-0000-0300-000009000000}" name="Infos"/>
    <tableColumn id="4" xr3:uid="{00000000-0010-0000-0300-000004000000}" name="Troubles"/>
    <tableColumn id="5" xr3:uid="{00000000-0010-0000-0300-000005000000}" name="Fixes"/>
  </tableColumns>
  <tableStyleInfo name="TableStyleLight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elle25" displayName="Tabelle25" ref="A2:I90" totalsRowShown="0">
  <autoFilter ref="A2:I90" xr:uid="{00000000-0009-0000-0100-000004000000}"/>
  <tableColumns count="9">
    <tableColumn id="1" xr3:uid="{00000000-0010-0000-0400-000001000000}" name="Date" dataDxfId="7"/>
    <tableColumn id="6" xr3:uid="{00000000-0010-0000-0400-000006000000}" name="from" dataDxfId="6"/>
    <tableColumn id="7" xr3:uid="{00000000-0010-0000-0400-000007000000}" name="to" dataDxfId="5"/>
    <tableColumn id="8" xr3:uid="{00000000-0010-0000-0400-000008000000}" name="Difference" dataDxfId="4"/>
    <tableColumn id="2" xr3:uid="{00000000-0010-0000-0400-000002000000}" name="To Do"/>
    <tableColumn id="3" xr3:uid="{00000000-0010-0000-0400-000003000000}" name="Steps"/>
    <tableColumn id="9" xr3:uid="{00000000-0010-0000-0400-000009000000}" name="Infos"/>
    <tableColumn id="4" xr3:uid="{00000000-0010-0000-0400-000004000000}" name="Troubles"/>
    <tableColumn id="5" xr3:uid="{00000000-0010-0000-0400-000005000000}" name="Fixes"/>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KategorieUndMitarbeiterTabelle" displayName="KategorieUndMitarbeiterTabelle" ref="B4:C10" totalsRowShown="0" headerRowDxfId="3" dataDxfId="2">
  <autoFilter ref="B4:C10" xr:uid="{00000000-0009-0000-0100-000003000000}"/>
  <tableColumns count="2">
    <tableColumn id="1" xr3:uid="{00000000-0010-0000-0500-000001000000}" name="Kategoriename" dataDxfId="1"/>
    <tableColumn id="2" xr3:uid="{00000000-0010-0000-0500-000002000000}" name="Mitarbeitername" dataDxfId="0"/>
  </tableColumns>
  <tableStyleInfo name="Benutzerdefiniertes Tabellenformat" showFirstColumn="0" showLastColumn="0" showRowStripes="1" showColumnStripes="0"/>
  <extLst>
    <ext xmlns:x14="http://schemas.microsoft.com/office/spreadsheetml/2009/9/main" uri="{504A1905-F514-4f6f-8877-14C23A59335A}">
      <x14:table altTextSummary="Liste mit Kategorien und Mitarbeitern, die auf dem Arbeitsblatt zur Projektnachverfolgung in der Dropdown-Auswahlliste zur Datenüberprüfung für Kategorie und Mitarbeiter verwendet wird. Verwenden Sie diese Spalten, um die Einträge in den einzelnen Listen anzupassen. Die Anzahl der Einträge in den Listen braucht nicht übereinzustimmen."/>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O22"/>
  <sheetViews>
    <sheetView showGridLines="0" zoomScaleNormal="100" workbookViewId="0">
      <pane ySplit="4" topLeftCell="A5" activePane="bottomLeft" state="frozen"/>
      <selection pane="bottomLeft" activeCell="C15" sqref="C15"/>
    </sheetView>
  </sheetViews>
  <sheetFormatPr baseColWidth="10" defaultColWidth="9" defaultRowHeight="30" customHeight="1" x14ac:dyDescent="0.25"/>
  <cols>
    <col min="1" max="1" width="2.58203125" style="1" customWidth="1"/>
    <col min="2" max="2" width="30.25" style="1" customWidth="1"/>
    <col min="3" max="3" width="32.83203125" style="1" customWidth="1"/>
    <col min="4" max="4" width="22.58203125" style="1" customWidth="1"/>
    <col min="5" max="6" width="15.58203125" style="2" customWidth="1"/>
    <col min="7" max="7" width="17.5" style="1" customWidth="1"/>
    <col min="8" max="8" width="16" style="1" customWidth="1"/>
    <col min="9" max="9" width="16.08203125" style="2" customWidth="1"/>
    <col min="10" max="10" width="15" style="2" customWidth="1"/>
    <col min="11" max="11" width="2.83203125" style="2" customWidth="1"/>
    <col min="12" max="12" width="15.33203125" style="1" bestFit="1" customWidth="1"/>
    <col min="13" max="13" width="2.83203125" style="1" customWidth="1"/>
    <col min="14" max="14" width="13.58203125" style="1" bestFit="1" customWidth="1"/>
    <col min="15" max="15" width="25.58203125" style="1" customWidth="1"/>
    <col min="16" max="16" width="2.58203125" style="1" customWidth="1"/>
    <col min="17" max="16384" width="9" style="1"/>
  </cols>
  <sheetData>
    <row r="1" spans="1:15" ht="65.25" customHeight="1" x14ac:dyDescent="0.25">
      <c r="B1" s="6" t="s">
        <v>0</v>
      </c>
      <c r="C1"/>
    </row>
    <row r="2" spans="1:15" ht="20.25" customHeight="1" x14ac:dyDescent="0.25">
      <c r="A2" s="3"/>
      <c r="B2" s="6"/>
      <c r="C2" s="4" t="s">
        <v>2</v>
      </c>
      <c r="D2" s="5">
        <v>0.7</v>
      </c>
    </row>
    <row r="3" spans="1:15" ht="20.25" customHeight="1" x14ac:dyDescent="0.25">
      <c r="G3"/>
      <c r="H3"/>
    </row>
    <row r="4" spans="1:15" ht="55.15" customHeight="1" x14ac:dyDescent="0.25">
      <c r="B4" s="15" t="s">
        <v>1</v>
      </c>
      <c r="C4" s="15" t="s">
        <v>3</v>
      </c>
      <c r="D4" s="15" t="s">
        <v>4</v>
      </c>
      <c r="E4" s="16" t="s">
        <v>5</v>
      </c>
      <c r="F4" s="16" t="s">
        <v>6</v>
      </c>
      <c r="G4" s="17" t="s">
        <v>18</v>
      </c>
      <c r="H4" s="18" t="s">
        <v>17</v>
      </c>
      <c r="I4" s="19" t="s">
        <v>7</v>
      </c>
      <c r="J4" s="16" t="s">
        <v>8</v>
      </c>
      <c r="K4" s="20" t="s">
        <v>9</v>
      </c>
      <c r="L4" s="17" t="s">
        <v>15</v>
      </c>
      <c r="M4" s="20" t="s">
        <v>10</v>
      </c>
      <c r="N4" s="17" t="s">
        <v>16</v>
      </c>
      <c r="O4" s="15" t="s">
        <v>11</v>
      </c>
    </row>
    <row r="5" spans="1:15" ht="30" customHeight="1" x14ac:dyDescent="0.25">
      <c r="B5" s="8" t="s">
        <v>113</v>
      </c>
      <c r="C5" s="8" t="s">
        <v>19</v>
      </c>
      <c r="D5" s="8" t="s">
        <v>20</v>
      </c>
      <c r="E5" s="9">
        <v>43584</v>
      </c>
      <c r="F5" s="9">
        <v>43646</v>
      </c>
      <c r="G5" s="10">
        <v>10</v>
      </c>
      <c r="H5" s="11">
        <f>IF(COUNTA(Projektnachverfolgung!$E5,Projektnachverfolgung!$F5)&lt;&gt;2,"",DAYS360(Projektnachverfolgung!$E5,Projektnachverfolgung!$F5,FALSE))</f>
        <v>61</v>
      </c>
      <c r="I5" s="12">
        <v>43584</v>
      </c>
      <c r="J5" s="9">
        <v>43642</v>
      </c>
      <c r="K5" s="13">
        <f>IFERROR(IF(ProjektNachverfolgung[Ist-Arbeit (in Stunden)]=0,"",IF(ABS((ProjektNachverfolgung[[#This Row],[Ist-Arbeit (in Stunden)]]-ProjektNachverfolgung[[#This Row],[Geschätzter Arbeitsaufwand (in Stunden)]])/ProjektNachverfolgung[[#This Row],[Geschätzter Arbeitsaufwand (in Stunden)]])&gt;Kennzeichnungs_Prozentsatz,1,0)),"")</f>
        <v>0</v>
      </c>
      <c r="L5" s="10">
        <v>9.5</v>
      </c>
      <c r="M5" s="13">
        <f>IFERROR(IF(ProjektNachverfolgung[Ist-Dauer (in Tagen)]=0,"",IF(ABS((ProjektNachverfolgung[[#This Row],[Ist-Dauer (in Tagen)]]-ProjektNachverfolgung[[#This Row],[Geschätzte Dauer (in Tagen)]])/ProjektNachverfolgung[[#This Row],[Geschätzte Dauer (in Tagen)]])&gt;Kennzeichnungs_Prozentsatz,1,0)),"")</f>
        <v>0</v>
      </c>
      <c r="N5" s="14">
        <f>IF(COUNTA(Projektnachverfolgung!$I5,Projektnachverfolgung!$J5)&lt;&gt;2,"",DAYS360(Projektnachverfolgung!$I5,Projektnachverfolgung!$J5,FALSE))</f>
        <v>57</v>
      </c>
      <c r="O5" s="8"/>
    </row>
    <row r="6" spans="1:15" ht="30" customHeight="1" x14ac:dyDescent="0.25">
      <c r="B6" s="8" t="s">
        <v>24</v>
      </c>
      <c r="C6" s="8" t="s">
        <v>19</v>
      </c>
      <c r="D6" s="8" t="s">
        <v>20</v>
      </c>
      <c r="E6" s="9">
        <v>43549</v>
      </c>
      <c r="F6" s="9">
        <v>43646</v>
      </c>
      <c r="G6" s="10">
        <v>10</v>
      </c>
      <c r="H6" s="11">
        <f>IF(COUNTA(Projektnachverfolgung!$E6,Projektnachverfolgung!$F6)&lt;&gt;2,"",DAYS360(Projektnachverfolgung!$E6,Projektnachverfolgung!$F6,FALSE))</f>
        <v>95</v>
      </c>
      <c r="I6" s="12">
        <v>43549</v>
      </c>
      <c r="J6" s="9">
        <v>43549</v>
      </c>
      <c r="K6" s="13">
        <f>IFERROR(IF(ProjektNachverfolgung[Ist-Arbeit (in Stunden)]=0,"",IF(ABS((ProjektNachverfolgung[[#This Row],[Ist-Arbeit (in Stunden)]]-ProjektNachverfolgung[[#This Row],[Geschätzter Arbeitsaufwand (in Stunden)]])/ProjektNachverfolgung[[#This Row],[Geschätzter Arbeitsaufwand (in Stunden)]])&gt;Kennzeichnungs_Prozentsatz,1,0)),"")</f>
        <v>0</v>
      </c>
      <c r="L6" s="10">
        <v>5</v>
      </c>
      <c r="M6" s="13" t="str">
        <f>IFERROR(IF(ProjektNachverfolgung[Ist-Dauer (in Tagen)]=0,"",IF(ABS((ProjektNachverfolgung[[#This Row],[Ist-Dauer (in Tagen)]]-ProjektNachverfolgung[[#This Row],[Geschätzte Dauer (in Tagen)]])/ProjektNachverfolgung[[#This Row],[Geschätzte Dauer (in Tagen)]])&gt;Kennzeichnungs_Prozentsatz,1,0)),"")</f>
        <v/>
      </c>
      <c r="N6" s="14">
        <f>IF(COUNTA(Projektnachverfolgung!$I6,Projektnachverfolgung!$J6)&lt;&gt;2,"",DAYS360(Projektnachverfolgung!$I6,Projektnachverfolgung!$J6,FALSE))</f>
        <v>0</v>
      </c>
      <c r="O6" s="8"/>
    </row>
    <row r="7" spans="1:15" ht="30" customHeight="1" x14ac:dyDescent="0.25">
      <c r="B7" s="8" t="s">
        <v>25</v>
      </c>
      <c r="C7" s="8" t="s">
        <v>19</v>
      </c>
      <c r="D7" s="8" t="s">
        <v>20</v>
      </c>
      <c r="E7" s="9">
        <v>43549</v>
      </c>
      <c r="F7" s="9">
        <v>43646</v>
      </c>
      <c r="G7" s="10">
        <v>10</v>
      </c>
      <c r="H7" s="11">
        <f>IF(COUNTA(Projektnachverfolgung!$E7,Projektnachverfolgung!$F7)&lt;&gt;2,"",DAYS360(Projektnachverfolgung!$E7,Projektnachverfolgung!$F7,FALSE))</f>
        <v>95</v>
      </c>
      <c r="I7" s="12">
        <v>43549</v>
      </c>
      <c r="J7" s="9">
        <v>43549</v>
      </c>
      <c r="K7" s="13">
        <f>IFERROR(IF(ProjektNachverfolgung[Ist-Arbeit (in Stunden)]=0,"",IF(ABS((ProjektNachverfolgung[[#This Row],[Ist-Arbeit (in Stunden)]]-ProjektNachverfolgung[[#This Row],[Geschätzter Arbeitsaufwand (in Stunden)]])/ProjektNachverfolgung[[#This Row],[Geschätzter Arbeitsaufwand (in Stunden)]])&gt;Kennzeichnungs_Prozentsatz,1,0)),"")</f>
        <v>0</v>
      </c>
      <c r="L7" s="10">
        <v>5</v>
      </c>
      <c r="M7" s="13" t="str">
        <f>IFERROR(IF(ProjektNachverfolgung[Ist-Dauer (in Tagen)]=0,"",IF(ABS((ProjektNachverfolgung[[#This Row],[Ist-Dauer (in Tagen)]]-ProjektNachverfolgung[[#This Row],[Geschätzte Dauer (in Tagen)]])/ProjektNachverfolgung[[#This Row],[Geschätzte Dauer (in Tagen)]])&gt;Kennzeichnungs_Prozentsatz,1,0)),"")</f>
        <v/>
      </c>
      <c r="N7" s="14">
        <f>IF(COUNTA(Projektnachverfolgung!$I7,Projektnachverfolgung!$J7)&lt;&gt;2,"",DAYS360(Projektnachverfolgung!$I7,Projektnachverfolgung!$J7,FALSE))</f>
        <v>0</v>
      </c>
      <c r="O7" s="8"/>
    </row>
    <row r="8" spans="1:15" ht="30" customHeight="1" x14ac:dyDescent="0.25">
      <c r="B8" s="8" t="s">
        <v>26</v>
      </c>
      <c r="C8" s="8" t="s">
        <v>22</v>
      </c>
      <c r="D8" s="8" t="s">
        <v>20</v>
      </c>
      <c r="E8" s="9">
        <v>43532</v>
      </c>
      <c r="F8" s="9">
        <v>43534</v>
      </c>
      <c r="G8" s="10">
        <v>4</v>
      </c>
      <c r="H8" s="11">
        <f>IF(COUNTA(Projektnachverfolgung!$E8,Projektnachverfolgung!$F8)&lt;&gt;2,"",DAYS360(Projektnachverfolgung!$E8,Projektnachverfolgung!$F8,FALSE))</f>
        <v>2</v>
      </c>
      <c r="I8" s="12">
        <v>43532</v>
      </c>
      <c r="J8" s="9">
        <v>43532</v>
      </c>
      <c r="K8" s="13">
        <f>IFERROR(IF(ProjektNachverfolgung[Ist-Arbeit (in Stunden)]=0,"",IF(ABS((ProjektNachverfolgung[[#This Row],[Ist-Arbeit (in Stunden)]]-ProjektNachverfolgung[[#This Row],[Geschätzter Arbeitsaufwand (in Stunden)]])/ProjektNachverfolgung[[#This Row],[Geschätzter Arbeitsaufwand (in Stunden)]])&gt;Kennzeichnungs_Prozentsatz,1,0)),"")</f>
        <v>0</v>
      </c>
      <c r="L8" s="10">
        <v>4</v>
      </c>
      <c r="M8" s="13" t="str">
        <f>IFERROR(IF(ProjektNachverfolgung[Ist-Dauer (in Tagen)]=0,"",IF(ABS((ProjektNachverfolgung[[#This Row],[Ist-Dauer (in Tagen)]]-ProjektNachverfolgung[[#This Row],[Geschätzte Dauer (in Tagen)]])/ProjektNachverfolgung[[#This Row],[Geschätzte Dauer (in Tagen)]])&gt;Kennzeichnungs_Prozentsatz,1,0)),"")</f>
        <v/>
      </c>
      <c r="N8" s="14">
        <f>IF(COUNTA(Projektnachverfolgung!$I8,Projektnachverfolgung!$J8)&lt;&gt;2,"",DAYS360(Projektnachverfolgung!$I8,Projektnachverfolgung!$J8,FALSE))</f>
        <v>0</v>
      </c>
      <c r="O8" s="8" t="s">
        <v>30</v>
      </c>
    </row>
    <row r="9" spans="1:15" ht="30" customHeight="1" x14ac:dyDescent="0.25">
      <c r="B9" s="8" t="s">
        <v>27</v>
      </c>
      <c r="C9" s="8" t="s">
        <v>21</v>
      </c>
      <c r="D9" s="8" t="s">
        <v>20</v>
      </c>
      <c r="E9" s="9">
        <v>43583</v>
      </c>
      <c r="F9" s="9">
        <v>43600</v>
      </c>
      <c r="G9" s="10">
        <v>25</v>
      </c>
      <c r="H9" s="11">
        <f>IF(COUNTA(Projektnachverfolgung!$E9,Projektnachverfolgung!$F9)&lt;&gt;2,"",DAYS360(Projektnachverfolgung!$E9,Projektnachverfolgung!$F9,FALSE))</f>
        <v>17</v>
      </c>
      <c r="I9" s="12">
        <v>43584</v>
      </c>
      <c r="J9" s="9">
        <v>43615</v>
      </c>
      <c r="K9" s="13">
        <f>IFERROR(IF(ProjektNachverfolgung[Ist-Arbeit (in Stunden)]=0,"",IF(ABS((ProjektNachverfolgung[[#This Row],[Ist-Arbeit (in Stunden)]]-ProjektNachverfolgung[[#This Row],[Geschätzter Arbeitsaufwand (in Stunden)]])/ProjektNachverfolgung[[#This Row],[Geschätzter Arbeitsaufwand (in Stunden)]])&gt;Kennzeichnungs_Prozentsatz,1,0)),"")</f>
        <v>0</v>
      </c>
      <c r="L9" s="10">
        <v>34</v>
      </c>
      <c r="M9" s="13">
        <f>IFERROR(IF(ProjektNachverfolgung[Ist-Dauer (in Tagen)]=0,"",IF(ABS((ProjektNachverfolgung[[#This Row],[Ist-Dauer (in Tagen)]]-ProjektNachverfolgung[[#This Row],[Geschätzte Dauer (in Tagen)]])/ProjektNachverfolgung[[#This Row],[Geschätzte Dauer (in Tagen)]])&gt;Kennzeichnungs_Prozentsatz,1,0)),"")</f>
        <v>1</v>
      </c>
      <c r="N9" s="14">
        <f>IF(COUNTA(Projektnachverfolgung!$I9,Projektnachverfolgung!$J9)&lt;&gt;2,"",DAYS360(Projektnachverfolgung!$I9,Projektnachverfolgung!$J9,FALSE))</f>
        <v>31</v>
      </c>
      <c r="O9" s="8"/>
    </row>
    <row r="10" spans="1:15" ht="30" customHeight="1" x14ac:dyDescent="0.25">
      <c r="B10" s="8" t="s">
        <v>28</v>
      </c>
      <c r="C10" s="8" t="s">
        <v>21</v>
      </c>
      <c r="D10" s="8" t="s">
        <v>20</v>
      </c>
      <c r="E10" s="9">
        <v>43583</v>
      </c>
      <c r="F10" s="9">
        <v>43590</v>
      </c>
      <c r="G10" s="10">
        <v>25</v>
      </c>
      <c r="H10" s="11">
        <f>IF(COUNTA(Projektnachverfolgung!$E10,Projektnachverfolgung!$F10)&lt;&gt;2,"",DAYS360(Projektnachverfolgung!$E10,Projektnachverfolgung!$F10,FALSE))</f>
        <v>7</v>
      </c>
      <c r="I10" s="12">
        <v>43583</v>
      </c>
      <c r="J10" s="9">
        <v>43611</v>
      </c>
      <c r="K10" s="13">
        <f>IFERROR(IF(ProjektNachverfolgung[Ist-Arbeit (in Stunden)]=0,"",IF(ABS((ProjektNachverfolgung[[#This Row],[Ist-Arbeit (in Stunden)]]-ProjektNachverfolgung[[#This Row],[Geschätzter Arbeitsaufwand (in Stunden)]])/ProjektNachverfolgung[[#This Row],[Geschätzter Arbeitsaufwand (in Stunden)]])&gt;Kennzeichnungs_Prozentsatz,1,0)),"")</f>
        <v>1</v>
      </c>
      <c r="L10" s="10">
        <v>45</v>
      </c>
      <c r="M10" s="13">
        <f>IFERROR(IF(ProjektNachverfolgung[Ist-Dauer (in Tagen)]=0,"",IF(ABS((ProjektNachverfolgung[[#This Row],[Ist-Dauer (in Tagen)]]-ProjektNachverfolgung[[#This Row],[Geschätzte Dauer (in Tagen)]])/ProjektNachverfolgung[[#This Row],[Geschätzte Dauer (in Tagen)]])&gt;Kennzeichnungs_Prozentsatz,1,0)),"")</f>
        <v>1</v>
      </c>
      <c r="N10" s="14">
        <f>IF(COUNTA(Projektnachverfolgung!$I10,Projektnachverfolgung!$J10)&lt;&gt;2,"",DAYS360(Projektnachverfolgung!$I10,Projektnachverfolgung!$J10,FALSE))</f>
        <v>28</v>
      </c>
      <c r="O10" s="8"/>
    </row>
    <row r="11" spans="1:15" ht="30" customHeight="1" x14ac:dyDescent="0.25">
      <c r="B11" s="8" t="s">
        <v>29</v>
      </c>
      <c r="C11" s="8" t="s">
        <v>22</v>
      </c>
      <c r="D11" s="8" t="s">
        <v>20</v>
      </c>
      <c r="E11" s="9">
        <v>43552</v>
      </c>
      <c r="F11" s="9">
        <v>43552</v>
      </c>
      <c r="G11" s="10">
        <v>3</v>
      </c>
      <c r="H11" s="11">
        <f>IF(COUNTA(Projektnachverfolgung!$E11,Projektnachverfolgung!$F11)&lt;&gt;2,"",DAYS360(Projektnachverfolgung!$E11,Projektnachverfolgung!$F11,FALSE))</f>
        <v>0</v>
      </c>
      <c r="I11" s="12">
        <v>43552</v>
      </c>
      <c r="J11" s="9">
        <v>43552</v>
      </c>
      <c r="K11" s="13">
        <f>IFERROR(IF(ProjektNachverfolgung[Ist-Arbeit (in Stunden)]=0,"",IF(ABS((ProjektNachverfolgung[[#This Row],[Ist-Arbeit (in Stunden)]]-ProjektNachverfolgung[[#This Row],[Geschätzter Arbeitsaufwand (in Stunden)]])/ProjektNachverfolgung[[#This Row],[Geschätzter Arbeitsaufwand (in Stunden)]])&gt;Kennzeichnungs_Prozentsatz,1,0)),"")</f>
        <v>0</v>
      </c>
      <c r="L11" s="10">
        <v>3</v>
      </c>
      <c r="M11" s="13" t="str">
        <f>IFERROR(IF(ProjektNachverfolgung[Ist-Dauer (in Tagen)]=0,"",IF(ABS((ProjektNachverfolgung[[#This Row],[Ist-Dauer (in Tagen)]]-ProjektNachverfolgung[[#This Row],[Geschätzte Dauer (in Tagen)]])/ProjektNachverfolgung[[#This Row],[Geschätzte Dauer (in Tagen)]])&gt;Kennzeichnungs_Prozentsatz,1,0)),"")</f>
        <v/>
      </c>
      <c r="N11" s="14">
        <f>IF(COUNTA(Projektnachverfolgung!$I11,Projektnachverfolgung!$J11)&lt;&gt;2,"",DAYS360(Projektnachverfolgung!$I11,Projektnachverfolgung!$J11,FALSE))</f>
        <v>0</v>
      </c>
      <c r="O11" s="8"/>
    </row>
    <row r="12" spans="1:15" ht="30" customHeight="1" x14ac:dyDescent="0.25">
      <c r="B12" s="8" t="s">
        <v>102</v>
      </c>
      <c r="C12" s="8" t="s">
        <v>23</v>
      </c>
      <c r="D12" s="8" t="s">
        <v>20</v>
      </c>
      <c r="E12" s="9">
        <v>43570</v>
      </c>
      <c r="F12" s="9">
        <v>43644</v>
      </c>
      <c r="G12" s="10">
        <v>50</v>
      </c>
      <c r="H12" s="11">
        <f>IF(COUNTA(Projektnachverfolgung!$E12,Projektnachverfolgung!$F12)&lt;&gt;2,"",DAYS360(Projektnachverfolgung!$E12,Projektnachverfolgung!$F12,FALSE))</f>
        <v>73</v>
      </c>
      <c r="I12" s="12">
        <v>43584</v>
      </c>
      <c r="J12" s="9">
        <v>43611</v>
      </c>
      <c r="K12" s="13">
        <f>IFERROR(IF(ProjektNachverfolgung[Ist-Arbeit (in Stunden)]=0,"",IF(ABS((ProjektNachverfolgung[[#This Row],[Ist-Arbeit (in Stunden)]]-ProjektNachverfolgung[[#This Row],[Geschätzter Arbeitsaufwand (in Stunden)]])/ProjektNachverfolgung[[#This Row],[Geschätzter Arbeitsaufwand (in Stunden)]])&gt;Kennzeichnungs_Prozentsatz,1,0)),"")</f>
        <v>0</v>
      </c>
      <c r="L12" s="10">
        <v>55</v>
      </c>
      <c r="M12" s="13">
        <f>IFERROR(IF(ProjektNachverfolgung[Ist-Dauer (in Tagen)]=0,"",IF(ABS((ProjektNachverfolgung[[#This Row],[Ist-Dauer (in Tagen)]]-ProjektNachverfolgung[[#This Row],[Geschätzte Dauer (in Tagen)]])/ProjektNachverfolgung[[#This Row],[Geschätzte Dauer (in Tagen)]])&gt;Kennzeichnungs_Prozentsatz,1,0)),"")</f>
        <v>0</v>
      </c>
      <c r="N12" s="14">
        <f>IF(COUNTA(Projektnachverfolgung!$I12,Projektnachverfolgung!$J12)&lt;&gt;2,"",DAYS360(Projektnachverfolgung!$I12,Projektnachverfolgung!$J12,FALSE))</f>
        <v>27</v>
      </c>
      <c r="O12" s="8"/>
    </row>
    <row r="13" spans="1:15" ht="30" customHeight="1" x14ac:dyDescent="0.25">
      <c r="B13" s="8" t="s">
        <v>121</v>
      </c>
      <c r="C13" s="8" t="s">
        <v>22</v>
      </c>
      <c r="D13" s="8" t="s">
        <v>20</v>
      </c>
      <c r="E13" s="9">
        <v>43626</v>
      </c>
      <c r="F13" s="9">
        <v>43646</v>
      </c>
      <c r="G13" s="10">
        <v>40</v>
      </c>
      <c r="H13" s="11">
        <f>IF(COUNTA(Projektnachverfolgung!$E13,Projektnachverfolgung!$F13)&lt;&gt;2,"",DAYS360(Projektnachverfolgung!$E13,Projektnachverfolgung!$F13,FALSE))</f>
        <v>20</v>
      </c>
      <c r="I13" s="12">
        <v>43643</v>
      </c>
      <c r="J13" s="9">
        <v>43644</v>
      </c>
      <c r="K13" s="13">
        <f>IFERROR(IF(ProjektNachverfolgung[Ist-Arbeit (in Stunden)]=0,"",IF(ABS((ProjektNachverfolgung[[#This Row],[Ist-Arbeit (in Stunden)]]-ProjektNachverfolgung[[#This Row],[Geschätzter Arbeitsaufwand (in Stunden)]])/ProjektNachverfolgung[[#This Row],[Geschätzter Arbeitsaufwand (in Stunden)]])&gt;Kennzeichnungs_Prozentsatz,1,0)),"")</f>
        <v>0</v>
      </c>
      <c r="L13" s="10">
        <v>14</v>
      </c>
      <c r="M13" s="13">
        <f>IFERROR(IF(ProjektNachverfolgung[Ist-Dauer (in Tagen)]=0,"",IF(ABS((ProjektNachverfolgung[[#This Row],[Ist-Dauer (in Tagen)]]-ProjektNachverfolgung[[#This Row],[Geschätzte Dauer (in Tagen)]])/ProjektNachverfolgung[[#This Row],[Geschätzte Dauer (in Tagen)]])&gt;Kennzeichnungs_Prozentsatz,1,0)),"")</f>
        <v>1</v>
      </c>
      <c r="N13" s="14">
        <f>IF(COUNTA(Projektnachverfolgung!$I13,Projektnachverfolgung!$J13)&lt;&gt;2,"",DAYS360(Projektnachverfolgung!$I13,Projektnachverfolgung!$J13,FALSE))</f>
        <v>1</v>
      </c>
      <c r="O13" s="8"/>
    </row>
    <row r="14" spans="1:15" ht="30" customHeight="1" x14ac:dyDescent="0.25">
      <c r="B14" s="31"/>
      <c r="C14" s="8"/>
      <c r="D14" s="8"/>
      <c r="E14" s="9"/>
      <c r="F14" s="9"/>
      <c r="G14" s="10"/>
      <c r="H14" s="11"/>
      <c r="I14" s="12"/>
      <c r="J14" s="9"/>
      <c r="K14" s="13"/>
      <c r="L14" s="10"/>
      <c r="M14" s="13"/>
      <c r="N14" s="14"/>
      <c r="O14" s="8"/>
    </row>
    <row r="15" spans="1:15" ht="30" customHeight="1" x14ac:dyDescent="0.25">
      <c r="B15" s="31"/>
      <c r="C15" s="8"/>
      <c r="D15" s="8"/>
      <c r="E15" s="9"/>
      <c r="F15" s="9"/>
      <c r="G15" s="10"/>
      <c r="H15" s="11"/>
      <c r="I15" s="12"/>
      <c r="J15" s="9"/>
      <c r="K15" s="13"/>
      <c r="L15" s="10"/>
      <c r="M15" s="13"/>
      <c r="N15" s="14"/>
      <c r="O15" s="8"/>
    </row>
    <row r="16" spans="1:15" ht="30" customHeight="1" x14ac:dyDescent="0.25">
      <c r="B16" s="31"/>
      <c r="C16" s="8"/>
      <c r="D16" s="8"/>
      <c r="E16" s="9"/>
      <c r="F16" s="9"/>
      <c r="G16" s="10"/>
      <c r="H16" s="11"/>
      <c r="I16" s="12"/>
      <c r="J16" s="9"/>
      <c r="K16" s="13"/>
      <c r="L16" s="10"/>
      <c r="M16" s="13"/>
      <c r="N16" s="14"/>
      <c r="O16" s="8"/>
    </row>
    <row r="17" spans="2:15" ht="30" customHeight="1" x14ac:dyDescent="0.25">
      <c r="B17" s="31"/>
      <c r="C17" s="8"/>
      <c r="D17" s="8"/>
      <c r="E17" s="9"/>
      <c r="F17" s="9"/>
      <c r="G17" s="10"/>
      <c r="H17" s="11"/>
      <c r="I17" s="12"/>
      <c r="J17" s="9"/>
      <c r="K17" s="13"/>
      <c r="L17" s="10"/>
      <c r="M17" s="13"/>
      <c r="N17" s="14"/>
      <c r="O17" s="8"/>
    </row>
    <row r="18" spans="2:15" ht="30" customHeight="1" x14ac:dyDescent="0.25">
      <c r="B18" s="31"/>
      <c r="C18" s="8"/>
      <c r="D18" s="8"/>
      <c r="E18" s="9"/>
      <c r="F18" s="9"/>
      <c r="G18" s="10"/>
      <c r="H18" s="11"/>
      <c r="I18" s="12"/>
      <c r="J18" s="9"/>
      <c r="K18" s="13"/>
      <c r="L18" s="10"/>
      <c r="M18" s="13"/>
      <c r="N18" s="14"/>
      <c r="O18" s="8"/>
    </row>
    <row r="19" spans="2:15" ht="30" customHeight="1" x14ac:dyDescent="0.25">
      <c r="B19" s="31"/>
      <c r="C19" s="8"/>
      <c r="D19" s="8"/>
      <c r="E19" s="9"/>
      <c r="F19" s="9"/>
      <c r="G19" s="10"/>
      <c r="H19" s="11"/>
      <c r="I19" s="12"/>
      <c r="J19" s="9"/>
      <c r="K19" s="13"/>
      <c r="L19" s="10"/>
      <c r="M19" s="13"/>
      <c r="N19" s="14"/>
      <c r="O19" s="8"/>
    </row>
    <row r="20" spans="2:15" ht="30" customHeight="1" x14ac:dyDescent="0.25">
      <c r="B20" s="31"/>
      <c r="C20" s="8"/>
      <c r="D20" s="8"/>
      <c r="E20" s="9"/>
      <c r="F20" s="9"/>
      <c r="G20" s="10"/>
      <c r="H20" s="11"/>
      <c r="I20" s="12"/>
      <c r="J20" s="9"/>
      <c r="K20" s="13"/>
      <c r="L20" s="10"/>
      <c r="M20" s="13"/>
      <c r="N20" s="14"/>
      <c r="O20" s="8"/>
    </row>
    <row r="21" spans="2:15" ht="30" customHeight="1" x14ac:dyDescent="0.25">
      <c r="B21" s="31"/>
      <c r="C21" s="8"/>
      <c r="D21" s="8"/>
      <c r="E21" s="9"/>
      <c r="F21" s="9"/>
      <c r="G21" s="10"/>
      <c r="H21" s="11"/>
      <c r="I21" s="12"/>
      <c r="J21" s="9"/>
      <c r="K21" s="13"/>
      <c r="L21" s="10"/>
      <c r="M21" s="13"/>
      <c r="N21" s="14"/>
      <c r="O21" s="8"/>
    </row>
    <row r="22" spans="2:15" ht="30" customHeight="1" x14ac:dyDescent="0.25">
      <c r="B22" s="31"/>
      <c r="C22" s="8"/>
      <c r="D22" s="8"/>
      <c r="E22" s="9"/>
      <c r="F22" s="9"/>
      <c r="G22" s="10"/>
      <c r="H22" s="11"/>
      <c r="I22" s="12"/>
      <c r="J22" s="9"/>
      <c r="K22" s="13"/>
      <c r="L22" s="10"/>
      <c r="M22" s="13"/>
      <c r="N22" s="14"/>
      <c r="O22" s="8"/>
    </row>
  </sheetData>
  <conditionalFormatting sqref="L5:L22">
    <cfRule type="expression" dxfId="38" priority="10">
      <formula>(ABS((L5-G5))/G5)&gt;Kennzeichnungs_Prozentsatz</formula>
    </cfRule>
  </conditionalFormatting>
  <conditionalFormatting sqref="N5:N22">
    <cfRule type="expression" dxfId="37" priority="12">
      <formula>(ABS((N5-H5))/H5)&gt;Kennzeichnungs_Prozentsatz</formula>
    </cfRule>
  </conditionalFormatting>
  <conditionalFormatting sqref="L14:L22">
    <cfRule type="expression" dxfId="36" priority="1">
      <formula>(ABS((L14-G14))/G14)&gt;Kennzeichnungs_Prozentsatz</formula>
    </cfRule>
  </conditionalFormatting>
  <conditionalFormatting sqref="N14:N22">
    <cfRule type="expression" dxfId="35" priority="2">
      <formula>(ABS((N14-H14))/H14)&gt;Kennzeichnungs_Prozentsatz</formula>
    </cfRule>
  </conditionalFormatting>
  <dataValidations count="18">
    <dataValidation allowBlank="1" showInputMessage="1" prompt="Legen Sie in D2 den zu kennzeichnenden Prozentsatz der Über-/Unterschreitung fest. Für die Ist-Arbeit in Stunden und die Ist-Dauer in Tagen werden Über- und Unterschreitungen durch fette rote Schrift und ein Symbol in den Spalten K und M angezeigt. " sqref="A1" xr:uid="{00000000-0002-0000-0000-000000000000}"/>
    <dataValidation allowBlank="1" showInputMessage="1" showErrorMessage="1" prompt="Der anpassbare Prozentsatz für Über-/Unterschreitung, der in der Projekttabelle für das Hervorheben der Ist-Arbeit in Stunden und der Ist-Dauer in Tagen für Werte verwendet wird, die die festgelegte Zahl über- oder unterschreiten" sqref="D2" xr:uid="{00000000-0002-0000-0000-000001000000}"/>
    <dataValidation type="list" allowBlank="1" showInputMessage="1" showErrorMessage="1" error="Wählen Sie in der Liste eine Kategorie aus, oder erstellen Sie auf dem Arbeitsblatt &quot;Setup&quot; eine neue Kategorie zum Anzeigen in dieser Liste." sqref="C5:C22" xr:uid="{00000000-0002-0000-0000-000002000000}">
      <formula1>Kategorieliste</formula1>
    </dataValidation>
    <dataValidation type="list" allowBlank="1" showInputMessage="1" showErrorMessage="1" error="Wählen Sie in der Liste einen Mitarbeiter aus, oder erstellen Sie auf dem Arbeitsblatt &quot;Setup&quot; einen neuen Mitarbeiter zum Anzeigen in dieser Liste." sqref="D5:D22" xr:uid="{00000000-0002-0000-0000-000003000000}">
      <formula1>Mitarbeiterliste</formula1>
    </dataValidation>
    <dataValidation allowBlank="1" showInputMessage="1" showErrorMessage="1" prompt="Geben Sie Projektnamen in dieser Spalte ein." sqref="B4" xr:uid="{00000000-0002-0000-0000-000004000000}"/>
    <dataValidation allowBlank="1" showInputMessage="1" showErrorMessage="1" prompt="Wählen Sie Kategorienamen aus der Dropdownliste in jeder Zelle dieser Spalte aus. Die Optionen sind auf dem Arbeitsblatt „Setup&quot; definiert. Drücken Sie ALT+NACH-UNTEN, um in der Liste zu navigieren, und dann EINGABE, um eine Auswahl zu treffen." sqref="C4" xr:uid="{00000000-0002-0000-0000-000005000000}"/>
    <dataValidation allowBlank="1" showInputMessage="1" showErrorMessage="1" prompt="Wählen Sie den Mitarbeiternamen aus der Dropdownliste in jeder Zelle dieser Spalte aus. Die Optionen sind auf dem Arbeitsblatt &quot;Setup&quot; definiert. Drücken Sie ALT+NACH-UNTEN, um in der Liste zu navigieren, und dann EINGABE, um eine Auswahl zu treffen." sqref="D4" xr:uid="{00000000-0002-0000-0000-000006000000}"/>
    <dataValidation allowBlank="1" showInputMessage="1" showErrorMessage="1" prompt="Geben Sie das geschätzte Anfangsdatum für das Projekt in dieser Spalte ein." sqref="E4" xr:uid="{00000000-0002-0000-0000-000007000000}"/>
    <dataValidation allowBlank="1" showInputMessage="1" showErrorMessage="1" prompt="Geben Sie das geschätzte Enddatum für das Projekt in dieser Spalte ein." sqref="F4" xr:uid="{00000000-0002-0000-0000-000008000000}"/>
    <dataValidation allowBlank="1" showInputMessage="1" showErrorMessage="1" prompt="Geben Sie die geschätzte Projektarbeit in Stunden ein." sqref="G4" xr:uid="{00000000-0002-0000-0000-000009000000}"/>
    <dataValidation allowBlank="1" showInputMessage="1" showErrorMessage="1" prompt="Geben Sie die geschätzte Dauer des Projekts in Tagen in dieser Spalte ein." sqref="H4" xr:uid="{00000000-0002-0000-0000-00000A000000}"/>
    <dataValidation allowBlank="1" showInputMessage="1" showErrorMessage="1" prompt="Geben Sie das Ist-Anfangsdatum des Projekts in dieser Spalte ein." sqref="I4" xr:uid="{00000000-0002-0000-0000-00000B000000}"/>
    <dataValidation allowBlank="1" showInputMessage="1" showErrorMessage="1" prompt="Geben Sie das Ist-Enddatum des Projekts in dieser Spalte ein." sqref="J4" xr:uid="{00000000-0002-0000-0000-00000C000000}"/>
    <dataValidation allowBlank="1" showInputMessage="1" showErrorMessage="1" prompt="Kennzeichnungssymbol zur Projektnachverfolgung der Ist-Arbeit. Werte in Spalte L führen zur Anzeige eines Symbols in jeder Zelle dieser Spalte. Leere Zellen zeigen an, dass die Werte den Kriterien für Über-/Unterschreitung nicht entsprechen." sqref="K4" xr:uid="{00000000-0002-0000-0000-00000D000000}"/>
    <dataValidation allowBlank="1" showInputMessage="1" showErrorMessage="1" prompt="Kennzeichnungssymbol zur Projektnachverfolgung der Ist-Dauer. Werte in Spalte N führen zur Anzeige eines Symbols in jeder Zelle dieser Spalte. Leere Zellen zeigen an, dass die Werte den Kriterien für Über-/Unterschreitung nicht entsprechen." sqref="M4" xr:uid="{00000000-0002-0000-0000-00000E000000}"/>
    <dataValidation allowBlank="1" showInputMessage="1" showErrorMessage="1" prompt="Geben Sie die Ist-Arbeit für das Projekt in Stunden ein. Werte, die den Kriterien für Über-/Unterschreitung entsprechen, sind mit fetter roter Schrift hervorgehoben und bewirken die Anzeige eines Kennzeichnungssymbols links in Spalte K." sqref="L4" xr:uid="{00000000-0002-0000-0000-00000F000000}"/>
    <dataValidation allowBlank="1" showInputMessage="1" showErrorMessage="1" prompt="Geben Sie die Ist-Dauer das Projekts in Tagen ein. Werte, die den Kriterien für Über-/Unterschreitung entsprechen, sind mit fetter roter Schrift hervorgehoben und bewirken die Anzeige eines Kennzeichnungssymbols links in Spalte M." sqref="N4" xr:uid="{00000000-0002-0000-0000-000010000000}"/>
    <dataValidation allowBlank="1" showInputMessage="1" showErrorMessage="1" prompt="Geben Sie Notizen für Projekte in dieser Spalte ein." sqref="O4" xr:uid="{00000000-0002-0000-0000-000011000000}"/>
  </dataValidations>
  <printOptions horizontalCentered="1"/>
  <pageMargins left="0.25" right="0.25" top="0.5" bottom="0.5" header="0.3" footer="0.3"/>
  <pageSetup paperSize="9"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7"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K5:K22</xm:sqref>
        </x14:conditionalFormatting>
        <x14:conditionalFormatting xmlns:xm="http://schemas.microsoft.com/office/excel/2006/main">
          <x14:cfRule type="iconSet" priority="28"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M5:M22</xm:sqref>
        </x14:conditionalFormatting>
        <x14:conditionalFormatting xmlns:xm="http://schemas.microsoft.com/office/excel/2006/main">
          <x14:cfRule type="iconSet" priority="3" id="{C578713C-C645-4D6E-9FFA-2396DDC17BA4}">
            <x14:iconSet custom="1">
              <x14:cfvo type="percent">
                <xm:f>0</xm:f>
              </x14:cfvo>
              <x14:cfvo type="num">
                <xm:f>0</xm:f>
              </x14:cfvo>
              <x14:cfvo type="num">
                <xm:f>1</xm:f>
              </x14:cfvo>
              <x14:cfIcon iconSet="NoIcons" iconId="0"/>
              <x14:cfIcon iconSet="NoIcons" iconId="0"/>
              <x14:cfIcon iconSet="3Flags" iconId="0"/>
            </x14:iconSet>
          </x14:cfRule>
          <xm:sqref>K14:K22</xm:sqref>
        </x14:conditionalFormatting>
        <x14:conditionalFormatting xmlns:xm="http://schemas.microsoft.com/office/excel/2006/main">
          <x14:cfRule type="iconSet" priority="4" id="{E6EF3B9B-5C73-474F-8E81-A34F279D2EEF}">
            <x14:iconSet custom="1">
              <x14:cfvo type="percent">
                <xm:f>0</xm:f>
              </x14:cfvo>
              <x14:cfvo type="num">
                <xm:f>0</xm:f>
              </x14:cfvo>
              <x14:cfvo type="num">
                <xm:f>1</xm:f>
              </x14:cfvo>
              <x14:cfIcon iconSet="NoIcons" iconId="0"/>
              <x14:cfIcon iconSet="NoIcons" iconId="0"/>
              <x14:cfIcon iconSet="3Flags" iconId="0"/>
            </x14:iconSet>
          </x14:cfRule>
          <xm:sqref>M14:M22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88"/>
  <sheetViews>
    <sheetView topLeftCell="A32" zoomScale="85" zoomScaleNormal="85" workbookViewId="0">
      <selection activeCell="E55" sqref="E55"/>
    </sheetView>
  </sheetViews>
  <sheetFormatPr baseColWidth="10" defaultRowHeight="13.5" x14ac:dyDescent="0.25"/>
  <cols>
    <col min="4" max="4" width="11.83203125" bestFit="1" customWidth="1"/>
    <col min="5" max="5" width="62.5" bestFit="1" customWidth="1"/>
    <col min="6" max="6" width="35.33203125" bestFit="1" customWidth="1"/>
    <col min="7" max="7" width="54.08203125" bestFit="1" customWidth="1"/>
    <col min="8" max="8" width="46.25" bestFit="1" customWidth="1"/>
    <col min="9" max="9" width="39" bestFit="1" customWidth="1"/>
  </cols>
  <sheetData>
    <row r="2" spans="1:9" x14ac:dyDescent="0.25">
      <c r="A2" t="s">
        <v>51</v>
      </c>
      <c r="B2" t="s">
        <v>52</v>
      </c>
      <c r="C2" t="s">
        <v>53</v>
      </c>
      <c r="D2" t="s">
        <v>54</v>
      </c>
      <c r="E2" t="s">
        <v>31</v>
      </c>
      <c r="F2" t="s">
        <v>32</v>
      </c>
      <c r="G2" t="s">
        <v>49</v>
      </c>
      <c r="H2" t="s">
        <v>37</v>
      </c>
      <c r="I2" t="s">
        <v>55</v>
      </c>
    </row>
    <row r="3" spans="1:9" x14ac:dyDescent="0.25">
      <c r="A3" s="28">
        <v>43528</v>
      </c>
      <c r="B3" s="29">
        <v>0.74305555555555547</v>
      </c>
      <c r="C3" s="29">
        <v>0.875</v>
      </c>
      <c r="D3" s="29">
        <f>Tabelle2[[#This Row],[to]]-Tabelle2[[#This Row],[from]]</f>
        <v>0.13194444444444453</v>
      </c>
      <c r="E3" s="30" t="s">
        <v>72</v>
      </c>
      <c r="F3" s="30" t="s">
        <v>73</v>
      </c>
      <c r="G3" s="30"/>
      <c r="H3" s="30"/>
      <c r="I3" s="30"/>
    </row>
    <row r="4" spans="1:9" x14ac:dyDescent="0.25">
      <c r="A4" s="25">
        <v>43532</v>
      </c>
      <c r="B4" s="26">
        <v>0.47916666666666669</v>
      </c>
      <c r="C4" s="26">
        <v>0.55208333333333337</v>
      </c>
      <c r="D4" s="26">
        <f>Tabelle2[[#This Row],[to]]-Tabelle2[[#This Row],[from]]</f>
        <v>7.2916666666666685E-2</v>
      </c>
      <c r="E4" s="27" t="s">
        <v>33</v>
      </c>
      <c r="F4" s="27" t="s">
        <v>34</v>
      </c>
      <c r="G4" s="27"/>
      <c r="H4" s="27"/>
      <c r="I4" s="27"/>
    </row>
    <row r="5" spans="1:9" x14ac:dyDescent="0.25">
      <c r="A5" s="25"/>
      <c r="B5" s="25"/>
      <c r="C5" s="25"/>
      <c r="D5" s="26"/>
      <c r="E5" s="27"/>
      <c r="F5" s="27" t="s">
        <v>35</v>
      </c>
      <c r="G5" s="27"/>
      <c r="H5" s="27"/>
      <c r="I5" s="27"/>
    </row>
    <row r="6" spans="1:9" x14ac:dyDescent="0.25">
      <c r="A6" s="25"/>
      <c r="B6" s="25"/>
      <c r="C6" s="25"/>
      <c r="D6" s="26"/>
      <c r="E6" s="27"/>
      <c r="F6" s="27" t="s">
        <v>36</v>
      </c>
      <c r="G6" s="27"/>
      <c r="H6" s="27"/>
      <c r="I6" s="27"/>
    </row>
    <row r="7" spans="1:9" x14ac:dyDescent="0.25">
      <c r="A7" s="25"/>
      <c r="B7" s="25"/>
      <c r="C7" s="25"/>
      <c r="D7" s="26"/>
      <c r="E7" s="27"/>
      <c r="F7" s="27" t="s">
        <v>40</v>
      </c>
      <c r="G7" s="27"/>
      <c r="H7" s="27" t="s">
        <v>38</v>
      </c>
      <c r="I7" s="27" t="s">
        <v>39</v>
      </c>
    </row>
    <row r="8" spans="1:9" x14ac:dyDescent="0.25">
      <c r="A8" s="28">
        <v>43541</v>
      </c>
      <c r="B8" s="29">
        <v>0.70833333333333337</v>
      </c>
      <c r="C8" s="29">
        <v>0.76041666666666663</v>
      </c>
      <c r="D8" s="29">
        <f>Tabelle2[[#This Row],[to]]-Tabelle2[[#This Row],[from]]</f>
        <v>5.2083333333333259E-2</v>
      </c>
      <c r="E8" s="30" t="s">
        <v>41</v>
      </c>
      <c r="F8" s="30" t="s">
        <v>42</v>
      </c>
      <c r="G8" s="30"/>
      <c r="H8" s="30"/>
      <c r="I8" s="30"/>
    </row>
    <row r="9" spans="1:9" x14ac:dyDescent="0.25">
      <c r="A9" s="28"/>
      <c r="B9" s="28"/>
      <c r="C9" s="28"/>
      <c r="D9" s="29"/>
      <c r="E9" s="30"/>
      <c r="F9" s="30" t="s">
        <v>43</v>
      </c>
      <c r="G9" s="30"/>
      <c r="H9" s="30"/>
      <c r="I9" s="30"/>
    </row>
    <row r="10" spans="1:9" x14ac:dyDescent="0.25">
      <c r="A10" s="25">
        <v>43542</v>
      </c>
      <c r="B10" s="26">
        <v>0.74305555555555547</v>
      </c>
      <c r="C10" s="26">
        <v>0.875</v>
      </c>
      <c r="D10" s="26">
        <f>Tabelle2[[#This Row],[to]]-Tabelle2[[#This Row],[from]]</f>
        <v>0.13194444444444453</v>
      </c>
      <c r="E10" s="27" t="s">
        <v>45</v>
      </c>
      <c r="F10" s="27" t="s">
        <v>44</v>
      </c>
      <c r="G10" s="27"/>
      <c r="H10" s="27"/>
      <c r="I10" s="27"/>
    </row>
    <row r="11" spans="1:9" x14ac:dyDescent="0.25">
      <c r="A11" s="28">
        <v>43552</v>
      </c>
      <c r="B11" s="29">
        <v>0.375</v>
      </c>
      <c r="C11" s="29">
        <v>0.54166666666666663</v>
      </c>
      <c r="D11" s="29">
        <f>Tabelle2[[#This Row],[to]]-Tabelle2[[#This Row],[from]]</f>
        <v>0.16666666666666663</v>
      </c>
      <c r="E11" s="28" t="s">
        <v>46</v>
      </c>
      <c r="F11" s="28" t="s">
        <v>47</v>
      </c>
      <c r="G11" s="28" t="s">
        <v>50</v>
      </c>
      <c r="H11" s="28"/>
      <c r="I11" s="28"/>
    </row>
    <row r="12" spans="1:9" x14ac:dyDescent="0.25">
      <c r="A12" s="28"/>
      <c r="B12" s="28"/>
      <c r="C12" s="28"/>
      <c r="D12" s="28"/>
      <c r="E12" s="28"/>
      <c r="F12" s="28" t="s">
        <v>48</v>
      </c>
      <c r="G12" s="28" t="s">
        <v>50</v>
      </c>
      <c r="H12" s="28"/>
      <c r="I12" s="28"/>
    </row>
    <row r="13" spans="1:9" x14ac:dyDescent="0.25">
      <c r="A13" s="25">
        <v>43553</v>
      </c>
      <c r="B13" s="26">
        <v>0.33333333333333331</v>
      </c>
      <c r="C13" s="26">
        <v>0.35416666666666669</v>
      </c>
      <c r="D13" s="26">
        <f>Tabelle2[[#This Row],[to]]-Tabelle2[[#This Row],[from]]</f>
        <v>2.083333333333337E-2</v>
      </c>
      <c r="E13" s="27" t="s">
        <v>56</v>
      </c>
      <c r="F13" s="27"/>
      <c r="G13" s="27" t="s">
        <v>57</v>
      </c>
      <c r="H13" s="27" t="s">
        <v>58</v>
      </c>
      <c r="I13" s="27"/>
    </row>
    <row r="14" spans="1:9" x14ac:dyDescent="0.25">
      <c r="A14" s="25"/>
      <c r="B14" s="25"/>
      <c r="C14" s="25"/>
      <c r="D14" s="26"/>
      <c r="E14" s="27"/>
      <c r="F14" s="27"/>
      <c r="G14" s="27"/>
      <c r="H14" s="27" t="s">
        <v>59</v>
      </c>
      <c r="I14" s="27"/>
    </row>
    <row r="15" spans="1:9" x14ac:dyDescent="0.25">
      <c r="A15" s="25"/>
      <c r="B15" s="25"/>
      <c r="C15" s="25"/>
      <c r="D15" s="26"/>
      <c r="E15" s="27"/>
      <c r="F15" s="27"/>
      <c r="G15" s="27"/>
      <c r="H15" s="27" t="s">
        <v>60</v>
      </c>
      <c r="I15" s="27"/>
    </row>
    <row r="16" spans="1:9" x14ac:dyDescent="0.25">
      <c r="A16" s="25"/>
      <c r="B16" s="25"/>
      <c r="C16" s="25"/>
      <c r="D16" s="26"/>
      <c r="E16" s="27"/>
      <c r="F16" s="27"/>
      <c r="G16" s="27"/>
      <c r="H16" s="27"/>
      <c r="I16" s="27" t="s">
        <v>61</v>
      </c>
    </row>
    <row r="17" spans="1:9" x14ac:dyDescent="0.25">
      <c r="A17" s="28">
        <v>43556</v>
      </c>
      <c r="B17" s="29">
        <v>0.66666666666666663</v>
      </c>
      <c r="C17" s="29">
        <v>0.6875</v>
      </c>
      <c r="D17" s="29">
        <f>Tabelle2[[#This Row],[to]]-Tabelle2[[#This Row],[from]]</f>
        <v>2.083333333333337E-2</v>
      </c>
      <c r="E17" s="30" t="s">
        <v>62</v>
      </c>
      <c r="F17" s="30" t="s">
        <v>63</v>
      </c>
      <c r="G17" s="30"/>
      <c r="H17" s="30"/>
      <c r="I17" s="30"/>
    </row>
    <row r="18" spans="1:9" x14ac:dyDescent="0.25">
      <c r="A18" s="28"/>
      <c r="B18" s="28"/>
      <c r="C18" s="28"/>
      <c r="D18" s="29"/>
      <c r="E18" s="30"/>
      <c r="F18" s="30" t="s">
        <v>64</v>
      </c>
      <c r="G18" s="30" t="s">
        <v>65</v>
      </c>
      <c r="H18" s="30"/>
      <c r="I18" s="30"/>
    </row>
    <row r="19" spans="1:9" x14ac:dyDescent="0.25">
      <c r="A19" s="28"/>
      <c r="B19" s="29">
        <v>0.70833333333333337</v>
      </c>
      <c r="C19" s="29">
        <v>0.8125</v>
      </c>
      <c r="D19" s="29">
        <f>C19-B19</f>
        <v>0.10416666666666663</v>
      </c>
      <c r="E19" s="30" t="s">
        <v>66</v>
      </c>
      <c r="F19" s="30" t="s">
        <v>67</v>
      </c>
      <c r="G19" s="30" t="s">
        <v>68</v>
      </c>
      <c r="H19" s="30"/>
      <c r="I19" s="30"/>
    </row>
    <row r="20" spans="1:9" x14ac:dyDescent="0.25">
      <c r="A20" s="28"/>
      <c r="B20" s="28"/>
      <c r="C20" s="28"/>
      <c r="D20" s="29"/>
      <c r="E20" s="30"/>
      <c r="F20" s="30"/>
      <c r="G20" s="30" t="s">
        <v>69</v>
      </c>
      <c r="H20" s="30"/>
      <c r="I20" s="30"/>
    </row>
    <row r="21" spans="1:9" x14ac:dyDescent="0.25">
      <c r="A21" s="28"/>
      <c r="B21" s="28"/>
      <c r="C21" s="28"/>
      <c r="D21" s="29"/>
      <c r="E21" s="30"/>
      <c r="F21" s="30"/>
      <c r="G21" s="30" t="s">
        <v>70</v>
      </c>
      <c r="H21" s="30"/>
      <c r="I21" s="30"/>
    </row>
    <row r="22" spans="1:9" x14ac:dyDescent="0.25">
      <c r="A22" s="28"/>
      <c r="B22" s="28"/>
      <c r="C22" s="28"/>
      <c r="D22" s="29"/>
      <c r="E22" s="30"/>
      <c r="F22" s="30" t="s">
        <v>71</v>
      </c>
      <c r="G22" s="30"/>
      <c r="H22" s="30"/>
      <c r="I22" s="30"/>
    </row>
    <row r="23" spans="1:9" x14ac:dyDescent="0.25">
      <c r="A23" s="25">
        <v>43583</v>
      </c>
      <c r="B23" s="26">
        <v>0.45833333333333331</v>
      </c>
      <c r="C23" s="26">
        <v>0.66666666666666663</v>
      </c>
      <c r="D23" s="26">
        <f>Tabelle2[[#This Row],[to]]-Tabelle2[[#This Row],[from]]</f>
        <v>0.20833333333333331</v>
      </c>
      <c r="E23" s="27" t="s">
        <v>74</v>
      </c>
      <c r="F23" s="27" t="s">
        <v>75</v>
      </c>
      <c r="G23" s="27"/>
      <c r="H23" s="27"/>
      <c r="I23" s="27"/>
    </row>
    <row r="24" spans="1:9" x14ac:dyDescent="0.25">
      <c r="A24" s="25"/>
      <c r="B24" s="25"/>
      <c r="C24" s="25"/>
      <c r="D24" s="26"/>
      <c r="E24" s="27"/>
      <c r="F24" s="27" t="s">
        <v>76</v>
      </c>
      <c r="G24" s="27"/>
      <c r="H24" s="27"/>
      <c r="I24" s="27"/>
    </row>
    <row r="25" spans="1:9" x14ac:dyDescent="0.25">
      <c r="A25" s="25"/>
      <c r="B25" s="25"/>
      <c r="C25" s="25"/>
      <c r="D25" s="26"/>
      <c r="E25" s="27"/>
      <c r="F25" s="27" t="s">
        <v>77</v>
      </c>
      <c r="G25" s="27"/>
      <c r="H25" s="27" t="s">
        <v>79</v>
      </c>
      <c r="I25" s="27"/>
    </row>
    <row r="26" spans="1:9" x14ac:dyDescent="0.25">
      <c r="A26" s="25"/>
      <c r="B26" s="25"/>
      <c r="C26" s="25"/>
      <c r="D26" s="26"/>
      <c r="E26" s="27"/>
      <c r="F26" s="27" t="s">
        <v>78</v>
      </c>
      <c r="G26" s="27" t="s">
        <v>80</v>
      </c>
      <c r="H26" s="27"/>
      <c r="I26" s="27"/>
    </row>
    <row r="27" spans="1:9" x14ac:dyDescent="0.25">
      <c r="A27" s="28">
        <v>43584</v>
      </c>
      <c r="B27" s="29">
        <v>0.33333333333333331</v>
      </c>
      <c r="C27" s="29">
        <v>0.39583333333333331</v>
      </c>
      <c r="D27" s="29">
        <f>Tabelle2[[#This Row],[to]]-Tabelle2[[#This Row],[from]]</f>
        <v>6.25E-2</v>
      </c>
      <c r="E27" s="30" t="s">
        <v>81</v>
      </c>
      <c r="F27" s="30" t="s">
        <v>82</v>
      </c>
      <c r="G27" s="30"/>
      <c r="H27" s="30"/>
      <c r="I27" s="30"/>
    </row>
    <row r="28" spans="1:9" x14ac:dyDescent="0.25">
      <c r="A28" s="28"/>
      <c r="B28" s="29">
        <v>0.52083333333333337</v>
      </c>
      <c r="C28" s="29">
        <v>0.58333333333333337</v>
      </c>
      <c r="D28" s="29">
        <f>Tabelle2[[#This Row],[to]]-Tabelle2[[#This Row],[from]]</f>
        <v>6.25E-2</v>
      </c>
      <c r="E28" s="30" t="s">
        <v>83</v>
      </c>
      <c r="F28" s="30"/>
      <c r="G28" s="30"/>
      <c r="H28" s="30"/>
      <c r="I28" s="30"/>
    </row>
    <row r="29" spans="1:9" x14ac:dyDescent="0.25">
      <c r="A29" s="28"/>
      <c r="B29" s="29">
        <v>0.74305555555555547</v>
      </c>
      <c r="C29" s="29">
        <v>0.875</v>
      </c>
      <c r="D29" s="29">
        <f>Tabelle2[[#This Row],[to]]-Tabelle2[[#This Row],[from]]</f>
        <v>0.13194444444444453</v>
      </c>
      <c r="E29" s="30" t="s">
        <v>87</v>
      </c>
      <c r="F29" s="30"/>
      <c r="G29" s="30"/>
      <c r="H29" s="30"/>
      <c r="I29" s="30"/>
    </row>
    <row r="30" spans="1:9" x14ac:dyDescent="0.25">
      <c r="A30" s="23">
        <v>43605</v>
      </c>
      <c r="B30" s="24">
        <v>0.74305555555555547</v>
      </c>
      <c r="C30" s="24">
        <v>0.875</v>
      </c>
      <c r="D30" s="24">
        <f>Tabelle2[[#This Row],[to]]-Tabelle2[[#This Row],[from]]</f>
        <v>0.13194444444444453</v>
      </c>
      <c r="E30" t="s">
        <v>87</v>
      </c>
    </row>
    <row r="31" spans="1:9" x14ac:dyDescent="0.25">
      <c r="A31" s="28">
        <v>43608</v>
      </c>
      <c r="B31" s="29">
        <v>0.75</v>
      </c>
      <c r="C31" s="29">
        <v>0.85416666666666663</v>
      </c>
      <c r="D31" s="29">
        <f>Tabelle2[[#This Row],[to]]-Tabelle2[[#This Row],[from]]</f>
        <v>0.10416666666666663</v>
      </c>
      <c r="E31" s="30" t="s">
        <v>88</v>
      </c>
      <c r="F31" s="30" t="s">
        <v>89</v>
      </c>
      <c r="G31" s="30"/>
      <c r="H31" s="30"/>
      <c r="I31" s="30"/>
    </row>
    <row r="32" spans="1:9" x14ac:dyDescent="0.25">
      <c r="A32" s="23">
        <v>43611</v>
      </c>
      <c r="B32" s="24">
        <v>0.41666666666666669</v>
      </c>
      <c r="C32" s="24">
        <v>0.4375</v>
      </c>
      <c r="D32" s="24">
        <f>Tabelle2[[#This Row],[to]]-Tabelle2[[#This Row],[from]]</f>
        <v>2.0833333333333315E-2</v>
      </c>
      <c r="E32" t="s">
        <v>90</v>
      </c>
      <c r="F32" t="s">
        <v>95</v>
      </c>
    </row>
    <row r="33" spans="1:9" x14ac:dyDescent="0.25">
      <c r="A33" s="23"/>
      <c r="B33" s="24">
        <v>0.45833333333333331</v>
      </c>
      <c r="C33" s="24">
        <v>0.54166666666666663</v>
      </c>
      <c r="D33" s="24">
        <f>Tabelle2[[#This Row],[to]]-Tabelle2[[#This Row],[from]]</f>
        <v>8.3333333333333315E-2</v>
      </c>
      <c r="E33" t="s">
        <v>91</v>
      </c>
      <c r="F33" t="s">
        <v>94</v>
      </c>
    </row>
    <row r="34" spans="1:9" x14ac:dyDescent="0.25">
      <c r="A34" s="23"/>
      <c r="B34" s="24">
        <v>0.5625</v>
      </c>
      <c r="C34" s="24">
        <v>0.83333333333333337</v>
      </c>
      <c r="D34" s="24">
        <f>Tabelle2[[#This Row],[to]]-Tabelle2[[#This Row],[from]]</f>
        <v>0.27083333333333337</v>
      </c>
      <c r="E34" t="s">
        <v>92</v>
      </c>
      <c r="F34" t="s">
        <v>93</v>
      </c>
      <c r="G34" t="s">
        <v>96</v>
      </c>
      <c r="H34" t="s">
        <v>97</v>
      </c>
    </row>
    <row r="35" spans="1:9" x14ac:dyDescent="0.25">
      <c r="A35" s="28">
        <v>43612</v>
      </c>
      <c r="B35" s="29">
        <v>0.75</v>
      </c>
      <c r="C35" s="29">
        <v>0.8125</v>
      </c>
      <c r="D35" s="29">
        <f>Tabelle2[[#This Row],[to]]-Tabelle2[[#This Row],[from]]</f>
        <v>6.25E-2</v>
      </c>
      <c r="E35" s="30" t="s">
        <v>98</v>
      </c>
      <c r="F35" s="30"/>
      <c r="G35" s="30"/>
      <c r="H35" s="30"/>
      <c r="I35" s="30"/>
    </row>
    <row r="36" spans="1:9" x14ac:dyDescent="0.25">
      <c r="A36" s="23">
        <v>43626</v>
      </c>
      <c r="B36" s="24">
        <v>0.54166666666666663</v>
      </c>
      <c r="C36" s="24">
        <v>0.60416666666666663</v>
      </c>
      <c r="D36" s="24">
        <f>Tabelle2[[#This Row],[to]]-Tabelle2[[#This Row],[from]]</f>
        <v>6.25E-2</v>
      </c>
      <c r="E36" t="s">
        <v>101</v>
      </c>
      <c r="F36" t="s">
        <v>99</v>
      </c>
    </row>
    <row r="37" spans="1:9" x14ac:dyDescent="0.25">
      <c r="A37" s="23"/>
      <c r="B37" s="23"/>
      <c r="C37" s="23"/>
      <c r="D37" s="24">
        <f>Tabelle2[[#This Row],[to]]-Tabelle2[[#This Row],[from]]</f>
        <v>0</v>
      </c>
      <c r="F37" t="s">
        <v>100</v>
      </c>
    </row>
    <row r="38" spans="1:9" x14ac:dyDescent="0.25">
      <c r="A38" s="28">
        <v>43632</v>
      </c>
      <c r="B38" s="29">
        <v>0.58333333333333337</v>
      </c>
      <c r="C38" s="29">
        <v>0.65625</v>
      </c>
      <c r="D38" s="29">
        <f>Tabelle2[[#This Row],[to]]-Tabelle2[[#This Row],[from]]</f>
        <v>7.291666666666663E-2</v>
      </c>
      <c r="E38" s="30" t="s">
        <v>106</v>
      </c>
      <c r="F38" s="30" t="s">
        <v>103</v>
      </c>
      <c r="G38" s="30"/>
      <c r="H38" s="30"/>
      <c r="I38" s="30"/>
    </row>
    <row r="39" spans="1:9" x14ac:dyDescent="0.25">
      <c r="A39" s="28"/>
      <c r="B39" s="28"/>
      <c r="C39" s="28"/>
      <c r="D39" s="29">
        <f>Tabelle2[[#This Row],[to]]-Tabelle2[[#This Row],[from]]</f>
        <v>0</v>
      </c>
      <c r="E39" s="30"/>
      <c r="F39" s="30" t="s">
        <v>104</v>
      </c>
      <c r="G39" s="30"/>
      <c r="H39" s="30"/>
      <c r="I39" s="30"/>
    </row>
    <row r="40" spans="1:9" x14ac:dyDescent="0.25">
      <c r="A40" s="28"/>
      <c r="B40" s="28"/>
      <c r="C40" s="28"/>
      <c r="D40" s="29">
        <f>Tabelle2[[#This Row],[to]]-Tabelle2[[#This Row],[from]]</f>
        <v>0</v>
      </c>
      <c r="E40" s="30"/>
      <c r="F40" s="30" t="s">
        <v>105</v>
      </c>
      <c r="G40" s="30"/>
      <c r="H40" s="30"/>
      <c r="I40" s="30"/>
    </row>
    <row r="41" spans="1:9" x14ac:dyDescent="0.25">
      <c r="A41" s="28"/>
      <c r="B41" s="29">
        <v>0.66666666666666663</v>
      </c>
      <c r="C41" s="29">
        <v>0.77083333333333337</v>
      </c>
      <c r="D41" s="29">
        <f>Tabelle2[[#This Row],[to]]-Tabelle2[[#This Row],[from]]</f>
        <v>0.10416666666666674</v>
      </c>
      <c r="E41" s="30" t="s">
        <v>107</v>
      </c>
      <c r="F41" s="30"/>
      <c r="G41" s="30"/>
      <c r="H41" s="30" t="s">
        <v>108</v>
      </c>
      <c r="I41" s="30"/>
    </row>
    <row r="42" spans="1:9" x14ac:dyDescent="0.25">
      <c r="A42" s="23">
        <v>43633</v>
      </c>
      <c r="B42" s="24">
        <v>0.75</v>
      </c>
      <c r="C42" s="24">
        <v>0.85416666666666663</v>
      </c>
      <c r="D42" s="24">
        <f>Tabelle2[[#This Row],[to]]-Tabelle2[[#This Row],[from]]</f>
        <v>0.10416666666666663</v>
      </c>
      <c r="E42" t="s">
        <v>109</v>
      </c>
    </row>
    <row r="43" spans="1:9" x14ac:dyDescent="0.25">
      <c r="A43" s="28">
        <v>43640</v>
      </c>
      <c r="B43" s="29">
        <v>0.72916666666666663</v>
      </c>
      <c r="C43" s="29">
        <v>0.875</v>
      </c>
      <c r="D43" s="29">
        <f>Tabelle2[[#This Row],[to]]-Tabelle2[[#This Row],[from]]</f>
        <v>0.14583333333333337</v>
      </c>
      <c r="E43" s="30" t="s">
        <v>110</v>
      </c>
      <c r="F43" s="30" t="s">
        <v>111</v>
      </c>
      <c r="G43" s="30"/>
      <c r="H43" s="30"/>
      <c r="I43" s="30"/>
    </row>
    <row r="44" spans="1:9" x14ac:dyDescent="0.25">
      <c r="A44" s="28"/>
      <c r="B44" s="29"/>
      <c r="C44" s="29"/>
      <c r="D44" s="29">
        <f>Tabelle2[[#This Row],[to]]-Tabelle2[[#This Row],[from]]</f>
        <v>0</v>
      </c>
      <c r="E44" s="30"/>
      <c r="F44" s="30" t="s">
        <v>112</v>
      </c>
      <c r="G44" s="30"/>
      <c r="H44" s="30"/>
      <c r="I44" s="30"/>
    </row>
    <row r="45" spans="1:9" x14ac:dyDescent="0.25">
      <c r="A45" s="23">
        <v>43641</v>
      </c>
      <c r="B45" s="24">
        <v>0.79166666666666663</v>
      </c>
      <c r="C45" s="24">
        <v>0.95833333333333337</v>
      </c>
      <c r="D45" s="24">
        <f>Tabelle2[[#This Row],[to]]-Tabelle2[[#This Row],[from]]</f>
        <v>0.16666666666666674</v>
      </c>
      <c r="E45" t="s">
        <v>113</v>
      </c>
      <c r="F45" t="s">
        <v>114</v>
      </c>
    </row>
    <row r="46" spans="1:9" x14ac:dyDescent="0.25">
      <c r="A46" s="28">
        <v>43642</v>
      </c>
      <c r="B46" s="29">
        <v>0.70833333333333337</v>
      </c>
      <c r="C46" s="29">
        <v>0.79166666666666663</v>
      </c>
      <c r="D46" s="29">
        <f>Tabelle2[[#This Row],[to]]-Tabelle2[[#This Row],[from]]</f>
        <v>8.3333333333333259E-2</v>
      </c>
      <c r="E46" s="30" t="s">
        <v>113</v>
      </c>
      <c r="F46" s="30" t="s">
        <v>115</v>
      </c>
      <c r="G46" s="30"/>
      <c r="H46" s="30"/>
      <c r="I46" s="30"/>
    </row>
    <row r="47" spans="1:9" x14ac:dyDescent="0.25">
      <c r="A47" s="23">
        <v>43643</v>
      </c>
      <c r="B47" s="24">
        <v>0.75</v>
      </c>
      <c r="C47" s="24">
        <v>0.99930555555555556</v>
      </c>
      <c r="D47" s="24">
        <f>Tabelle2[[#This Row],[to]]-Tabelle2[[#This Row],[from]]</f>
        <v>0.24930555555555556</v>
      </c>
      <c r="E47" t="s">
        <v>116</v>
      </c>
      <c r="F47" t="s">
        <v>117</v>
      </c>
    </row>
    <row r="48" spans="1:9" x14ac:dyDescent="0.25">
      <c r="A48" s="23"/>
      <c r="B48" s="23"/>
      <c r="C48" s="23"/>
      <c r="D48" s="24">
        <f>Tabelle2[[#This Row],[to]]-Tabelle2[[#This Row],[from]]</f>
        <v>0</v>
      </c>
      <c r="F48" t="s">
        <v>118</v>
      </c>
      <c r="H48" t="s">
        <v>119</v>
      </c>
    </row>
    <row r="49" spans="1:5" x14ac:dyDescent="0.25">
      <c r="A49" s="23">
        <v>43644</v>
      </c>
      <c r="B49" s="24">
        <v>0.35416666666666669</v>
      </c>
      <c r="C49" s="24">
        <v>0.41666666666666669</v>
      </c>
      <c r="D49" s="24">
        <f>Tabelle2[[#This Row],[to]]-Tabelle2[[#This Row],[from]]</f>
        <v>6.25E-2</v>
      </c>
      <c r="E49" t="s">
        <v>120</v>
      </c>
    </row>
    <row r="50" spans="1:5" x14ac:dyDescent="0.25">
      <c r="A50" s="23"/>
      <c r="B50" s="23"/>
      <c r="C50" s="23"/>
      <c r="D50" s="24">
        <f>Tabelle2[[#This Row],[to]]-Tabelle2[[#This Row],[from]]</f>
        <v>0</v>
      </c>
    </row>
    <row r="51" spans="1:5" x14ac:dyDescent="0.25">
      <c r="A51" s="23"/>
      <c r="B51" s="23"/>
      <c r="C51" s="23"/>
      <c r="D51" s="24">
        <f>Tabelle2[[#This Row],[to]]-Tabelle2[[#This Row],[from]]</f>
        <v>0</v>
      </c>
    </row>
    <row r="52" spans="1:5" x14ac:dyDescent="0.25">
      <c r="A52" s="23"/>
      <c r="B52" s="23"/>
      <c r="C52" s="23"/>
      <c r="D52" s="24">
        <f>Tabelle2[[#This Row],[to]]-Tabelle2[[#This Row],[from]]</f>
        <v>0</v>
      </c>
    </row>
    <row r="53" spans="1:5" x14ac:dyDescent="0.25">
      <c r="A53" s="23"/>
      <c r="B53" s="23"/>
      <c r="C53" s="23"/>
      <c r="D53" s="24">
        <f>Tabelle2[[#This Row],[to]]-Tabelle2[[#This Row],[from]]</f>
        <v>0</v>
      </c>
    </row>
    <row r="54" spans="1:5" x14ac:dyDescent="0.25">
      <c r="A54" s="23"/>
      <c r="B54" s="23"/>
      <c r="C54" s="23"/>
      <c r="D54" s="24">
        <f>Tabelle2[[#This Row],[to]]-Tabelle2[[#This Row],[from]]</f>
        <v>0</v>
      </c>
    </row>
    <row r="55" spans="1:5" x14ac:dyDescent="0.25">
      <c r="A55" s="23"/>
      <c r="B55" s="23"/>
      <c r="C55" s="23"/>
      <c r="D55" s="24">
        <f>Tabelle2[[#This Row],[to]]-Tabelle2[[#This Row],[from]]</f>
        <v>0</v>
      </c>
    </row>
    <row r="56" spans="1:5" x14ac:dyDescent="0.25">
      <c r="A56" s="23"/>
      <c r="B56" s="23"/>
      <c r="C56" s="23"/>
      <c r="D56" s="24">
        <f>Tabelle2[[#This Row],[to]]-Tabelle2[[#This Row],[from]]</f>
        <v>0</v>
      </c>
    </row>
    <row r="57" spans="1:5" x14ac:dyDescent="0.25">
      <c r="A57" s="23"/>
      <c r="B57" s="23"/>
      <c r="C57" s="23"/>
      <c r="D57" s="24">
        <f>Tabelle2[[#This Row],[to]]-Tabelle2[[#This Row],[from]]</f>
        <v>0</v>
      </c>
    </row>
    <row r="58" spans="1:5" x14ac:dyDescent="0.25">
      <c r="A58" s="23"/>
      <c r="B58" s="23"/>
      <c r="C58" s="23"/>
      <c r="D58" s="24">
        <f>Tabelle2[[#This Row],[to]]-Tabelle2[[#This Row],[from]]</f>
        <v>0</v>
      </c>
    </row>
    <row r="59" spans="1:5" x14ac:dyDescent="0.25">
      <c r="A59" s="23"/>
      <c r="B59" s="23"/>
      <c r="C59" s="23"/>
      <c r="D59" s="24">
        <f>Tabelle2[[#This Row],[to]]-Tabelle2[[#This Row],[from]]</f>
        <v>0</v>
      </c>
    </row>
    <row r="60" spans="1:5" x14ac:dyDescent="0.25">
      <c r="A60" s="23"/>
      <c r="B60" s="23"/>
      <c r="C60" s="23"/>
      <c r="D60" s="24">
        <f>Tabelle2[[#This Row],[to]]-Tabelle2[[#This Row],[from]]</f>
        <v>0</v>
      </c>
    </row>
    <row r="61" spans="1:5" x14ac:dyDescent="0.25">
      <c r="A61" s="23"/>
      <c r="B61" s="23"/>
      <c r="C61" s="23"/>
      <c r="D61" s="24">
        <f>Tabelle2[[#This Row],[to]]-Tabelle2[[#This Row],[from]]</f>
        <v>0</v>
      </c>
    </row>
    <row r="62" spans="1:5" x14ac:dyDescent="0.25">
      <c r="A62" s="23"/>
      <c r="B62" s="23"/>
      <c r="C62" s="23"/>
      <c r="D62" s="24">
        <f>Tabelle2[[#This Row],[to]]-Tabelle2[[#This Row],[from]]</f>
        <v>0</v>
      </c>
    </row>
    <row r="63" spans="1:5" x14ac:dyDescent="0.25">
      <c r="A63" s="23"/>
      <c r="B63" s="23"/>
      <c r="C63" s="23"/>
      <c r="D63" s="24">
        <f>Tabelle2[[#This Row],[to]]-Tabelle2[[#This Row],[from]]</f>
        <v>0</v>
      </c>
    </row>
    <row r="64" spans="1:5" x14ac:dyDescent="0.25">
      <c r="A64" s="23"/>
      <c r="B64" s="23"/>
      <c r="C64" s="23"/>
      <c r="D64" s="24">
        <f>Tabelle2[[#This Row],[to]]-Tabelle2[[#This Row],[from]]</f>
        <v>0</v>
      </c>
    </row>
    <row r="65" spans="1:4" x14ac:dyDescent="0.25">
      <c r="A65" s="23"/>
      <c r="B65" s="23"/>
      <c r="C65" s="23"/>
      <c r="D65" s="24">
        <f>Tabelle2[[#This Row],[to]]-Tabelle2[[#This Row],[from]]</f>
        <v>0</v>
      </c>
    </row>
    <row r="66" spans="1:4" x14ac:dyDescent="0.25">
      <c r="A66" s="23"/>
      <c r="B66" s="23"/>
      <c r="C66" s="23"/>
      <c r="D66" s="24">
        <f>Tabelle2[[#This Row],[to]]-Tabelle2[[#This Row],[from]]</f>
        <v>0</v>
      </c>
    </row>
    <row r="67" spans="1:4" x14ac:dyDescent="0.25">
      <c r="A67" s="23"/>
      <c r="B67" s="23"/>
      <c r="C67" s="23"/>
      <c r="D67" s="24">
        <f>Tabelle2[[#This Row],[to]]-Tabelle2[[#This Row],[from]]</f>
        <v>0</v>
      </c>
    </row>
    <row r="68" spans="1:4" x14ac:dyDescent="0.25">
      <c r="A68" s="23"/>
      <c r="B68" s="23"/>
      <c r="C68" s="23"/>
      <c r="D68" s="24">
        <f>Tabelle2[[#This Row],[to]]-Tabelle2[[#This Row],[from]]</f>
        <v>0</v>
      </c>
    </row>
    <row r="69" spans="1:4" x14ac:dyDescent="0.25">
      <c r="A69" s="23"/>
      <c r="B69" s="23"/>
      <c r="C69" s="23"/>
      <c r="D69" s="24">
        <f>Tabelle2[[#This Row],[to]]-Tabelle2[[#This Row],[from]]</f>
        <v>0</v>
      </c>
    </row>
    <row r="70" spans="1:4" x14ac:dyDescent="0.25">
      <c r="A70" s="23"/>
      <c r="B70" s="23"/>
      <c r="C70" s="23"/>
      <c r="D70" s="24">
        <f>Tabelle2[[#This Row],[to]]-Tabelle2[[#This Row],[from]]</f>
        <v>0</v>
      </c>
    </row>
    <row r="71" spans="1:4" x14ac:dyDescent="0.25">
      <c r="A71" s="23"/>
      <c r="B71" s="23"/>
      <c r="C71" s="23"/>
      <c r="D71" s="24">
        <f>Tabelle2[[#This Row],[to]]-Tabelle2[[#This Row],[from]]</f>
        <v>0</v>
      </c>
    </row>
    <row r="72" spans="1:4" x14ac:dyDescent="0.25">
      <c r="A72" s="23"/>
      <c r="B72" s="23"/>
      <c r="C72" s="23"/>
      <c r="D72" s="24">
        <f>Tabelle2[[#This Row],[to]]-Tabelle2[[#This Row],[from]]</f>
        <v>0</v>
      </c>
    </row>
    <row r="73" spans="1:4" x14ac:dyDescent="0.25">
      <c r="A73" s="23"/>
      <c r="B73" s="23"/>
      <c r="C73" s="23"/>
      <c r="D73" s="24">
        <f>Tabelle2[[#This Row],[to]]-Tabelle2[[#This Row],[from]]</f>
        <v>0</v>
      </c>
    </row>
    <row r="74" spans="1:4" x14ac:dyDescent="0.25">
      <c r="A74" s="23"/>
      <c r="B74" s="23"/>
      <c r="C74" s="23"/>
      <c r="D74" s="24">
        <f>Tabelle2[[#This Row],[to]]-Tabelle2[[#This Row],[from]]</f>
        <v>0</v>
      </c>
    </row>
    <row r="75" spans="1:4" x14ac:dyDescent="0.25">
      <c r="A75" s="23"/>
      <c r="B75" s="23"/>
      <c r="C75" s="23"/>
      <c r="D75" s="24">
        <f>Tabelle2[[#This Row],[to]]-Tabelle2[[#This Row],[from]]</f>
        <v>0</v>
      </c>
    </row>
    <row r="76" spans="1:4" x14ac:dyDescent="0.25">
      <c r="A76" s="23"/>
      <c r="B76" s="23"/>
      <c r="C76" s="23"/>
      <c r="D76" s="24">
        <f>Tabelle2[[#This Row],[to]]-Tabelle2[[#This Row],[from]]</f>
        <v>0</v>
      </c>
    </row>
    <row r="77" spans="1:4" x14ac:dyDescent="0.25">
      <c r="A77" s="23"/>
      <c r="B77" s="23"/>
      <c r="C77" s="23"/>
      <c r="D77" s="24">
        <f>Tabelle2[[#This Row],[to]]-Tabelle2[[#This Row],[from]]</f>
        <v>0</v>
      </c>
    </row>
    <row r="78" spans="1:4" x14ac:dyDescent="0.25">
      <c r="A78" s="23"/>
      <c r="B78" s="23"/>
      <c r="C78" s="23"/>
      <c r="D78" s="24">
        <f>Tabelle2[[#This Row],[to]]-Tabelle2[[#This Row],[from]]</f>
        <v>0</v>
      </c>
    </row>
    <row r="79" spans="1:4" x14ac:dyDescent="0.25">
      <c r="A79" s="23"/>
      <c r="B79" s="23"/>
      <c r="C79" s="23"/>
      <c r="D79" s="24">
        <f>Tabelle2[[#This Row],[to]]-Tabelle2[[#This Row],[from]]</f>
        <v>0</v>
      </c>
    </row>
    <row r="80" spans="1:4" x14ac:dyDescent="0.25">
      <c r="A80" s="23"/>
      <c r="B80" s="23"/>
      <c r="C80" s="23"/>
      <c r="D80" s="24">
        <f>Tabelle2[[#This Row],[to]]-Tabelle2[[#This Row],[from]]</f>
        <v>0</v>
      </c>
    </row>
    <row r="81" spans="1:4" x14ac:dyDescent="0.25">
      <c r="A81" s="23"/>
      <c r="B81" s="23"/>
      <c r="C81" s="23"/>
      <c r="D81" s="24">
        <f>Tabelle2[[#This Row],[to]]-Tabelle2[[#This Row],[from]]</f>
        <v>0</v>
      </c>
    </row>
    <row r="82" spans="1:4" x14ac:dyDescent="0.25">
      <c r="A82" s="23"/>
      <c r="B82" s="23"/>
      <c r="C82" s="23"/>
      <c r="D82" s="24">
        <f>Tabelle2[[#This Row],[to]]-Tabelle2[[#This Row],[from]]</f>
        <v>0</v>
      </c>
    </row>
    <row r="83" spans="1:4" x14ac:dyDescent="0.25">
      <c r="A83" s="23"/>
      <c r="B83" s="23"/>
      <c r="C83" s="23"/>
      <c r="D83" s="24">
        <f>Tabelle2[[#This Row],[to]]-Tabelle2[[#This Row],[from]]</f>
        <v>0</v>
      </c>
    </row>
    <row r="84" spans="1:4" x14ac:dyDescent="0.25">
      <c r="A84" s="23"/>
      <c r="B84" s="23"/>
      <c r="C84" s="23"/>
      <c r="D84" s="24">
        <f>Tabelle2[[#This Row],[to]]-Tabelle2[[#This Row],[from]]</f>
        <v>0</v>
      </c>
    </row>
    <row r="85" spans="1:4" x14ac:dyDescent="0.25">
      <c r="A85" s="23"/>
      <c r="B85" s="23"/>
      <c r="C85" s="23"/>
      <c r="D85" s="24">
        <f>Tabelle2[[#This Row],[to]]-Tabelle2[[#This Row],[from]]</f>
        <v>0</v>
      </c>
    </row>
    <row r="86" spans="1:4" x14ac:dyDescent="0.25">
      <c r="A86" s="23"/>
      <c r="B86" s="23"/>
      <c r="C86" s="23"/>
      <c r="D86" s="24">
        <f>Tabelle2[[#This Row],[to]]-Tabelle2[[#This Row],[from]]</f>
        <v>0</v>
      </c>
    </row>
    <row r="87" spans="1:4" x14ac:dyDescent="0.25">
      <c r="A87" s="23"/>
      <c r="B87" s="23"/>
      <c r="C87" s="23"/>
      <c r="D87" s="24">
        <f>Tabelle2[[#This Row],[to]]-Tabelle2[[#This Row],[from]]</f>
        <v>0</v>
      </c>
    </row>
    <row r="88" spans="1:4" x14ac:dyDescent="0.25">
      <c r="A88" s="23"/>
      <c r="B88" s="23"/>
      <c r="C88" s="23"/>
      <c r="D88" s="24">
        <f>Tabelle2[[#This Row],[to]]-Tabelle2[[#This Row],[from]]</f>
        <v>0</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88"/>
  <sheetViews>
    <sheetView topLeftCell="A7" workbookViewId="0">
      <selection activeCell="E25" sqref="E25"/>
    </sheetView>
  </sheetViews>
  <sheetFormatPr baseColWidth="10" defaultRowHeight="13.5" x14ac:dyDescent="0.25"/>
  <cols>
    <col min="4" max="4" width="11.83203125" bestFit="1" customWidth="1"/>
    <col min="5" max="5" width="37.33203125" bestFit="1" customWidth="1"/>
    <col min="6" max="6" width="35.33203125" bestFit="1" customWidth="1"/>
    <col min="7" max="7" width="54.08203125" bestFit="1" customWidth="1"/>
    <col min="8" max="8" width="46.25" bestFit="1" customWidth="1"/>
    <col min="9" max="9" width="39" bestFit="1" customWidth="1"/>
  </cols>
  <sheetData>
    <row r="2" spans="1:9" x14ac:dyDescent="0.25">
      <c r="A2" t="s">
        <v>51</v>
      </c>
      <c r="B2" t="s">
        <v>52</v>
      </c>
      <c r="C2" t="s">
        <v>53</v>
      </c>
      <c r="D2" t="s">
        <v>54</v>
      </c>
      <c r="E2" t="s">
        <v>31</v>
      </c>
      <c r="F2" t="s">
        <v>32</v>
      </c>
      <c r="G2" t="s">
        <v>49</v>
      </c>
      <c r="H2" t="s">
        <v>37</v>
      </c>
      <c r="I2" t="s">
        <v>55</v>
      </c>
    </row>
    <row r="3" spans="1:9" x14ac:dyDescent="0.25">
      <c r="A3" s="28">
        <v>43528</v>
      </c>
      <c r="B3" s="29">
        <v>0.74305555555555547</v>
      </c>
      <c r="C3" s="29">
        <v>0.875</v>
      </c>
      <c r="D3" s="29">
        <f>[1]!Tabelle256[[#This Row],[to]]-[1]!Tabelle256[[#This Row],[from]]</f>
        <v>0.13194444444444453</v>
      </c>
      <c r="E3" s="30" t="s">
        <v>72</v>
      </c>
      <c r="F3" s="30" t="s">
        <v>73</v>
      </c>
      <c r="G3" s="30"/>
      <c r="H3" s="30"/>
      <c r="I3" s="30"/>
    </row>
    <row r="4" spans="1:9" x14ac:dyDescent="0.25">
      <c r="A4" s="25">
        <v>43533</v>
      </c>
      <c r="B4" s="26">
        <v>0.54166666666666663</v>
      </c>
      <c r="C4" s="26">
        <v>0.70833333333333337</v>
      </c>
      <c r="D4" s="26">
        <f>[1]!Tabelle256[[#This Row],[to]]-[1]!Tabelle256[[#This Row],[from]]</f>
        <v>0.16666666666666674</v>
      </c>
      <c r="E4" s="27" t="s">
        <v>163</v>
      </c>
      <c r="F4" s="27" t="s">
        <v>164</v>
      </c>
      <c r="G4" s="27"/>
      <c r="H4" s="27"/>
      <c r="I4" s="27"/>
    </row>
    <row r="5" spans="1:9" x14ac:dyDescent="0.25">
      <c r="A5" s="25"/>
      <c r="B5" s="25"/>
      <c r="C5" s="25"/>
      <c r="D5" s="25"/>
      <c r="E5" s="27"/>
      <c r="F5" s="27" t="s">
        <v>165</v>
      </c>
      <c r="G5" s="27"/>
      <c r="H5" s="27"/>
      <c r="I5" s="27"/>
    </row>
    <row r="6" spans="1:9" x14ac:dyDescent="0.25">
      <c r="A6" s="25"/>
      <c r="B6" s="25"/>
      <c r="C6" s="25"/>
      <c r="D6" s="25"/>
      <c r="E6" s="27"/>
      <c r="F6" s="27" t="s">
        <v>166</v>
      </c>
      <c r="G6" s="27" t="s">
        <v>167</v>
      </c>
      <c r="H6" s="27"/>
      <c r="I6" s="27"/>
    </row>
    <row r="7" spans="1:9" x14ac:dyDescent="0.25">
      <c r="A7" s="28">
        <v>43540</v>
      </c>
      <c r="B7" s="29">
        <v>0.66666666666666663</v>
      </c>
      <c r="C7" s="29">
        <v>0.75</v>
      </c>
      <c r="D7" s="29">
        <f>[1]!Tabelle256[[#This Row],[to]]-[1]!Tabelle256[[#This Row],[from]]</f>
        <v>8.333333333333337E-2</v>
      </c>
      <c r="E7" s="30" t="s">
        <v>168</v>
      </c>
      <c r="F7" s="30"/>
      <c r="G7" s="30"/>
      <c r="H7" s="30"/>
      <c r="I7" s="30"/>
    </row>
    <row r="8" spans="1:9" x14ac:dyDescent="0.25">
      <c r="A8" s="28"/>
      <c r="B8" s="28"/>
      <c r="C8" s="28"/>
      <c r="D8" s="29"/>
      <c r="E8" s="30" t="s">
        <v>169</v>
      </c>
      <c r="F8" s="30"/>
      <c r="G8" s="30"/>
      <c r="H8" s="30"/>
      <c r="I8" s="30"/>
    </row>
    <row r="9" spans="1:9" x14ac:dyDescent="0.25">
      <c r="A9" s="25">
        <v>43542</v>
      </c>
      <c r="B9" s="26">
        <v>0.74305555555555547</v>
      </c>
      <c r="C9" s="26">
        <v>0.875</v>
      </c>
      <c r="D9" s="26">
        <f>[1]!Tabelle256[[#This Row],[to]]-[1]!Tabelle256[[#This Row],[from]]</f>
        <v>0.13194444444444453</v>
      </c>
      <c r="E9" s="26" t="s">
        <v>170</v>
      </c>
      <c r="F9" s="26" t="s">
        <v>171</v>
      </c>
      <c r="G9" s="26"/>
      <c r="H9" s="26"/>
      <c r="I9" s="26"/>
    </row>
    <row r="10" spans="1:9" x14ac:dyDescent="0.25">
      <c r="A10" s="28"/>
      <c r="B10" s="29"/>
      <c r="C10" s="29"/>
      <c r="D10" s="29"/>
      <c r="E10" s="30"/>
      <c r="F10" s="30"/>
      <c r="G10" s="30"/>
      <c r="H10" s="30"/>
      <c r="I10" s="30"/>
    </row>
    <row r="11" spans="1:9" x14ac:dyDescent="0.25">
      <c r="A11" s="25">
        <v>43556</v>
      </c>
      <c r="B11" s="26">
        <v>0.70833333333333337</v>
      </c>
      <c r="C11" s="26">
        <v>0.8125</v>
      </c>
      <c r="D11" s="26">
        <f>[1]!Tabelle256[[#This Row],[to]]-[1]!Tabelle256[[#This Row],[from]]</f>
        <v>0.10416666666666663</v>
      </c>
      <c r="E11" s="25" t="s">
        <v>172</v>
      </c>
      <c r="F11" s="27" t="s">
        <v>67</v>
      </c>
      <c r="G11" s="27" t="s">
        <v>68</v>
      </c>
      <c r="H11" s="25"/>
      <c r="I11" s="26"/>
    </row>
    <row r="12" spans="1:9" x14ac:dyDescent="0.25">
      <c r="A12" s="25"/>
      <c r="B12" s="26"/>
      <c r="C12" s="26"/>
      <c r="D12" s="26"/>
      <c r="E12" s="25"/>
      <c r="F12" s="27"/>
      <c r="G12" s="27" t="s">
        <v>173</v>
      </c>
      <c r="H12" s="25"/>
      <c r="I12" s="26"/>
    </row>
    <row r="13" spans="1:9" x14ac:dyDescent="0.25">
      <c r="A13" s="25"/>
      <c r="B13" s="26"/>
      <c r="C13" s="26"/>
      <c r="D13" s="26"/>
      <c r="E13" s="25"/>
      <c r="F13" s="27"/>
      <c r="G13" s="27" t="s">
        <v>174</v>
      </c>
      <c r="H13" s="25"/>
      <c r="I13" s="26"/>
    </row>
    <row r="14" spans="1:9" x14ac:dyDescent="0.25">
      <c r="A14" s="25"/>
      <c r="B14" s="25"/>
      <c r="C14" s="25"/>
      <c r="D14" s="26"/>
      <c r="E14" s="25"/>
      <c r="F14" s="27"/>
      <c r="G14" s="27" t="s">
        <v>175</v>
      </c>
      <c r="H14" s="25"/>
      <c r="I14" s="25"/>
    </row>
    <row r="15" spans="1:9" x14ac:dyDescent="0.25">
      <c r="A15" s="28">
        <v>43568</v>
      </c>
      <c r="B15" s="29">
        <v>0.54166666666666663</v>
      </c>
      <c r="C15" s="29">
        <v>0.70833333333333337</v>
      </c>
      <c r="D15" s="29">
        <f>[1]!Tabelle256[[#This Row],[to]]-[1]!Tabelle256[[#This Row],[from]]</f>
        <v>0.16666666666666674</v>
      </c>
      <c r="E15" s="28" t="s">
        <v>176</v>
      </c>
      <c r="F15" s="28" t="s">
        <v>177</v>
      </c>
      <c r="G15" s="28"/>
      <c r="H15" s="29"/>
      <c r="I15" s="28"/>
    </row>
    <row r="16" spans="1:9" x14ac:dyDescent="0.25">
      <c r="A16" s="28"/>
      <c r="B16" s="28"/>
      <c r="C16" s="28"/>
      <c r="D16" s="29"/>
      <c r="E16" s="28"/>
      <c r="F16" s="30"/>
      <c r="G16" s="28" t="s">
        <v>178</v>
      </c>
      <c r="H16" s="29"/>
      <c r="I16" s="28"/>
    </row>
    <row r="17" spans="1:9" x14ac:dyDescent="0.25">
      <c r="A17" s="28"/>
      <c r="B17" s="28"/>
      <c r="C17" s="28"/>
      <c r="D17" s="29"/>
      <c r="E17" s="28"/>
      <c r="F17" s="28"/>
      <c r="G17" s="28" t="s">
        <v>179</v>
      </c>
      <c r="H17" s="29"/>
      <c r="I17" s="28"/>
    </row>
    <row r="18" spans="1:9" x14ac:dyDescent="0.25">
      <c r="A18" s="25">
        <v>43584</v>
      </c>
      <c r="B18" s="26">
        <v>0.74305555555555547</v>
      </c>
      <c r="C18" s="26">
        <v>0.875</v>
      </c>
      <c r="D18" s="26">
        <f>[1]!Tabelle256[[#This Row],[to]]-[1]!Tabelle256[[#This Row],[from]]</f>
        <v>0.13194444444444453</v>
      </c>
      <c r="E18" s="27" t="s">
        <v>180</v>
      </c>
      <c r="F18" s="27" t="s">
        <v>181</v>
      </c>
      <c r="G18" s="27"/>
      <c r="H18" s="27" t="s">
        <v>182</v>
      </c>
      <c r="I18" s="27" t="s">
        <v>183</v>
      </c>
    </row>
    <row r="19" spans="1:9" x14ac:dyDescent="0.25">
      <c r="A19" s="25"/>
      <c r="B19" s="25"/>
      <c r="C19" s="25"/>
      <c r="D19" s="26"/>
      <c r="E19" s="27"/>
      <c r="F19" s="27"/>
      <c r="G19" s="27" t="s">
        <v>184</v>
      </c>
      <c r="H19" s="27"/>
      <c r="I19" s="27"/>
    </row>
    <row r="20" spans="1:9" x14ac:dyDescent="0.25">
      <c r="A20" s="28">
        <v>43587</v>
      </c>
      <c r="B20" s="29">
        <v>0.75</v>
      </c>
      <c r="C20" s="29">
        <v>0.875</v>
      </c>
      <c r="D20" s="29">
        <f>[1]!Tabelle256[[#This Row],[to]]-[1]!Tabelle256[[#This Row],[from]]</f>
        <v>0.125</v>
      </c>
      <c r="E20" s="30" t="s">
        <v>185</v>
      </c>
      <c r="F20" s="30" t="s">
        <v>186</v>
      </c>
      <c r="G20" s="30"/>
      <c r="H20" s="30" t="s">
        <v>187</v>
      </c>
      <c r="I20" s="30" t="s">
        <v>188</v>
      </c>
    </row>
    <row r="21" spans="1:9" x14ac:dyDescent="0.25">
      <c r="A21" s="28"/>
      <c r="B21" s="28"/>
      <c r="C21" s="28"/>
      <c r="D21" s="29"/>
      <c r="E21" s="30"/>
      <c r="F21" s="30" t="s">
        <v>189</v>
      </c>
      <c r="G21" s="30"/>
      <c r="H21" s="30"/>
      <c r="I21" s="30"/>
    </row>
    <row r="22" spans="1:9" x14ac:dyDescent="0.25">
      <c r="A22" s="25">
        <v>43596</v>
      </c>
      <c r="B22" s="26">
        <v>0.45833333333333331</v>
      </c>
      <c r="C22" s="26">
        <v>0.625</v>
      </c>
      <c r="D22" s="26">
        <f>[1]!Tabelle256[[#This Row],[to]]-[1]!Tabelle256[[#This Row],[from]]</f>
        <v>0.16666666666666669</v>
      </c>
      <c r="E22" s="27" t="s">
        <v>190</v>
      </c>
      <c r="F22" s="27" t="s">
        <v>191</v>
      </c>
      <c r="G22" s="27"/>
      <c r="H22" s="27" t="s">
        <v>192</v>
      </c>
      <c r="I22" s="27"/>
    </row>
    <row r="23" spans="1:9" x14ac:dyDescent="0.25">
      <c r="A23" s="28">
        <v>43602</v>
      </c>
      <c r="B23" s="29">
        <v>0.75</v>
      </c>
      <c r="C23" s="29">
        <v>0.875</v>
      </c>
      <c r="D23" s="29">
        <f>[1]!Tabelle256[[#This Row],[to]]-[1]!Tabelle256[[#This Row],[from]]</f>
        <v>0.125</v>
      </c>
      <c r="E23" s="30" t="s">
        <v>193</v>
      </c>
      <c r="F23" s="30" t="s">
        <v>194</v>
      </c>
      <c r="G23" s="30"/>
      <c r="H23" s="30" t="s">
        <v>195</v>
      </c>
      <c r="I23" s="30"/>
    </row>
    <row r="24" spans="1:9" x14ac:dyDescent="0.25">
      <c r="A24" s="25">
        <v>43605</v>
      </c>
      <c r="B24" s="26">
        <v>0.74305555555555547</v>
      </c>
      <c r="C24" s="26">
        <v>0.875</v>
      </c>
      <c r="D24" s="26">
        <f>[1]!Tabelle256[[#This Row],[to]]-[1]!Tabelle256[[#This Row],[from]]</f>
        <v>0.13194444444444453</v>
      </c>
      <c r="E24" s="27" t="s">
        <v>196</v>
      </c>
      <c r="F24" s="27"/>
      <c r="G24" s="27"/>
      <c r="H24" s="27"/>
      <c r="I24" s="27"/>
    </row>
    <row r="25" spans="1:9" x14ac:dyDescent="0.25">
      <c r="A25" s="28">
        <v>43608</v>
      </c>
      <c r="B25" s="29">
        <v>0.75</v>
      </c>
      <c r="C25" s="29">
        <v>0.85416666666666663</v>
      </c>
      <c r="D25" s="29">
        <f>[1]!Tabelle256[[#This Row],[to]]-[1]!Tabelle256[[#This Row],[from]]</f>
        <v>0.10416666666666663</v>
      </c>
      <c r="E25" s="30" t="s">
        <v>88</v>
      </c>
      <c r="F25" s="30" t="s">
        <v>89</v>
      </c>
      <c r="G25" s="30"/>
      <c r="H25" s="30"/>
      <c r="I25" s="30"/>
    </row>
    <row r="26" spans="1:9" x14ac:dyDescent="0.25">
      <c r="A26" s="25">
        <v>43620</v>
      </c>
      <c r="B26" s="26">
        <v>0.6875</v>
      </c>
      <c r="C26" s="26">
        <v>0.75</v>
      </c>
      <c r="D26" s="26">
        <f>[1]!Tabelle256[[#This Row],[to]]-[1]!Tabelle256[[#This Row],[from]]</f>
        <v>6.25E-2</v>
      </c>
      <c r="E26" s="27" t="s">
        <v>197</v>
      </c>
      <c r="F26" s="27" t="s">
        <v>198</v>
      </c>
      <c r="G26" s="27"/>
      <c r="H26" s="27" t="s">
        <v>199</v>
      </c>
      <c r="I26" s="27" t="s">
        <v>200</v>
      </c>
    </row>
    <row r="27" spans="1:9" x14ac:dyDescent="0.25">
      <c r="A27" s="25"/>
      <c r="B27" s="26">
        <v>0.875</v>
      </c>
      <c r="C27" s="26">
        <v>0.9375</v>
      </c>
      <c r="D27" s="26">
        <f>[1]!Tabelle256[[#This Row],[to]]-[1]!Tabelle256[[#This Row],[from]]</f>
        <v>6.25E-2</v>
      </c>
      <c r="E27" s="27" t="s">
        <v>201</v>
      </c>
      <c r="F27" s="27"/>
      <c r="G27" s="27"/>
      <c r="H27" s="27" t="s">
        <v>202</v>
      </c>
      <c r="I27" s="27" t="s">
        <v>203</v>
      </c>
    </row>
    <row r="28" spans="1:9" x14ac:dyDescent="0.25">
      <c r="A28" s="28">
        <v>43627</v>
      </c>
      <c r="B28" s="29">
        <v>0.6875</v>
      </c>
      <c r="C28" s="29">
        <v>0.75</v>
      </c>
      <c r="D28" s="29">
        <f>[1]!Tabelle256[[#This Row],[to]]-[1]!Tabelle256[[#This Row],[from]]</f>
        <v>6.25E-2</v>
      </c>
      <c r="E28" s="30" t="s">
        <v>204</v>
      </c>
      <c r="F28" s="30" t="s">
        <v>205</v>
      </c>
      <c r="G28" s="30"/>
      <c r="H28" s="30"/>
      <c r="I28" s="30"/>
    </row>
    <row r="29" spans="1:9" x14ac:dyDescent="0.25">
      <c r="A29" s="25">
        <v>43631</v>
      </c>
      <c r="B29" s="26">
        <v>0.5</v>
      </c>
      <c r="C29" s="26">
        <v>0.75</v>
      </c>
      <c r="D29" s="26">
        <f>[1]!Tabelle256[[#This Row],[to]]-[1]!Tabelle256[[#This Row],[from]]</f>
        <v>0.25</v>
      </c>
      <c r="E29" s="27" t="s">
        <v>206</v>
      </c>
      <c r="F29" s="27" t="s">
        <v>207</v>
      </c>
      <c r="G29" s="27"/>
      <c r="H29" s="27"/>
      <c r="I29" s="27"/>
    </row>
    <row r="30" spans="1:9" x14ac:dyDescent="0.25">
      <c r="A30" s="25"/>
      <c r="B30" s="25"/>
      <c r="C30" s="25"/>
      <c r="D30" s="26"/>
      <c r="E30" s="27"/>
      <c r="F30" s="27" t="s">
        <v>208</v>
      </c>
      <c r="G30" s="27"/>
      <c r="H30" s="27"/>
      <c r="I30" s="27"/>
    </row>
    <row r="31" spans="1:9" x14ac:dyDescent="0.25">
      <c r="A31" s="28">
        <v>43640</v>
      </c>
      <c r="B31" s="29">
        <v>0.74305555555555547</v>
      </c>
      <c r="C31" s="29">
        <v>0.875</v>
      </c>
      <c r="D31" s="29">
        <f>[1]!Tabelle256[[#This Row],[to]]-[1]!Tabelle256[[#This Row],[from]]</f>
        <v>0.13194444444444453</v>
      </c>
      <c r="E31" s="30" t="s">
        <v>209</v>
      </c>
      <c r="F31" s="30" t="s">
        <v>210</v>
      </c>
      <c r="G31" s="30"/>
      <c r="H31" s="30"/>
      <c r="I31" s="30"/>
    </row>
    <row r="32" spans="1:9" x14ac:dyDescent="0.25">
      <c r="A32" s="28"/>
      <c r="B32" s="28"/>
      <c r="C32" s="28"/>
      <c r="D32" s="29"/>
      <c r="E32" s="30"/>
      <c r="F32" s="30" t="s">
        <v>211</v>
      </c>
      <c r="G32" s="30"/>
      <c r="H32" s="30"/>
      <c r="I32" s="30"/>
    </row>
    <row r="33" spans="1:9" x14ac:dyDescent="0.25">
      <c r="A33" s="28"/>
      <c r="B33" s="28"/>
      <c r="C33" s="28"/>
      <c r="D33" s="29"/>
      <c r="E33" s="30" t="s">
        <v>212</v>
      </c>
      <c r="F33" s="30" t="s">
        <v>213</v>
      </c>
      <c r="G33" s="30"/>
      <c r="H33" s="30"/>
      <c r="I33" s="30"/>
    </row>
    <row r="34" spans="1:9" x14ac:dyDescent="0.25">
      <c r="A34" s="25">
        <v>43643</v>
      </c>
      <c r="B34" s="26">
        <v>0.75</v>
      </c>
      <c r="C34" s="26">
        <v>0.95833333333333337</v>
      </c>
      <c r="D34" s="26">
        <f>[1]!Tabelle256[[#This Row],[to]]-[1]!Tabelle256[[#This Row],[from]]</f>
        <v>0.20833333333333337</v>
      </c>
      <c r="E34" s="27" t="s">
        <v>214</v>
      </c>
      <c r="F34" s="27" t="s">
        <v>215</v>
      </c>
      <c r="G34" s="27"/>
      <c r="H34" s="27"/>
      <c r="I34" s="27"/>
    </row>
    <row r="35" spans="1:9" x14ac:dyDescent="0.25">
      <c r="A35" s="32"/>
      <c r="B35" s="32"/>
      <c r="C35" s="32"/>
      <c r="D35" s="26"/>
      <c r="E35" s="27"/>
      <c r="F35" s="27" t="s">
        <v>216</v>
      </c>
      <c r="G35" s="27"/>
      <c r="H35" s="27"/>
      <c r="I35" s="27"/>
    </row>
    <row r="36" spans="1:9" x14ac:dyDescent="0.25">
      <c r="A36" s="32"/>
      <c r="B36" s="32"/>
      <c r="C36" s="32"/>
      <c r="D36" s="26"/>
      <c r="E36" s="27" t="s">
        <v>220</v>
      </c>
      <c r="F36" s="27"/>
      <c r="G36" s="27"/>
      <c r="H36" s="27"/>
      <c r="I36" s="27"/>
    </row>
    <row r="37" spans="1:9" s="28" customFormat="1" x14ac:dyDescent="0.25">
      <c r="A37" s="28">
        <v>43644</v>
      </c>
      <c r="B37" s="29">
        <v>0.75</v>
      </c>
      <c r="C37" s="29">
        <v>0.91666666666666663</v>
      </c>
      <c r="D37" s="29">
        <f>[1]!Tabelle256[[#This Row],[to]]-[1]!Tabelle256[[#This Row],[from]]</f>
        <v>0.16666666666666663</v>
      </c>
      <c r="E37" s="28" t="s">
        <v>217</v>
      </c>
      <c r="F37" s="28" t="s">
        <v>218</v>
      </c>
    </row>
    <row r="38" spans="1:9" s="28" customFormat="1" x14ac:dyDescent="0.25">
      <c r="F38" s="28" t="s">
        <v>219</v>
      </c>
    </row>
    <row r="39" spans="1:9" s="30" customFormat="1" x14ac:dyDescent="0.25">
      <c r="A39" s="28"/>
      <c r="B39" s="28"/>
      <c r="C39" s="28"/>
      <c r="D39" s="29"/>
      <c r="E39" s="30" t="s">
        <v>223</v>
      </c>
    </row>
    <row r="40" spans="1:9" x14ac:dyDescent="0.25">
      <c r="A40" s="23"/>
      <c r="B40" s="23"/>
      <c r="C40" s="23"/>
      <c r="D40" s="24"/>
    </row>
    <row r="41" spans="1:9" x14ac:dyDescent="0.25">
      <c r="A41" s="23"/>
      <c r="B41" s="23"/>
      <c r="C41" s="23"/>
      <c r="D41" s="24"/>
    </row>
    <row r="42" spans="1:9" x14ac:dyDescent="0.25">
      <c r="A42" s="23"/>
      <c r="B42" s="23"/>
      <c r="C42" s="23"/>
      <c r="D42" s="24"/>
    </row>
    <row r="43" spans="1:9" x14ac:dyDescent="0.25">
      <c r="A43" s="23"/>
      <c r="B43" s="23"/>
      <c r="C43" s="23"/>
      <c r="D43" s="24"/>
    </row>
    <row r="44" spans="1:9" x14ac:dyDescent="0.25">
      <c r="A44" s="23"/>
      <c r="B44" s="23"/>
      <c r="C44" s="23"/>
      <c r="D44" s="24"/>
    </row>
    <row r="45" spans="1:9" x14ac:dyDescent="0.25">
      <c r="A45" s="23"/>
      <c r="B45" s="23"/>
      <c r="C45" s="23"/>
      <c r="D45" s="24"/>
    </row>
    <row r="46" spans="1:9" x14ac:dyDescent="0.25">
      <c r="A46" s="23"/>
      <c r="B46" s="23"/>
      <c r="C46" s="23"/>
      <c r="D46" s="24"/>
    </row>
    <row r="47" spans="1:9" x14ac:dyDescent="0.25">
      <c r="A47" s="23"/>
      <c r="B47" s="23"/>
      <c r="C47" s="23"/>
      <c r="D47" s="24"/>
    </row>
    <row r="48" spans="1:9" x14ac:dyDescent="0.25">
      <c r="A48" s="23"/>
      <c r="B48" s="23"/>
      <c r="C48" s="23"/>
      <c r="D48" s="24"/>
    </row>
    <row r="49" spans="1:4" x14ac:dyDescent="0.25">
      <c r="A49" s="23"/>
      <c r="B49" s="23"/>
      <c r="C49" s="23"/>
      <c r="D49" s="24"/>
    </row>
    <row r="50" spans="1:4" x14ac:dyDescent="0.25">
      <c r="A50" s="23"/>
      <c r="B50" s="23"/>
      <c r="C50" s="23"/>
      <c r="D50" s="24"/>
    </row>
    <row r="51" spans="1:4" x14ac:dyDescent="0.25">
      <c r="A51" s="23"/>
      <c r="B51" s="23"/>
      <c r="C51" s="23"/>
      <c r="D51" s="24"/>
    </row>
    <row r="52" spans="1:4" x14ac:dyDescent="0.25">
      <c r="A52" s="23"/>
      <c r="B52" s="23"/>
      <c r="C52" s="23"/>
      <c r="D52" s="24"/>
    </row>
    <row r="53" spans="1:4" x14ac:dyDescent="0.25">
      <c r="A53" s="23"/>
      <c r="B53" s="23"/>
      <c r="C53" s="23"/>
      <c r="D53" s="24"/>
    </row>
    <row r="54" spans="1:4" x14ac:dyDescent="0.25">
      <c r="A54" s="23"/>
      <c r="B54" s="23"/>
      <c r="C54" s="23"/>
      <c r="D54" s="24"/>
    </row>
    <row r="55" spans="1:4" x14ac:dyDescent="0.25">
      <c r="A55" s="23"/>
      <c r="B55" s="23"/>
      <c r="C55" s="23"/>
      <c r="D55" s="24"/>
    </row>
    <row r="56" spans="1:4" x14ac:dyDescent="0.25">
      <c r="A56" s="23"/>
      <c r="B56" s="23"/>
      <c r="C56" s="23"/>
      <c r="D56" s="24"/>
    </row>
    <row r="57" spans="1:4" x14ac:dyDescent="0.25">
      <c r="A57" s="23"/>
      <c r="B57" s="23"/>
      <c r="C57" s="23"/>
      <c r="D57" s="24"/>
    </row>
    <row r="58" spans="1:4" x14ac:dyDescent="0.25">
      <c r="A58" s="23"/>
      <c r="B58" s="23"/>
      <c r="C58" s="23"/>
      <c r="D58" s="24"/>
    </row>
    <row r="59" spans="1:4" x14ac:dyDescent="0.25">
      <c r="A59" s="23"/>
      <c r="B59" s="23"/>
      <c r="C59" s="23"/>
      <c r="D59" s="24"/>
    </row>
    <row r="60" spans="1:4" x14ac:dyDescent="0.25">
      <c r="A60" s="23"/>
      <c r="B60" s="23"/>
      <c r="C60" s="23"/>
      <c r="D60" s="24"/>
    </row>
    <row r="61" spans="1:4" x14ac:dyDescent="0.25">
      <c r="A61" s="23"/>
      <c r="B61" s="23"/>
      <c r="C61" s="23"/>
      <c r="D61" s="24"/>
    </row>
    <row r="62" spans="1:4" x14ac:dyDescent="0.25">
      <c r="A62" s="23"/>
      <c r="B62" s="23"/>
      <c r="C62" s="23"/>
      <c r="D62" s="24"/>
    </row>
    <row r="63" spans="1:4" x14ac:dyDescent="0.25">
      <c r="A63" s="23"/>
      <c r="B63" s="23"/>
      <c r="C63" s="23"/>
      <c r="D63" s="24"/>
    </row>
    <row r="64" spans="1:4" x14ac:dyDescent="0.25">
      <c r="A64" s="23"/>
      <c r="B64" s="23"/>
      <c r="C64" s="23"/>
      <c r="D64" s="24"/>
    </row>
    <row r="65" spans="1:4" x14ac:dyDescent="0.25">
      <c r="A65" s="23"/>
      <c r="B65" s="23"/>
      <c r="C65" s="23"/>
      <c r="D65" s="24"/>
    </row>
    <row r="66" spans="1:4" x14ac:dyDescent="0.25">
      <c r="A66" s="23"/>
      <c r="B66" s="23"/>
      <c r="C66" s="23"/>
      <c r="D66" s="24"/>
    </row>
    <row r="67" spans="1:4" x14ac:dyDescent="0.25">
      <c r="A67" s="23"/>
      <c r="B67" s="23"/>
      <c r="C67" s="23"/>
      <c r="D67" s="24"/>
    </row>
    <row r="68" spans="1:4" x14ac:dyDescent="0.25">
      <c r="A68" s="23"/>
      <c r="B68" s="23"/>
      <c r="C68" s="23"/>
      <c r="D68" s="24"/>
    </row>
    <row r="69" spans="1:4" x14ac:dyDescent="0.25">
      <c r="A69" s="23"/>
      <c r="B69" s="23"/>
      <c r="C69" s="23"/>
      <c r="D69" s="24"/>
    </row>
    <row r="70" spans="1:4" x14ac:dyDescent="0.25">
      <c r="A70" s="23"/>
      <c r="B70" s="23"/>
      <c r="C70" s="23"/>
      <c r="D70" s="24"/>
    </row>
    <row r="71" spans="1:4" x14ac:dyDescent="0.25">
      <c r="A71" s="23"/>
      <c r="B71" s="23"/>
      <c r="C71" s="23"/>
      <c r="D71" s="24"/>
    </row>
    <row r="72" spans="1:4" x14ac:dyDescent="0.25">
      <c r="A72" s="23"/>
      <c r="B72" s="23"/>
      <c r="C72" s="23"/>
      <c r="D72" s="24"/>
    </row>
    <row r="73" spans="1:4" x14ac:dyDescent="0.25">
      <c r="A73" s="23"/>
      <c r="B73" s="23"/>
      <c r="C73" s="23"/>
      <c r="D73" s="24"/>
    </row>
    <row r="74" spans="1:4" x14ac:dyDescent="0.25">
      <c r="A74" s="23"/>
      <c r="B74" s="23"/>
      <c r="C74" s="23"/>
      <c r="D74" s="24"/>
    </row>
    <row r="75" spans="1:4" x14ac:dyDescent="0.25">
      <c r="A75" s="23"/>
      <c r="B75" s="23"/>
      <c r="C75" s="23"/>
      <c r="D75" s="24"/>
    </row>
    <row r="76" spans="1:4" x14ac:dyDescent="0.25">
      <c r="A76" s="23"/>
      <c r="B76" s="23"/>
      <c r="C76" s="23"/>
      <c r="D76" s="24"/>
    </row>
    <row r="77" spans="1:4" x14ac:dyDescent="0.25">
      <c r="A77" s="23"/>
      <c r="B77" s="23"/>
      <c r="C77" s="23"/>
      <c r="D77" s="24"/>
    </row>
    <row r="78" spans="1:4" x14ac:dyDescent="0.25">
      <c r="A78" s="23"/>
      <c r="B78" s="23"/>
      <c r="C78" s="23"/>
      <c r="D78" s="24"/>
    </row>
    <row r="79" spans="1:4" x14ac:dyDescent="0.25">
      <c r="A79" s="23"/>
      <c r="B79" s="23"/>
      <c r="C79" s="23"/>
      <c r="D79" s="24"/>
    </row>
    <row r="80" spans="1:4" x14ac:dyDescent="0.25">
      <c r="A80" s="23"/>
      <c r="B80" s="23"/>
      <c r="C80" s="23"/>
      <c r="D80" s="24"/>
    </row>
    <row r="81" spans="1:4" x14ac:dyDescent="0.25">
      <c r="A81" s="23"/>
      <c r="B81" s="23"/>
      <c r="C81" s="23"/>
      <c r="D81" s="24"/>
    </row>
    <row r="82" spans="1:4" x14ac:dyDescent="0.25">
      <c r="A82" s="23"/>
      <c r="B82" s="23"/>
      <c r="C82" s="23"/>
      <c r="D82" s="24"/>
    </row>
    <row r="83" spans="1:4" x14ac:dyDescent="0.25">
      <c r="A83" s="23"/>
      <c r="B83" s="23"/>
      <c r="C83" s="23"/>
      <c r="D83" s="24"/>
    </row>
    <row r="84" spans="1:4" x14ac:dyDescent="0.25">
      <c r="A84" s="23"/>
      <c r="B84" s="23"/>
      <c r="C84" s="23"/>
      <c r="D84" s="24"/>
    </row>
    <row r="85" spans="1:4" x14ac:dyDescent="0.25">
      <c r="A85" s="23"/>
      <c r="B85" s="23"/>
      <c r="C85" s="23"/>
      <c r="D85" s="24"/>
    </row>
    <row r="86" spans="1:4" x14ac:dyDescent="0.25">
      <c r="A86" s="23"/>
      <c r="B86" s="23"/>
      <c r="C86" s="23"/>
      <c r="D86" s="24"/>
    </row>
    <row r="87" spans="1:4" x14ac:dyDescent="0.25">
      <c r="A87" s="23"/>
      <c r="B87" s="23"/>
      <c r="C87" s="23"/>
      <c r="D87" s="24"/>
    </row>
    <row r="88" spans="1:4" x14ac:dyDescent="0.25">
      <c r="A88" s="23"/>
      <c r="B88" s="23"/>
      <c r="C88" s="23"/>
      <c r="D88" s="24"/>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90"/>
  <sheetViews>
    <sheetView tabSelected="1" workbookViewId="0">
      <selection activeCell="F26" sqref="F26"/>
    </sheetView>
  </sheetViews>
  <sheetFormatPr baseColWidth="10" defaultRowHeight="13.5" x14ac:dyDescent="0.25"/>
  <cols>
    <col min="4" max="4" width="11.83203125" bestFit="1" customWidth="1"/>
    <col min="5" max="5" width="37.33203125" bestFit="1" customWidth="1"/>
    <col min="6" max="6" width="35.33203125" bestFit="1" customWidth="1"/>
    <col min="7" max="7" width="54.08203125" bestFit="1" customWidth="1"/>
    <col min="8" max="8" width="46.25" bestFit="1" customWidth="1"/>
    <col min="9" max="9" width="39" bestFit="1" customWidth="1"/>
  </cols>
  <sheetData>
    <row r="2" spans="1:9" x14ac:dyDescent="0.25">
      <c r="A2" t="s">
        <v>51</v>
      </c>
      <c r="B2" t="s">
        <v>52</v>
      </c>
      <c r="C2" t="s">
        <v>53</v>
      </c>
      <c r="D2" t="s">
        <v>54</v>
      </c>
      <c r="E2" t="s">
        <v>31</v>
      </c>
      <c r="F2" t="s">
        <v>32</v>
      </c>
      <c r="G2" t="s">
        <v>49</v>
      </c>
      <c r="H2" t="s">
        <v>37</v>
      </c>
      <c r="I2" t="s">
        <v>55</v>
      </c>
    </row>
    <row r="3" spans="1:9" x14ac:dyDescent="0.25">
      <c r="A3" s="28">
        <v>43528</v>
      </c>
      <c r="B3" s="29">
        <v>0.74305555555555547</v>
      </c>
      <c r="C3" s="29">
        <v>0.875</v>
      </c>
      <c r="D3" s="29">
        <f xml:space="preserve"> Tabelle2567[[#This Row],[to]]-Tabelle2567[[#This Row],[from]]</f>
        <v>0.13194444444444453</v>
      </c>
      <c r="E3" s="30" t="s">
        <v>227</v>
      </c>
      <c r="F3" s="30" t="s">
        <v>228</v>
      </c>
      <c r="G3" s="30"/>
      <c r="H3" s="30"/>
      <c r="I3" s="30"/>
    </row>
    <row r="4" spans="1:9" x14ac:dyDescent="0.25">
      <c r="A4" s="32">
        <v>43531</v>
      </c>
      <c r="B4" s="26">
        <v>0.66666666666666663</v>
      </c>
      <c r="C4" s="26">
        <v>0.75</v>
      </c>
      <c r="D4" s="29">
        <f xml:space="preserve"> Tabelle2567[[#This Row],[to]]-Tabelle2567[[#This Row],[from]]</f>
        <v>8.333333333333337E-2</v>
      </c>
      <c r="E4" s="27" t="s">
        <v>229</v>
      </c>
      <c r="F4" s="27" t="s">
        <v>230</v>
      </c>
      <c r="G4" s="27"/>
      <c r="H4" s="27"/>
      <c r="I4" s="27"/>
    </row>
    <row r="5" spans="1:9" x14ac:dyDescent="0.25">
      <c r="A5" s="32">
        <v>43534</v>
      </c>
      <c r="B5" s="26">
        <v>0.58333333333333337</v>
      </c>
      <c r="C5" s="26">
        <v>0.66666666666666663</v>
      </c>
      <c r="D5" s="29">
        <f xml:space="preserve"> Tabelle2567[[#This Row],[to]]-Tabelle2567[[#This Row],[from]]</f>
        <v>8.3333333333333259E-2</v>
      </c>
      <c r="E5" s="27" t="s">
        <v>91</v>
      </c>
      <c r="F5" s="27" t="s">
        <v>231</v>
      </c>
      <c r="G5" s="27"/>
      <c r="H5" s="27"/>
      <c r="I5" s="27"/>
    </row>
    <row r="6" spans="1:9" x14ac:dyDescent="0.25">
      <c r="A6" s="32">
        <v>43542</v>
      </c>
      <c r="B6" s="26">
        <v>0.74305555555555547</v>
      </c>
      <c r="C6" s="26">
        <v>0.875</v>
      </c>
      <c r="D6" s="29">
        <f xml:space="preserve"> Tabelle2567[[#This Row],[to]]-Tabelle2567[[#This Row],[from]]</f>
        <v>0.13194444444444453</v>
      </c>
      <c r="E6" s="27" t="s">
        <v>232</v>
      </c>
      <c r="F6" s="27" t="s">
        <v>233</v>
      </c>
      <c r="G6" s="27"/>
      <c r="H6" s="27"/>
      <c r="I6" s="27"/>
    </row>
    <row r="7" spans="1:9" x14ac:dyDescent="0.25">
      <c r="A7" s="32">
        <v>43556</v>
      </c>
      <c r="B7" s="26">
        <v>0.70833333333333337</v>
      </c>
      <c r="C7" s="26">
        <v>0.8125</v>
      </c>
      <c r="D7" s="29">
        <f xml:space="preserve"> Tabelle2567[[#This Row],[to]]-Tabelle2567[[#This Row],[from]]</f>
        <v>0.10416666666666663</v>
      </c>
      <c r="E7" s="27" t="s">
        <v>266</v>
      </c>
      <c r="F7" s="27" t="s">
        <v>267</v>
      </c>
      <c r="G7" s="27"/>
      <c r="H7" s="27"/>
      <c r="I7" s="27"/>
    </row>
    <row r="8" spans="1:9" x14ac:dyDescent="0.25">
      <c r="A8" s="28">
        <v>43571</v>
      </c>
      <c r="B8" s="29">
        <v>0.58333333333333337</v>
      </c>
      <c r="C8" s="29">
        <v>0.79166666666666663</v>
      </c>
      <c r="D8" s="29">
        <f xml:space="preserve"> Tabelle2567[[#This Row],[to]]-Tabelle2567[[#This Row],[from]]</f>
        <v>0.20833333333333326</v>
      </c>
      <c r="E8" s="30" t="s">
        <v>234</v>
      </c>
      <c r="F8" s="30" t="s">
        <v>235</v>
      </c>
      <c r="G8" s="30"/>
      <c r="H8" s="30"/>
      <c r="I8" s="30"/>
    </row>
    <row r="9" spans="1:9" x14ac:dyDescent="0.25">
      <c r="A9" s="28">
        <v>43574</v>
      </c>
      <c r="B9" s="29">
        <v>0.5</v>
      </c>
      <c r="C9" s="29">
        <v>0.625</v>
      </c>
      <c r="D9" s="29">
        <f xml:space="preserve"> Tabelle2567[[#This Row],[to]]-Tabelle2567[[#This Row],[from]]</f>
        <v>0.125</v>
      </c>
      <c r="E9" s="30" t="s">
        <v>234</v>
      </c>
      <c r="F9" s="30" t="s">
        <v>236</v>
      </c>
      <c r="G9" s="30"/>
      <c r="H9" s="30"/>
      <c r="I9" s="30"/>
    </row>
    <row r="10" spans="1:9" x14ac:dyDescent="0.25">
      <c r="A10" s="32">
        <v>43576</v>
      </c>
      <c r="B10" s="26">
        <v>0.58333333333333337</v>
      </c>
      <c r="C10" s="26">
        <v>0.66666666666666663</v>
      </c>
      <c r="D10" s="29">
        <f xml:space="preserve"> Tabelle2567[[#This Row],[to]]-Tabelle2567[[#This Row],[from]]</f>
        <v>8.3333333333333259E-2</v>
      </c>
      <c r="E10" s="27" t="s">
        <v>232</v>
      </c>
      <c r="F10" s="27" t="s">
        <v>237</v>
      </c>
      <c r="G10" s="27"/>
      <c r="H10" s="27"/>
      <c r="I10" s="27"/>
    </row>
    <row r="11" spans="1:9" x14ac:dyDescent="0.25">
      <c r="A11" s="28">
        <v>43584</v>
      </c>
      <c r="B11" s="29">
        <v>0.74305555555555547</v>
      </c>
      <c r="C11" s="29">
        <v>0.875</v>
      </c>
      <c r="D11" s="29">
        <f xml:space="preserve"> Tabelle2567[[#This Row],[to]]-Tabelle2567[[#This Row],[from]]</f>
        <v>0.13194444444444453</v>
      </c>
      <c r="E11" s="28" t="s">
        <v>238</v>
      </c>
      <c r="F11" s="28"/>
      <c r="G11" s="28"/>
      <c r="H11" s="28"/>
      <c r="I11" s="28"/>
    </row>
    <row r="12" spans="1:9" x14ac:dyDescent="0.25">
      <c r="A12" s="28">
        <v>43588</v>
      </c>
      <c r="B12" s="29">
        <v>0.5</v>
      </c>
      <c r="C12" s="29">
        <v>0.75</v>
      </c>
      <c r="D12" s="29">
        <f xml:space="preserve"> Tabelle2567[[#This Row],[to]]-Tabelle2567[[#This Row],[from]]</f>
        <v>0.25</v>
      </c>
      <c r="E12" s="28" t="s">
        <v>239</v>
      </c>
      <c r="F12" s="28" t="s">
        <v>240</v>
      </c>
      <c r="G12" s="28"/>
      <c r="H12" s="28"/>
      <c r="I12" s="28"/>
    </row>
    <row r="13" spans="1:9" x14ac:dyDescent="0.25">
      <c r="A13" s="32">
        <v>43591</v>
      </c>
      <c r="B13" s="26">
        <v>0.74305555555555547</v>
      </c>
      <c r="C13" s="26">
        <v>0.875</v>
      </c>
      <c r="D13" s="29">
        <f xml:space="preserve"> Tabelle2567[[#This Row],[to]]-Tabelle2567[[#This Row],[from]]</f>
        <v>0.13194444444444453</v>
      </c>
      <c r="E13" s="27" t="s">
        <v>241</v>
      </c>
      <c r="F13" s="27"/>
      <c r="G13" s="27"/>
      <c r="H13" s="27"/>
      <c r="I13" s="27"/>
    </row>
    <row r="14" spans="1:9" x14ac:dyDescent="0.25">
      <c r="A14" s="32">
        <v>43602</v>
      </c>
      <c r="B14" s="26">
        <v>0.625</v>
      </c>
      <c r="C14" s="26">
        <v>0.83333333333333337</v>
      </c>
      <c r="D14" s="29">
        <f xml:space="preserve"> Tabelle2567[[#This Row],[to]]-Tabelle2567[[#This Row],[from]]</f>
        <v>0.20833333333333337</v>
      </c>
      <c r="E14" s="27" t="s">
        <v>242</v>
      </c>
      <c r="F14" s="27" t="s">
        <v>243</v>
      </c>
      <c r="G14" s="27"/>
      <c r="H14" s="27"/>
      <c r="I14" s="27"/>
    </row>
    <row r="15" spans="1:9" x14ac:dyDescent="0.25">
      <c r="A15" s="32">
        <v>43605</v>
      </c>
      <c r="B15" s="26">
        <v>0.74305555555555547</v>
      </c>
      <c r="C15" s="26">
        <v>0.875</v>
      </c>
      <c r="D15" s="29">
        <f xml:space="preserve"> Tabelle2567[[#This Row],[to]]-Tabelle2567[[#This Row],[from]]</f>
        <v>0.13194444444444453</v>
      </c>
      <c r="E15" s="27" t="s">
        <v>242</v>
      </c>
      <c r="F15" s="27" t="s">
        <v>244</v>
      </c>
      <c r="G15" s="27"/>
      <c r="H15" s="27" t="s">
        <v>245</v>
      </c>
      <c r="I15" s="27"/>
    </row>
    <row r="16" spans="1:9" x14ac:dyDescent="0.25">
      <c r="A16" s="32">
        <v>43618</v>
      </c>
      <c r="B16" s="26">
        <v>0.5</v>
      </c>
      <c r="C16" s="26">
        <v>0.58333333333333337</v>
      </c>
      <c r="D16" s="29">
        <f xml:space="preserve"> Tabelle2567[[#This Row],[to]]-Tabelle2567[[#This Row],[from]]</f>
        <v>8.333333333333337E-2</v>
      </c>
      <c r="E16" s="27" t="s">
        <v>242</v>
      </c>
      <c r="F16" s="27" t="s">
        <v>246</v>
      </c>
      <c r="G16" s="27"/>
      <c r="H16" s="27"/>
      <c r="I16" s="27"/>
    </row>
    <row r="17" spans="1:9" x14ac:dyDescent="0.25">
      <c r="A17" s="32">
        <v>43620</v>
      </c>
      <c r="B17" s="26">
        <v>0.6875</v>
      </c>
      <c r="C17" s="26">
        <v>0.75</v>
      </c>
      <c r="D17" s="29">
        <f xml:space="preserve"> Tabelle2567[[#This Row],[to]]-Tabelle2567[[#This Row],[from]]</f>
        <v>6.25E-2</v>
      </c>
      <c r="E17" s="27" t="s">
        <v>263</v>
      </c>
      <c r="F17" s="27" t="s">
        <v>264</v>
      </c>
      <c r="G17" s="27"/>
      <c r="H17" s="27" t="s">
        <v>265</v>
      </c>
      <c r="I17" s="27"/>
    </row>
    <row r="18" spans="1:9" x14ac:dyDescent="0.25">
      <c r="A18" s="28">
        <v>43623</v>
      </c>
      <c r="B18" s="29">
        <v>0.41666666666666669</v>
      </c>
      <c r="C18" s="29">
        <v>0.58333333333333337</v>
      </c>
      <c r="D18" s="29">
        <f xml:space="preserve"> Tabelle2567[[#This Row],[to]]-Tabelle2567[[#This Row],[from]]</f>
        <v>0.16666666666666669</v>
      </c>
      <c r="E18" s="30" t="s">
        <v>242</v>
      </c>
      <c r="F18" s="30" t="s">
        <v>247</v>
      </c>
      <c r="G18" s="30"/>
      <c r="H18" s="30"/>
      <c r="I18" s="30"/>
    </row>
    <row r="19" spans="1:9" x14ac:dyDescent="0.25">
      <c r="A19" s="28">
        <v>43625</v>
      </c>
      <c r="B19" s="29">
        <v>0.41666666666666669</v>
      </c>
      <c r="C19" s="29">
        <v>0.66666666666666663</v>
      </c>
      <c r="D19" s="29">
        <f xml:space="preserve"> Tabelle2567[[#This Row],[to]]-Tabelle2567[[#This Row],[from]]</f>
        <v>0.24999999999999994</v>
      </c>
      <c r="E19" s="30" t="s">
        <v>248</v>
      </c>
      <c r="F19" s="30" t="s">
        <v>249</v>
      </c>
      <c r="G19" s="30"/>
      <c r="H19" s="30"/>
      <c r="I19" s="30"/>
    </row>
    <row r="20" spans="1:9" x14ac:dyDescent="0.25">
      <c r="A20" s="28">
        <v>43626</v>
      </c>
      <c r="B20" s="29">
        <v>0.375</v>
      </c>
      <c r="C20" s="29">
        <v>0.54166666666666663</v>
      </c>
      <c r="D20" s="29">
        <f xml:space="preserve"> Tabelle2567[[#This Row],[to]]-Tabelle2567[[#This Row],[from]]</f>
        <v>0.16666666666666663</v>
      </c>
      <c r="E20" s="30" t="s">
        <v>248</v>
      </c>
      <c r="F20" s="30" t="s">
        <v>250</v>
      </c>
      <c r="G20" s="30"/>
      <c r="H20" s="30" t="s">
        <v>251</v>
      </c>
      <c r="I20" s="30"/>
    </row>
    <row r="21" spans="1:9" x14ac:dyDescent="0.25">
      <c r="A21" s="28">
        <v>43630</v>
      </c>
      <c r="B21" s="29">
        <v>0.75</v>
      </c>
      <c r="C21" s="29">
        <v>0.91666666666666663</v>
      </c>
      <c r="D21" s="29">
        <f xml:space="preserve"> Tabelle2567[[#This Row],[to]]-Tabelle2567[[#This Row],[from]]</f>
        <v>0.16666666666666663</v>
      </c>
      <c r="E21" s="30" t="s">
        <v>252</v>
      </c>
      <c r="F21" s="30" t="s">
        <v>253</v>
      </c>
      <c r="G21" s="30"/>
      <c r="H21" s="30"/>
      <c r="I21" s="30"/>
    </row>
    <row r="22" spans="1:9" x14ac:dyDescent="0.25">
      <c r="A22" s="28">
        <v>43633</v>
      </c>
      <c r="B22" s="29">
        <v>0.58333333333333337</v>
      </c>
      <c r="C22" s="29">
        <v>0.70833333333333337</v>
      </c>
      <c r="D22" s="29">
        <f xml:space="preserve"> Tabelle2567[[#This Row],[to]]-Tabelle2567[[#This Row],[from]]</f>
        <v>0.125</v>
      </c>
      <c r="E22" s="30" t="s">
        <v>254</v>
      </c>
      <c r="F22" s="30" t="s">
        <v>253</v>
      </c>
      <c r="G22" s="30"/>
      <c r="H22" s="30" t="s">
        <v>255</v>
      </c>
      <c r="I22" s="30"/>
    </row>
    <row r="23" spans="1:9" x14ac:dyDescent="0.25">
      <c r="A23" s="28">
        <v>43636</v>
      </c>
      <c r="B23" s="29">
        <v>0.79166666666666663</v>
      </c>
      <c r="C23" s="29">
        <v>0.95833333333333337</v>
      </c>
      <c r="D23" s="29">
        <f xml:space="preserve"> Tabelle2567[[#This Row],[to]]-Tabelle2567[[#This Row],[from]]</f>
        <v>0.16666666666666674</v>
      </c>
      <c r="E23" s="30" t="s">
        <v>256</v>
      </c>
      <c r="F23" s="30"/>
      <c r="G23" s="30"/>
      <c r="H23" s="30"/>
      <c r="I23" s="30"/>
    </row>
    <row r="24" spans="1:9" x14ac:dyDescent="0.25">
      <c r="A24" s="32">
        <v>43639</v>
      </c>
      <c r="B24" s="26">
        <v>0.41666666666666669</v>
      </c>
      <c r="C24" s="26">
        <v>0.625</v>
      </c>
      <c r="D24" s="29">
        <f xml:space="preserve"> Tabelle2567[[#This Row],[to]]-Tabelle2567[[#This Row],[from]]</f>
        <v>0.20833333333333331</v>
      </c>
      <c r="E24" s="27" t="s">
        <v>257</v>
      </c>
      <c r="F24" s="27" t="s">
        <v>258</v>
      </c>
      <c r="G24" s="27"/>
      <c r="H24" s="27"/>
      <c r="I24" s="27"/>
    </row>
    <row r="25" spans="1:9" x14ac:dyDescent="0.25">
      <c r="A25" s="32">
        <v>43644</v>
      </c>
      <c r="B25" s="26">
        <v>0.66666666666666663</v>
      </c>
      <c r="C25" s="26">
        <v>0.91666666666666663</v>
      </c>
      <c r="D25" s="29">
        <f xml:space="preserve"> Tabelle2567[[#This Row],[to]]-Tabelle2567[[#This Row],[from]]</f>
        <v>0.25</v>
      </c>
      <c r="E25" s="27" t="s">
        <v>259</v>
      </c>
      <c r="F25" s="27" t="s">
        <v>260</v>
      </c>
      <c r="G25" s="27"/>
      <c r="H25" s="27"/>
      <c r="I25" s="27"/>
    </row>
    <row r="26" spans="1:9" x14ac:dyDescent="0.25">
      <c r="A26" s="32">
        <v>43645</v>
      </c>
      <c r="B26" s="26">
        <v>0.5</v>
      </c>
      <c r="C26" s="26">
        <v>0.83333333333333337</v>
      </c>
      <c r="D26" s="29">
        <f xml:space="preserve"> Tabelle2567[[#This Row],[to]]-Tabelle2567[[#This Row],[from]]</f>
        <v>0.33333333333333337</v>
      </c>
      <c r="E26" s="27" t="s">
        <v>261</v>
      </c>
      <c r="F26" s="27"/>
      <c r="G26" s="27"/>
      <c r="H26" s="27"/>
      <c r="I26" s="27"/>
    </row>
    <row r="27" spans="1:9" x14ac:dyDescent="0.25">
      <c r="A27" s="32">
        <v>43646</v>
      </c>
      <c r="B27" s="26">
        <v>0.41666666666666669</v>
      </c>
      <c r="C27" s="26">
        <v>0.91666666666666663</v>
      </c>
      <c r="D27" s="29">
        <f xml:space="preserve"> Tabelle2567[[#This Row],[to]]-Tabelle2567[[#This Row],[from]]</f>
        <v>0.49999999999999994</v>
      </c>
      <c r="E27" s="27" t="s">
        <v>262</v>
      </c>
      <c r="F27" s="27"/>
      <c r="G27" s="27"/>
      <c r="H27" s="27"/>
      <c r="I27" s="27"/>
    </row>
    <row r="28" spans="1:9" x14ac:dyDescent="0.25">
      <c r="A28" s="28"/>
      <c r="B28" s="29"/>
      <c r="C28" s="29"/>
      <c r="D28" s="29"/>
      <c r="E28" s="30"/>
      <c r="F28" s="30"/>
      <c r="G28" s="30"/>
      <c r="H28" s="30"/>
      <c r="I28" s="30"/>
    </row>
    <row r="29" spans="1:9" x14ac:dyDescent="0.25">
      <c r="A29" s="28"/>
      <c r="B29" s="29"/>
      <c r="C29" s="29"/>
      <c r="D29" s="29"/>
      <c r="E29" s="30"/>
      <c r="F29" s="30"/>
      <c r="G29" s="30"/>
      <c r="H29" s="30"/>
      <c r="I29" s="30"/>
    </row>
    <row r="30" spans="1:9" x14ac:dyDescent="0.25">
      <c r="A30" s="28"/>
      <c r="B30" s="29"/>
      <c r="C30" s="29"/>
      <c r="D30" s="29"/>
      <c r="E30" s="30"/>
      <c r="F30" s="30"/>
      <c r="G30" s="30"/>
      <c r="H30" s="30"/>
      <c r="I30" s="30"/>
    </row>
    <row r="31" spans="1:9" x14ac:dyDescent="0.25">
      <c r="A31" s="23"/>
      <c r="B31" s="23"/>
      <c r="C31" s="23"/>
      <c r="D31" s="24"/>
    </row>
    <row r="32" spans="1:9" x14ac:dyDescent="0.25">
      <c r="A32" s="23"/>
      <c r="B32" s="23"/>
      <c r="C32" s="23"/>
      <c r="D32" s="24"/>
    </row>
    <row r="33" spans="1:4" x14ac:dyDescent="0.25">
      <c r="A33" s="23"/>
      <c r="B33" s="23"/>
      <c r="C33" s="23"/>
      <c r="D33" s="24"/>
    </row>
    <row r="34" spans="1:4" x14ac:dyDescent="0.25">
      <c r="A34" s="23"/>
      <c r="B34" s="23"/>
      <c r="C34" s="23"/>
      <c r="D34" s="24"/>
    </row>
    <row r="35" spans="1:4" x14ac:dyDescent="0.25">
      <c r="A35" s="23"/>
      <c r="B35" s="23"/>
      <c r="C35" s="23"/>
      <c r="D35" s="24"/>
    </row>
    <row r="36" spans="1:4" x14ac:dyDescent="0.25">
      <c r="A36" s="23"/>
      <c r="B36" s="23"/>
      <c r="C36" s="23"/>
      <c r="D36" s="24"/>
    </row>
    <row r="37" spans="1:4" x14ac:dyDescent="0.25">
      <c r="A37" s="23"/>
      <c r="B37" s="23"/>
      <c r="C37" s="23"/>
      <c r="D37" s="24"/>
    </row>
    <row r="38" spans="1:4" x14ac:dyDescent="0.25">
      <c r="A38" s="23"/>
      <c r="B38" s="23"/>
      <c r="C38" s="23"/>
      <c r="D38" s="24"/>
    </row>
    <row r="39" spans="1:4" x14ac:dyDescent="0.25">
      <c r="A39" s="23"/>
      <c r="B39" s="23"/>
      <c r="C39" s="23"/>
      <c r="D39" s="24"/>
    </row>
    <row r="40" spans="1:4" x14ac:dyDescent="0.25">
      <c r="A40" s="23"/>
      <c r="B40" s="23"/>
      <c r="C40" s="23"/>
      <c r="D40" s="24"/>
    </row>
    <row r="41" spans="1:4" x14ac:dyDescent="0.25">
      <c r="A41" s="23"/>
      <c r="B41" s="23"/>
      <c r="C41" s="23"/>
      <c r="D41" s="24"/>
    </row>
    <row r="42" spans="1:4" x14ac:dyDescent="0.25">
      <c r="A42" s="23"/>
      <c r="B42" s="23"/>
      <c r="C42" s="23"/>
      <c r="D42" s="24"/>
    </row>
    <row r="43" spans="1:4" x14ac:dyDescent="0.25">
      <c r="A43" s="23"/>
      <c r="B43" s="23"/>
      <c r="C43" s="23"/>
      <c r="D43" s="24"/>
    </row>
    <row r="44" spans="1:4" x14ac:dyDescent="0.25">
      <c r="A44" s="23"/>
      <c r="B44" s="23"/>
      <c r="C44" s="23"/>
      <c r="D44" s="24"/>
    </row>
    <row r="45" spans="1:4" x14ac:dyDescent="0.25">
      <c r="A45" s="23"/>
      <c r="B45" s="23"/>
      <c r="C45" s="23"/>
      <c r="D45" s="24"/>
    </row>
    <row r="46" spans="1:4" x14ac:dyDescent="0.25">
      <c r="A46" s="23"/>
      <c r="B46" s="23"/>
      <c r="C46" s="23"/>
      <c r="D46" s="24"/>
    </row>
    <row r="47" spans="1:4" x14ac:dyDescent="0.25">
      <c r="A47" s="23"/>
      <c r="B47" s="23"/>
      <c r="C47" s="23"/>
      <c r="D47" s="24"/>
    </row>
    <row r="48" spans="1:4" x14ac:dyDescent="0.25">
      <c r="A48" s="23"/>
      <c r="B48" s="23"/>
      <c r="C48" s="23"/>
      <c r="D48" s="24"/>
    </row>
    <row r="49" spans="1:4" x14ac:dyDescent="0.25">
      <c r="A49" s="23"/>
      <c r="B49" s="23"/>
      <c r="C49" s="23"/>
      <c r="D49" s="24"/>
    </row>
    <row r="50" spans="1:4" x14ac:dyDescent="0.25">
      <c r="A50" s="23"/>
      <c r="B50" s="23"/>
      <c r="C50" s="23"/>
      <c r="D50" s="24"/>
    </row>
    <row r="51" spans="1:4" x14ac:dyDescent="0.25">
      <c r="A51" s="23"/>
      <c r="B51" s="23"/>
      <c r="C51" s="23"/>
      <c r="D51" s="24"/>
    </row>
    <row r="52" spans="1:4" x14ac:dyDescent="0.25">
      <c r="A52" s="23"/>
      <c r="B52" s="23"/>
      <c r="C52" s="23"/>
      <c r="D52" s="24"/>
    </row>
    <row r="53" spans="1:4" x14ac:dyDescent="0.25">
      <c r="A53" s="23"/>
      <c r="B53" s="23"/>
      <c r="C53" s="23"/>
      <c r="D53" s="24"/>
    </row>
    <row r="54" spans="1:4" x14ac:dyDescent="0.25">
      <c r="A54" s="23"/>
      <c r="B54" s="23"/>
      <c r="C54" s="23"/>
      <c r="D54" s="24"/>
    </row>
    <row r="55" spans="1:4" x14ac:dyDescent="0.25">
      <c r="A55" s="23"/>
      <c r="B55" s="23"/>
      <c r="C55" s="23"/>
      <c r="D55" s="24"/>
    </row>
    <row r="56" spans="1:4" x14ac:dyDescent="0.25">
      <c r="A56" s="23"/>
      <c r="B56" s="23"/>
      <c r="C56" s="23"/>
      <c r="D56" s="24"/>
    </row>
    <row r="57" spans="1:4" x14ac:dyDescent="0.25">
      <c r="A57" s="23"/>
      <c r="B57" s="23"/>
      <c r="C57" s="23"/>
      <c r="D57" s="24"/>
    </row>
    <row r="58" spans="1:4" x14ac:dyDescent="0.25">
      <c r="A58" s="23"/>
      <c r="B58" s="23"/>
      <c r="C58" s="23"/>
      <c r="D58" s="24"/>
    </row>
    <row r="59" spans="1:4" x14ac:dyDescent="0.25">
      <c r="A59" s="23"/>
      <c r="B59" s="23"/>
      <c r="C59" s="23"/>
      <c r="D59" s="24"/>
    </row>
    <row r="60" spans="1:4" x14ac:dyDescent="0.25">
      <c r="A60" s="23"/>
      <c r="B60" s="23"/>
      <c r="C60" s="23"/>
      <c r="D60" s="24"/>
    </row>
    <row r="61" spans="1:4" x14ac:dyDescent="0.25">
      <c r="A61" s="23"/>
      <c r="B61" s="23"/>
      <c r="C61" s="23"/>
      <c r="D61" s="24"/>
    </row>
    <row r="62" spans="1:4" x14ac:dyDescent="0.25">
      <c r="A62" s="23"/>
      <c r="B62" s="23"/>
      <c r="C62" s="23"/>
      <c r="D62" s="24"/>
    </row>
    <row r="63" spans="1:4" x14ac:dyDescent="0.25">
      <c r="A63" s="23"/>
      <c r="B63" s="23"/>
      <c r="C63" s="23"/>
      <c r="D63" s="24"/>
    </row>
    <row r="64" spans="1:4" x14ac:dyDescent="0.25">
      <c r="A64" s="23"/>
      <c r="B64" s="23"/>
      <c r="C64" s="23"/>
      <c r="D64" s="24"/>
    </row>
    <row r="65" spans="1:4" x14ac:dyDescent="0.25">
      <c r="A65" s="23"/>
      <c r="B65" s="23"/>
      <c r="C65" s="23"/>
      <c r="D65" s="24"/>
    </row>
    <row r="66" spans="1:4" x14ac:dyDescent="0.25">
      <c r="A66" s="23"/>
      <c r="B66" s="23"/>
      <c r="C66" s="23"/>
      <c r="D66" s="24"/>
    </row>
    <row r="67" spans="1:4" x14ac:dyDescent="0.25">
      <c r="A67" s="23"/>
      <c r="B67" s="23"/>
      <c r="C67" s="23"/>
      <c r="D67" s="24"/>
    </row>
    <row r="68" spans="1:4" x14ac:dyDescent="0.25">
      <c r="A68" s="23"/>
      <c r="B68" s="23"/>
      <c r="C68" s="23"/>
      <c r="D68" s="24"/>
    </row>
    <row r="69" spans="1:4" x14ac:dyDescent="0.25">
      <c r="A69" s="23"/>
      <c r="B69" s="23"/>
      <c r="C69" s="23"/>
      <c r="D69" s="24"/>
    </row>
    <row r="70" spans="1:4" x14ac:dyDescent="0.25">
      <c r="A70" s="23"/>
      <c r="B70" s="23"/>
      <c r="C70" s="23"/>
      <c r="D70" s="24"/>
    </row>
    <row r="71" spans="1:4" x14ac:dyDescent="0.25">
      <c r="A71" s="23"/>
      <c r="B71" s="23"/>
      <c r="C71" s="23"/>
      <c r="D71" s="24"/>
    </row>
    <row r="72" spans="1:4" x14ac:dyDescent="0.25">
      <c r="A72" s="23"/>
      <c r="B72" s="23"/>
      <c r="C72" s="23"/>
      <c r="D72" s="24"/>
    </row>
    <row r="73" spans="1:4" x14ac:dyDescent="0.25">
      <c r="A73" s="23"/>
      <c r="B73" s="23"/>
      <c r="C73" s="23"/>
      <c r="D73" s="24"/>
    </row>
    <row r="74" spans="1:4" x14ac:dyDescent="0.25">
      <c r="A74" s="23"/>
      <c r="B74" s="23"/>
      <c r="C74" s="23"/>
      <c r="D74" s="24"/>
    </row>
    <row r="75" spans="1:4" x14ac:dyDescent="0.25">
      <c r="A75" s="23"/>
      <c r="B75" s="23"/>
      <c r="C75" s="23"/>
      <c r="D75" s="24"/>
    </row>
    <row r="76" spans="1:4" x14ac:dyDescent="0.25">
      <c r="A76" s="23"/>
      <c r="B76" s="23"/>
      <c r="C76" s="23"/>
      <c r="D76" s="24"/>
    </row>
    <row r="77" spans="1:4" x14ac:dyDescent="0.25">
      <c r="A77" s="23"/>
      <c r="B77" s="23"/>
      <c r="C77" s="23"/>
      <c r="D77" s="24"/>
    </row>
    <row r="78" spans="1:4" x14ac:dyDescent="0.25">
      <c r="A78" s="23"/>
      <c r="B78" s="23"/>
      <c r="C78" s="23"/>
      <c r="D78" s="24"/>
    </row>
    <row r="79" spans="1:4" x14ac:dyDescent="0.25">
      <c r="A79" s="23"/>
      <c r="B79" s="23"/>
      <c r="C79" s="23"/>
      <c r="D79" s="24"/>
    </row>
    <row r="80" spans="1:4" x14ac:dyDescent="0.25">
      <c r="A80" s="23"/>
      <c r="B80" s="23"/>
      <c r="C80" s="23"/>
      <c r="D80" s="24"/>
    </row>
    <row r="81" spans="1:4" x14ac:dyDescent="0.25">
      <c r="A81" s="23"/>
      <c r="B81" s="23"/>
      <c r="C81" s="23"/>
      <c r="D81" s="24"/>
    </row>
    <row r="82" spans="1:4" x14ac:dyDescent="0.25">
      <c r="A82" s="23"/>
      <c r="B82" s="23"/>
      <c r="C82" s="23"/>
      <c r="D82" s="24"/>
    </row>
    <row r="83" spans="1:4" x14ac:dyDescent="0.25">
      <c r="A83" s="23"/>
      <c r="B83" s="23"/>
      <c r="C83" s="23"/>
      <c r="D83" s="24"/>
    </row>
    <row r="84" spans="1:4" x14ac:dyDescent="0.25">
      <c r="A84" s="23"/>
      <c r="B84" s="23"/>
      <c r="C84" s="23"/>
      <c r="D84" s="24"/>
    </row>
    <row r="85" spans="1:4" x14ac:dyDescent="0.25">
      <c r="A85" s="23"/>
      <c r="B85" s="23"/>
      <c r="C85" s="23"/>
      <c r="D85" s="24"/>
    </row>
    <row r="86" spans="1:4" x14ac:dyDescent="0.25">
      <c r="A86" s="23"/>
      <c r="B86" s="23"/>
      <c r="C86" s="23"/>
      <c r="D86" s="24"/>
    </row>
    <row r="87" spans="1:4" x14ac:dyDescent="0.25">
      <c r="A87" s="23"/>
      <c r="B87" s="23"/>
      <c r="C87" s="23"/>
      <c r="D87" s="24"/>
    </row>
    <row r="88" spans="1:4" x14ac:dyDescent="0.25">
      <c r="A88" s="23"/>
      <c r="B88" s="23"/>
      <c r="C88" s="23"/>
      <c r="D88" s="24"/>
    </row>
    <row r="89" spans="1:4" x14ac:dyDescent="0.25">
      <c r="A89" s="23"/>
      <c r="B89" s="23"/>
      <c r="C89" s="23"/>
      <c r="D89" s="24"/>
    </row>
    <row r="90" spans="1:4" x14ac:dyDescent="0.25">
      <c r="A90" s="23"/>
      <c r="B90" s="23"/>
      <c r="C90" s="23"/>
      <c r="D90" s="29"/>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90"/>
  <sheetViews>
    <sheetView workbookViewId="0">
      <selection activeCell="H15" sqref="H15"/>
    </sheetView>
  </sheetViews>
  <sheetFormatPr baseColWidth="10" defaultRowHeight="13.5" x14ac:dyDescent="0.25"/>
  <cols>
    <col min="4" max="4" width="11.83203125" bestFit="1" customWidth="1"/>
    <col min="5" max="5" width="37.33203125" bestFit="1" customWidth="1"/>
    <col min="6" max="6" width="35.33203125" bestFit="1" customWidth="1"/>
    <col min="7" max="7" width="54.08203125" bestFit="1" customWidth="1"/>
    <col min="8" max="8" width="46.25" bestFit="1" customWidth="1"/>
    <col min="9" max="9" width="39" bestFit="1" customWidth="1"/>
  </cols>
  <sheetData>
    <row r="2" spans="1:9" x14ac:dyDescent="0.25">
      <c r="A2" t="s">
        <v>51</v>
      </c>
      <c r="B2" t="s">
        <v>52</v>
      </c>
      <c r="C2" t="s">
        <v>53</v>
      </c>
      <c r="D2" t="s">
        <v>54</v>
      </c>
      <c r="E2" t="s">
        <v>31</v>
      </c>
      <c r="F2" t="s">
        <v>32</v>
      </c>
      <c r="G2" t="s">
        <v>49</v>
      </c>
      <c r="H2" t="s">
        <v>37</v>
      </c>
      <c r="I2" t="s">
        <v>55</v>
      </c>
    </row>
    <row r="3" spans="1:9" x14ac:dyDescent="0.25">
      <c r="A3" s="28">
        <v>43528</v>
      </c>
      <c r="B3" s="29">
        <v>0.74305555555555547</v>
      </c>
      <c r="C3" s="29">
        <v>0.875</v>
      </c>
      <c r="D3" s="29">
        <f>[2]!Tabelle25[[#This Row],[to]]-[2]!Tabelle25[[#This Row],[from]]</f>
        <v>0.13194444444444453</v>
      </c>
      <c r="E3" s="30" t="s">
        <v>122</v>
      </c>
      <c r="F3" s="30" t="s">
        <v>123</v>
      </c>
      <c r="G3" s="30"/>
      <c r="H3" s="30"/>
      <c r="I3" s="30"/>
    </row>
    <row r="4" spans="1:9" x14ac:dyDescent="0.25">
      <c r="A4" s="28"/>
      <c r="B4" s="28"/>
      <c r="C4" s="28"/>
      <c r="D4" s="29"/>
      <c r="E4" s="30"/>
      <c r="F4" s="30" t="s">
        <v>124</v>
      </c>
      <c r="G4" s="30"/>
      <c r="H4" s="30"/>
      <c r="I4" s="30"/>
    </row>
    <row r="5" spans="1:9" x14ac:dyDescent="0.25">
      <c r="A5" s="28"/>
      <c r="B5" s="28"/>
      <c r="C5" s="28"/>
      <c r="D5" s="29"/>
      <c r="E5" s="30"/>
      <c r="F5" s="30" t="s">
        <v>125</v>
      </c>
      <c r="G5" s="30"/>
      <c r="H5" s="30"/>
      <c r="I5" s="30"/>
    </row>
    <row r="6" spans="1:9" x14ac:dyDescent="0.25">
      <c r="A6" s="32">
        <v>43533</v>
      </c>
      <c r="B6" s="26">
        <v>0.47916666666666669</v>
      </c>
      <c r="C6" s="26">
        <v>0.58333333333333337</v>
      </c>
      <c r="D6" s="26">
        <f>[2]!Tabelle25[[#This Row],[to]]-[2]!Tabelle25[[#This Row],[from]]</f>
        <v>0.10416666666666669</v>
      </c>
      <c r="E6" s="27" t="s">
        <v>126</v>
      </c>
      <c r="F6" s="27" t="s">
        <v>127</v>
      </c>
      <c r="G6" s="27"/>
      <c r="H6" s="27"/>
      <c r="I6" s="27"/>
    </row>
    <row r="7" spans="1:9" x14ac:dyDescent="0.25">
      <c r="A7" s="32"/>
      <c r="B7" s="32"/>
      <c r="C7" s="32"/>
      <c r="D7" s="26"/>
      <c r="E7" s="27"/>
      <c r="F7" s="27" t="s">
        <v>128</v>
      </c>
      <c r="G7" s="27"/>
      <c r="H7" s="27"/>
      <c r="I7" s="27"/>
    </row>
    <row r="8" spans="1:9" x14ac:dyDescent="0.25">
      <c r="A8" s="32"/>
      <c r="B8" s="32"/>
      <c r="C8" s="32"/>
      <c r="D8" s="27"/>
      <c r="E8" s="27"/>
      <c r="F8" s="27" t="s">
        <v>129</v>
      </c>
      <c r="G8" s="27"/>
      <c r="H8" s="27"/>
      <c r="I8" s="27"/>
    </row>
    <row r="9" spans="1:9" x14ac:dyDescent="0.25">
      <c r="A9" s="28">
        <v>43540</v>
      </c>
      <c r="B9" s="29">
        <v>0.45833333333333331</v>
      </c>
      <c r="C9" s="29">
        <v>0.625</v>
      </c>
      <c r="D9" s="29">
        <f>[2]!Tabelle25[[#This Row],[to]]-[2]!Tabelle25[[#This Row],[from]]</f>
        <v>0.16666666666666669</v>
      </c>
      <c r="E9" s="30" t="s">
        <v>130</v>
      </c>
      <c r="F9" s="30" t="s">
        <v>131</v>
      </c>
      <c r="G9" s="30"/>
      <c r="H9" s="30"/>
      <c r="I9" s="30"/>
    </row>
    <row r="10" spans="1:9" x14ac:dyDescent="0.25">
      <c r="A10" s="28"/>
      <c r="B10" s="28"/>
      <c r="C10" s="28"/>
      <c r="D10" s="29"/>
      <c r="E10" s="30"/>
      <c r="F10" s="30"/>
      <c r="G10" s="30"/>
      <c r="H10" s="30"/>
      <c r="I10" s="30"/>
    </row>
    <row r="11" spans="1:9" x14ac:dyDescent="0.25">
      <c r="A11" s="32">
        <v>43542</v>
      </c>
      <c r="B11" s="26">
        <v>0.74305555555555547</v>
      </c>
      <c r="C11" s="26">
        <v>0.875</v>
      </c>
      <c r="D11" s="26">
        <f>[2]!Tabelle25[[#This Row],[to]]-[2]!Tabelle25[[#This Row],[from]]</f>
        <v>0.13194444444444453</v>
      </c>
      <c r="E11" s="27" t="s">
        <v>132</v>
      </c>
      <c r="F11" s="27" t="s">
        <v>133</v>
      </c>
      <c r="G11" s="27"/>
      <c r="H11" s="27"/>
      <c r="I11" s="27"/>
    </row>
    <row r="12" spans="1:9" x14ac:dyDescent="0.25">
      <c r="A12" s="28">
        <v>43561</v>
      </c>
      <c r="B12" s="29">
        <v>0.41666666666666669</v>
      </c>
      <c r="C12" s="29">
        <v>0.48958333333333331</v>
      </c>
      <c r="D12" s="29">
        <f>[2]!Tabelle25[[#This Row],[to]]-[2]!Tabelle25[[#This Row],[from]]</f>
        <v>7.291666666666663E-2</v>
      </c>
      <c r="E12" s="28" t="s">
        <v>134</v>
      </c>
      <c r="F12" s="28" t="s">
        <v>135</v>
      </c>
      <c r="G12" s="28" t="s">
        <v>136</v>
      </c>
      <c r="H12" s="28"/>
      <c r="I12" s="28" t="s">
        <v>137</v>
      </c>
    </row>
    <row r="13" spans="1:9" x14ac:dyDescent="0.25">
      <c r="A13" s="28"/>
      <c r="B13" s="28"/>
      <c r="C13" s="28"/>
      <c r="D13" s="29"/>
      <c r="E13" s="28"/>
      <c r="F13" s="28" t="s">
        <v>138</v>
      </c>
      <c r="G13" s="28"/>
      <c r="H13" s="28"/>
      <c r="I13" s="28"/>
    </row>
    <row r="14" spans="1:9" x14ac:dyDescent="0.25">
      <c r="A14" s="32">
        <v>43568</v>
      </c>
      <c r="B14" s="26">
        <v>0.54166666666666663</v>
      </c>
      <c r="C14" s="26">
        <v>0.70833333333333337</v>
      </c>
      <c r="D14" s="26">
        <f>[2]!Tabelle25[[#This Row],[to]]-[2]!Tabelle25[[#This Row],[from]]</f>
        <v>0.16666666666666674</v>
      </c>
      <c r="E14" s="27" t="s">
        <v>139</v>
      </c>
      <c r="F14" s="27" t="s">
        <v>140</v>
      </c>
      <c r="G14" s="27"/>
      <c r="H14" s="27"/>
      <c r="I14" s="27"/>
    </row>
    <row r="15" spans="1:9" x14ac:dyDescent="0.25">
      <c r="A15" s="32"/>
      <c r="B15" s="32"/>
      <c r="C15" s="32"/>
      <c r="D15" s="26"/>
      <c r="E15" s="27" t="s">
        <v>224</v>
      </c>
      <c r="F15" s="27" t="s">
        <v>141</v>
      </c>
      <c r="G15" s="27"/>
      <c r="H15" s="27"/>
      <c r="I15" s="27"/>
    </row>
    <row r="16" spans="1:9" x14ac:dyDescent="0.25">
      <c r="A16" s="32"/>
      <c r="B16" s="32"/>
      <c r="C16" s="32"/>
      <c r="D16" s="26"/>
      <c r="E16" s="27"/>
      <c r="F16" s="27" t="s">
        <v>142</v>
      </c>
      <c r="G16" s="27"/>
      <c r="H16" s="27"/>
      <c r="I16" s="27"/>
    </row>
    <row r="17" spans="1:9" s="30" customFormat="1" x14ac:dyDescent="0.25">
      <c r="A17" s="28">
        <v>43582</v>
      </c>
      <c r="B17" s="29">
        <v>0.54166666666666663</v>
      </c>
      <c r="C17" s="29">
        <v>0.66666666666666663</v>
      </c>
      <c r="D17" s="29">
        <f>[2]!Tabelle25[[#This Row],[to]]-[2]!Tabelle25[[#This Row],[from]]</f>
        <v>0.125</v>
      </c>
      <c r="E17" s="30" t="s">
        <v>143</v>
      </c>
      <c r="F17" s="30" t="s">
        <v>144</v>
      </c>
    </row>
    <row r="18" spans="1:9" s="30" customFormat="1" x14ac:dyDescent="0.25">
      <c r="A18" s="28"/>
      <c r="B18" s="28"/>
      <c r="C18" s="28"/>
      <c r="D18" s="29"/>
      <c r="F18" s="30" t="s">
        <v>145</v>
      </c>
    </row>
    <row r="19" spans="1:9" s="30" customFormat="1" x14ac:dyDescent="0.25">
      <c r="A19" s="28"/>
      <c r="B19" s="28"/>
      <c r="C19" s="28"/>
      <c r="D19" s="29"/>
      <c r="F19" s="30" t="s">
        <v>146</v>
      </c>
    </row>
    <row r="20" spans="1:9" x14ac:dyDescent="0.25">
      <c r="A20" s="32">
        <v>43584</v>
      </c>
      <c r="B20" s="26">
        <v>0.74305555555555547</v>
      </c>
      <c r="C20" s="26">
        <v>0.875</v>
      </c>
      <c r="D20" s="26">
        <f>[2]!Tabelle25[[#This Row],[to]]-[2]!Tabelle25[[#This Row],[from]]</f>
        <v>0.13194444444444453</v>
      </c>
      <c r="E20" s="27" t="s">
        <v>130</v>
      </c>
      <c r="F20" s="27" t="s">
        <v>147</v>
      </c>
      <c r="G20" s="27"/>
      <c r="H20" s="27"/>
      <c r="I20" s="27"/>
    </row>
    <row r="21" spans="1:9" s="30" customFormat="1" x14ac:dyDescent="0.25">
      <c r="A21" s="28">
        <v>43596</v>
      </c>
      <c r="B21" s="29">
        <v>0.52083333333333337</v>
      </c>
      <c r="C21" s="29">
        <v>0.625</v>
      </c>
      <c r="D21" s="29">
        <f>[2]!Tabelle25[[#This Row],[to]]-[2]!Tabelle25[[#This Row],[from]]</f>
        <v>0.10416666666666663</v>
      </c>
      <c r="E21" s="30" t="s">
        <v>148</v>
      </c>
      <c r="F21" s="30" t="s">
        <v>149</v>
      </c>
    </row>
    <row r="22" spans="1:9" s="27" customFormat="1" x14ac:dyDescent="0.25">
      <c r="A22" s="32">
        <v>43608</v>
      </c>
      <c r="B22" s="26">
        <v>0.75</v>
      </c>
      <c r="C22" s="26">
        <v>0.85416666666666663</v>
      </c>
      <c r="D22" s="26">
        <f>[2]!Tabelle25[[#This Row],[to]]-[2]!Tabelle25[[#This Row],[from]]</f>
        <v>0.10416666666666663</v>
      </c>
      <c r="E22" s="27" t="s">
        <v>88</v>
      </c>
      <c r="F22" s="27" t="s">
        <v>150</v>
      </c>
    </row>
    <row r="23" spans="1:9" s="27" customFormat="1" x14ac:dyDescent="0.25">
      <c r="A23" s="32"/>
      <c r="B23" s="32"/>
      <c r="C23" s="32"/>
      <c r="D23" s="26"/>
      <c r="F23" s="27" t="s">
        <v>151</v>
      </c>
    </row>
    <row r="24" spans="1:9" s="30" customFormat="1" x14ac:dyDescent="0.25">
      <c r="A24" s="28">
        <v>43254</v>
      </c>
      <c r="B24" s="29">
        <v>0.70833333333333337</v>
      </c>
      <c r="C24" s="29">
        <v>0.79166666666666663</v>
      </c>
      <c r="D24" s="29">
        <f>[2]!Tabelle25[[#This Row],[to]]-[2]!Tabelle25[[#This Row],[from]]</f>
        <v>8.3333333333333259E-2</v>
      </c>
      <c r="E24" s="30" t="s">
        <v>225</v>
      </c>
      <c r="F24" s="30" t="s">
        <v>226</v>
      </c>
    </row>
    <row r="25" spans="1:9" x14ac:dyDescent="0.25">
      <c r="A25" s="32">
        <v>43641</v>
      </c>
      <c r="B25" s="26">
        <v>0.35416666666666669</v>
      </c>
      <c r="C25" s="26">
        <v>0.41666666666666669</v>
      </c>
      <c r="D25" s="26">
        <f>[2]!Tabelle25[[#This Row],[to]]-[2]!Tabelle25[[#This Row],[from]]</f>
        <v>6.25E-2</v>
      </c>
      <c r="E25" s="27" t="s">
        <v>221</v>
      </c>
      <c r="F25" s="27" t="s">
        <v>222</v>
      </c>
      <c r="G25" s="27"/>
      <c r="H25" s="27"/>
      <c r="I25" s="27"/>
    </row>
    <row r="26" spans="1:9" x14ac:dyDescent="0.25">
      <c r="A26" s="32"/>
      <c r="B26" s="26">
        <v>0.79166666666666663</v>
      </c>
      <c r="C26" s="26">
        <v>0.97916666666666663</v>
      </c>
      <c r="D26" s="26">
        <f>[2]!Tabelle25[[#This Row],[to]]-[2]!Tabelle25[[#This Row],[from]]</f>
        <v>0.1875</v>
      </c>
      <c r="E26" s="27" t="s">
        <v>152</v>
      </c>
      <c r="F26" s="27" t="s">
        <v>153</v>
      </c>
      <c r="G26" s="27"/>
      <c r="H26" s="27"/>
      <c r="I26" s="27"/>
    </row>
    <row r="27" spans="1:9" x14ac:dyDescent="0.25">
      <c r="A27" s="28">
        <v>43642</v>
      </c>
      <c r="B27" s="29">
        <v>0.875</v>
      </c>
      <c r="C27" s="29">
        <v>0.9375</v>
      </c>
      <c r="D27" s="29">
        <f>[2]!Tabelle25[[#This Row],[to]]-[2]!Tabelle25[[#This Row],[from]]</f>
        <v>6.25E-2</v>
      </c>
      <c r="E27" s="30" t="s">
        <v>154</v>
      </c>
      <c r="F27" s="30"/>
      <c r="G27" s="30"/>
      <c r="H27" s="30"/>
      <c r="I27" s="30"/>
    </row>
    <row r="28" spans="1:9" x14ac:dyDescent="0.25">
      <c r="A28" s="28"/>
      <c r="B28" s="29">
        <v>0.9375</v>
      </c>
      <c r="C28" s="33">
        <v>1</v>
      </c>
      <c r="D28" s="29">
        <f>[2]!Tabelle25[[#This Row],[to]]-[2]!Tabelle25[[#This Row],[from]]</f>
        <v>6.25E-2</v>
      </c>
      <c r="E28" s="30" t="s">
        <v>155</v>
      </c>
      <c r="F28" s="30" t="s">
        <v>156</v>
      </c>
      <c r="G28" s="30"/>
      <c r="H28" s="30"/>
      <c r="I28" s="30"/>
    </row>
    <row r="29" spans="1:9" s="27" customFormat="1" x14ac:dyDescent="0.25">
      <c r="A29" s="32">
        <v>43643</v>
      </c>
      <c r="B29" s="26">
        <v>0.75</v>
      </c>
      <c r="C29" s="26">
        <v>0.97916666666666663</v>
      </c>
      <c r="D29" s="26">
        <f>[2]!Tabelle25[[#This Row],[to]]-[2]!Tabelle25[[#This Row],[from]]</f>
        <v>0.22916666666666663</v>
      </c>
      <c r="E29" s="27" t="s">
        <v>23</v>
      </c>
      <c r="F29" s="27" t="s">
        <v>157</v>
      </c>
      <c r="H29" s="27" t="s">
        <v>158</v>
      </c>
    </row>
    <row r="30" spans="1:9" s="27" customFormat="1" x14ac:dyDescent="0.25">
      <c r="A30" s="32"/>
      <c r="B30" s="26"/>
      <c r="C30" s="26"/>
      <c r="D30" s="26"/>
      <c r="F30" s="27" t="s">
        <v>159</v>
      </c>
    </row>
    <row r="31" spans="1:9" s="27" customFormat="1" x14ac:dyDescent="0.25">
      <c r="A31" s="28">
        <v>43644</v>
      </c>
      <c r="B31" s="29">
        <v>0.375</v>
      </c>
      <c r="C31" s="29">
        <v>0.41666666666666669</v>
      </c>
      <c r="D31" s="29">
        <f>[2]!Tabelle25[[#This Row],[to]]-[2]!Tabelle25[[#This Row],[from]]</f>
        <v>4.1666666666666685E-2</v>
      </c>
      <c r="E31" s="30" t="s">
        <v>154</v>
      </c>
      <c r="F31" s="30"/>
      <c r="G31" s="30"/>
      <c r="H31" s="30"/>
      <c r="I31" s="30"/>
    </row>
    <row r="32" spans="1:9" s="27" customFormat="1" x14ac:dyDescent="0.25">
      <c r="A32" s="28"/>
      <c r="B32" s="33">
        <v>0.625</v>
      </c>
      <c r="C32" s="33">
        <v>0.75</v>
      </c>
      <c r="D32" s="29">
        <f>[2]!Tabelle25[[#This Row],[to]]-[2]!Tabelle25[[#This Row],[from]]</f>
        <v>0.125</v>
      </c>
      <c r="E32" s="30" t="s">
        <v>152</v>
      </c>
      <c r="F32" s="30" t="s">
        <v>160</v>
      </c>
      <c r="G32" s="30"/>
      <c r="H32" s="30"/>
      <c r="I32" s="30"/>
    </row>
    <row r="33" spans="1:9" x14ac:dyDescent="0.25">
      <c r="A33" s="28"/>
      <c r="B33" s="29">
        <v>0.75</v>
      </c>
      <c r="C33" s="29">
        <v>0.91666666666666663</v>
      </c>
      <c r="D33" s="29">
        <f>[2]!Tabelle25[[#This Row],[to]]-[2]!Tabelle25[[#This Row],[from]]</f>
        <v>0.16666666666666663</v>
      </c>
      <c r="E33" s="30" t="s">
        <v>23</v>
      </c>
      <c r="F33" s="30" t="s">
        <v>161</v>
      </c>
      <c r="G33" s="30"/>
      <c r="H33" s="30"/>
      <c r="I33" s="30"/>
    </row>
    <row r="34" spans="1:9" x14ac:dyDescent="0.25">
      <c r="A34" s="28"/>
      <c r="B34" s="29"/>
      <c r="C34" s="29"/>
      <c r="D34" s="29"/>
      <c r="E34" s="30"/>
      <c r="F34" s="30" t="s">
        <v>162</v>
      </c>
      <c r="G34" s="30"/>
      <c r="H34" s="30"/>
      <c r="I34" s="30"/>
    </row>
    <row r="35" spans="1:9" x14ac:dyDescent="0.25">
      <c r="A35" s="23"/>
      <c r="B35" s="23"/>
      <c r="C35" s="23"/>
      <c r="D35" s="24"/>
    </row>
    <row r="36" spans="1:9" x14ac:dyDescent="0.25">
      <c r="A36" s="23"/>
      <c r="B36" s="23"/>
      <c r="C36" s="23"/>
      <c r="D36" s="24"/>
    </row>
    <row r="37" spans="1:9" x14ac:dyDescent="0.25">
      <c r="A37" s="23"/>
      <c r="B37" s="23"/>
      <c r="C37" s="23"/>
      <c r="D37" s="24"/>
    </row>
    <row r="38" spans="1:9" x14ac:dyDescent="0.25">
      <c r="A38" s="23"/>
      <c r="B38" s="23"/>
      <c r="C38" s="23"/>
      <c r="D38" s="24"/>
    </row>
    <row r="39" spans="1:9" x14ac:dyDescent="0.25">
      <c r="A39" s="23"/>
      <c r="B39" s="23"/>
      <c r="C39" s="23"/>
      <c r="D39" s="24"/>
    </row>
    <row r="40" spans="1:9" x14ac:dyDescent="0.25">
      <c r="A40" s="23"/>
      <c r="B40" s="23"/>
      <c r="C40" s="23"/>
      <c r="D40" s="24"/>
    </row>
    <row r="41" spans="1:9" x14ac:dyDescent="0.25">
      <c r="A41" s="23"/>
      <c r="B41" s="23"/>
      <c r="C41" s="23"/>
      <c r="D41" s="24"/>
    </row>
    <row r="42" spans="1:9" x14ac:dyDescent="0.25">
      <c r="A42" s="23"/>
      <c r="B42" s="23"/>
      <c r="C42" s="23"/>
      <c r="D42" s="24"/>
    </row>
    <row r="43" spans="1:9" x14ac:dyDescent="0.25">
      <c r="A43" s="23"/>
      <c r="B43" s="23"/>
      <c r="C43" s="23"/>
      <c r="D43" s="24"/>
    </row>
    <row r="44" spans="1:9" x14ac:dyDescent="0.25">
      <c r="A44" s="23"/>
      <c r="B44" s="23"/>
      <c r="C44" s="23"/>
      <c r="D44" s="24"/>
    </row>
    <row r="45" spans="1:9" x14ac:dyDescent="0.25">
      <c r="A45" s="23"/>
      <c r="B45" s="23"/>
      <c r="C45" s="23"/>
      <c r="D45" s="24"/>
    </row>
    <row r="46" spans="1:9" x14ac:dyDescent="0.25">
      <c r="A46" s="23"/>
      <c r="B46" s="23"/>
      <c r="C46" s="23"/>
      <c r="D46" s="24"/>
    </row>
    <row r="47" spans="1:9" x14ac:dyDescent="0.25">
      <c r="A47" s="23"/>
      <c r="B47" s="23"/>
      <c r="C47" s="23"/>
      <c r="D47" s="24"/>
    </row>
    <row r="48" spans="1:9" x14ac:dyDescent="0.25">
      <c r="A48" s="23"/>
      <c r="B48" s="23"/>
      <c r="C48" s="23"/>
      <c r="D48" s="24"/>
    </row>
    <row r="49" spans="1:4" x14ac:dyDescent="0.25">
      <c r="A49" s="23"/>
      <c r="B49" s="23"/>
      <c r="C49" s="23"/>
      <c r="D49" s="24"/>
    </row>
    <row r="50" spans="1:4" x14ac:dyDescent="0.25">
      <c r="A50" s="23"/>
      <c r="B50" s="23"/>
      <c r="C50" s="23"/>
      <c r="D50" s="24"/>
    </row>
    <row r="51" spans="1:4" x14ac:dyDescent="0.25">
      <c r="A51" s="23"/>
      <c r="B51" s="23"/>
      <c r="C51" s="23"/>
      <c r="D51" s="24"/>
    </row>
    <row r="52" spans="1:4" x14ac:dyDescent="0.25">
      <c r="A52" s="23"/>
      <c r="B52" s="23"/>
      <c r="C52" s="23"/>
      <c r="D52" s="24"/>
    </row>
    <row r="53" spans="1:4" x14ac:dyDescent="0.25">
      <c r="A53" s="23"/>
      <c r="B53" s="23"/>
      <c r="C53" s="23"/>
      <c r="D53" s="24"/>
    </row>
    <row r="54" spans="1:4" x14ac:dyDescent="0.25">
      <c r="A54" s="23"/>
      <c r="B54" s="23"/>
      <c r="C54" s="23"/>
      <c r="D54" s="24"/>
    </row>
    <row r="55" spans="1:4" x14ac:dyDescent="0.25">
      <c r="A55" s="23"/>
      <c r="B55" s="23"/>
      <c r="C55" s="23"/>
      <c r="D55" s="24"/>
    </row>
    <row r="56" spans="1:4" x14ac:dyDescent="0.25">
      <c r="A56" s="23"/>
      <c r="B56" s="23"/>
      <c r="C56" s="23"/>
      <c r="D56" s="24"/>
    </row>
    <row r="57" spans="1:4" x14ac:dyDescent="0.25">
      <c r="A57" s="23"/>
      <c r="B57" s="23"/>
      <c r="C57" s="23"/>
      <c r="D57" s="24"/>
    </row>
    <row r="58" spans="1:4" x14ac:dyDescent="0.25">
      <c r="A58" s="23"/>
      <c r="B58" s="23"/>
      <c r="C58" s="23"/>
      <c r="D58" s="24"/>
    </row>
    <row r="59" spans="1:4" x14ac:dyDescent="0.25">
      <c r="A59" s="23"/>
      <c r="B59" s="23"/>
      <c r="C59" s="23"/>
      <c r="D59" s="24"/>
    </row>
    <row r="60" spans="1:4" x14ac:dyDescent="0.25">
      <c r="A60" s="23"/>
      <c r="B60" s="23"/>
      <c r="C60" s="23"/>
      <c r="D60" s="24"/>
    </row>
    <row r="61" spans="1:4" x14ac:dyDescent="0.25">
      <c r="A61" s="23"/>
      <c r="B61" s="23"/>
      <c r="C61" s="23"/>
      <c r="D61" s="24"/>
    </row>
    <row r="62" spans="1:4" x14ac:dyDescent="0.25">
      <c r="A62" s="23"/>
      <c r="B62" s="23"/>
      <c r="C62" s="23"/>
      <c r="D62" s="24"/>
    </row>
    <row r="63" spans="1:4" x14ac:dyDescent="0.25">
      <c r="A63" s="23"/>
      <c r="B63" s="23"/>
      <c r="C63" s="23"/>
      <c r="D63" s="24"/>
    </row>
    <row r="64" spans="1:4" x14ac:dyDescent="0.25">
      <c r="A64" s="23"/>
      <c r="B64" s="23"/>
      <c r="C64" s="23"/>
      <c r="D64" s="24"/>
    </row>
    <row r="65" spans="1:4" x14ac:dyDescent="0.25">
      <c r="A65" s="23"/>
      <c r="B65" s="23"/>
      <c r="C65" s="23"/>
      <c r="D65" s="24"/>
    </row>
    <row r="66" spans="1:4" x14ac:dyDescent="0.25">
      <c r="A66" s="23"/>
      <c r="B66" s="23"/>
      <c r="C66" s="23"/>
      <c r="D66" s="24"/>
    </row>
    <row r="67" spans="1:4" x14ac:dyDescent="0.25">
      <c r="A67" s="23"/>
      <c r="B67" s="23"/>
      <c r="C67" s="23"/>
      <c r="D67" s="24"/>
    </row>
    <row r="68" spans="1:4" x14ac:dyDescent="0.25">
      <c r="A68" s="23"/>
      <c r="B68" s="23"/>
      <c r="C68" s="23"/>
      <c r="D68" s="24"/>
    </row>
    <row r="69" spans="1:4" x14ac:dyDescent="0.25">
      <c r="A69" s="23"/>
      <c r="B69" s="23"/>
      <c r="C69" s="23"/>
      <c r="D69" s="24"/>
    </row>
    <row r="70" spans="1:4" x14ac:dyDescent="0.25">
      <c r="A70" s="23"/>
      <c r="B70" s="23"/>
      <c r="C70" s="23"/>
      <c r="D70" s="24"/>
    </row>
    <row r="71" spans="1:4" x14ac:dyDescent="0.25">
      <c r="A71" s="23"/>
      <c r="B71" s="23"/>
      <c r="C71" s="23"/>
      <c r="D71" s="24"/>
    </row>
    <row r="72" spans="1:4" x14ac:dyDescent="0.25">
      <c r="A72" s="23"/>
      <c r="B72" s="23"/>
      <c r="C72" s="23"/>
      <c r="D72" s="24"/>
    </row>
    <row r="73" spans="1:4" x14ac:dyDescent="0.25">
      <c r="A73" s="23"/>
      <c r="B73" s="23"/>
      <c r="C73" s="23"/>
      <c r="D73" s="24"/>
    </row>
    <row r="74" spans="1:4" x14ac:dyDescent="0.25">
      <c r="A74" s="23"/>
      <c r="B74" s="23"/>
      <c r="C74" s="23"/>
      <c r="D74" s="24"/>
    </row>
    <row r="75" spans="1:4" x14ac:dyDescent="0.25">
      <c r="A75" s="23"/>
      <c r="B75" s="23"/>
      <c r="C75" s="23"/>
      <c r="D75" s="24"/>
    </row>
    <row r="76" spans="1:4" x14ac:dyDescent="0.25">
      <c r="A76" s="23"/>
      <c r="B76" s="23"/>
      <c r="C76" s="23"/>
      <c r="D76" s="24"/>
    </row>
    <row r="77" spans="1:4" x14ac:dyDescent="0.25">
      <c r="A77" s="23"/>
      <c r="B77" s="23"/>
      <c r="C77" s="23"/>
      <c r="D77" s="24"/>
    </row>
    <row r="78" spans="1:4" x14ac:dyDescent="0.25">
      <c r="A78" s="23"/>
      <c r="B78" s="23"/>
      <c r="C78" s="23"/>
      <c r="D78" s="24"/>
    </row>
    <row r="79" spans="1:4" x14ac:dyDescent="0.25">
      <c r="A79" s="23"/>
      <c r="B79" s="23"/>
      <c r="C79" s="23"/>
      <c r="D79" s="24"/>
    </row>
    <row r="80" spans="1:4" x14ac:dyDescent="0.25">
      <c r="A80" s="23"/>
      <c r="B80" s="23"/>
      <c r="C80" s="23"/>
      <c r="D80" s="24"/>
    </row>
    <row r="81" spans="1:4" x14ac:dyDescent="0.25">
      <c r="A81" s="23"/>
      <c r="B81" s="23"/>
      <c r="C81" s="23"/>
      <c r="D81" s="24"/>
    </row>
    <row r="82" spans="1:4" x14ac:dyDescent="0.25">
      <c r="A82" s="23"/>
      <c r="B82" s="23"/>
      <c r="C82" s="23"/>
      <c r="D82" s="24"/>
    </row>
    <row r="83" spans="1:4" x14ac:dyDescent="0.25">
      <c r="A83" s="23"/>
      <c r="B83" s="23"/>
      <c r="C83" s="23"/>
      <c r="D83" s="24"/>
    </row>
    <row r="84" spans="1:4" x14ac:dyDescent="0.25">
      <c r="A84" s="23"/>
      <c r="B84" s="23"/>
      <c r="C84" s="23"/>
      <c r="D84" s="24"/>
    </row>
    <row r="85" spans="1:4" x14ac:dyDescent="0.25">
      <c r="A85" s="23"/>
      <c r="B85" s="23"/>
      <c r="C85" s="23"/>
      <c r="D85" s="24"/>
    </row>
    <row r="86" spans="1:4" x14ac:dyDescent="0.25">
      <c r="A86" s="23"/>
      <c r="B86" s="23"/>
      <c r="C86" s="23"/>
      <c r="D86" s="24"/>
    </row>
    <row r="87" spans="1:4" x14ac:dyDescent="0.25">
      <c r="A87" s="23"/>
      <c r="B87" s="23"/>
      <c r="C87" s="23"/>
      <c r="D87" s="24"/>
    </row>
    <row r="88" spans="1:4" x14ac:dyDescent="0.25">
      <c r="A88" s="23"/>
      <c r="B88" s="23"/>
      <c r="C88" s="23"/>
      <c r="D88" s="24"/>
    </row>
    <row r="89" spans="1:4" x14ac:dyDescent="0.25">
      <c r="A89" s="23"/>
      <c r="B89" s="23"/>
      <c r="C89" s="23"/>
      <c r="D89" s="24"/>
    </row>
    <row r="90" spans="1:4" x14ac:dyDescent="0.25">
      <c r="A90" s="23"/>
      <c r="B90" s="23"/>
      <c r="C90" s="23"/>
      <c r="D90" s="24"/>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theme="3"/>
    <pageSetUpPr fitToPage="1"/>
  </sheetPr>
  <dimension ref="B1:C11"/>
  <sheetViews>
    <sheetView showGridLines="0" zoomScaleNormal="100" workbookViewId="0">
      <pane ySplit="4" topLeftCell="A5" activePane="bottomLeft" state="frozen"/>
      <selection pane="bottomLeft" activeCell="C10" sqref="C10"/>
    </sheetView>
  </sheetViews>
  <sheetFormatPr baseColWidth="10" defaultColWidth="9" defaultRowHeight="30" customHeight="1" x14ac:dyDescent="0.25"/>
  <cols>
    <col min="1" max="1" width="2.58203125" customWidth="1"/>
    <col min="2" max="3" width="25.58203125" customWidth="1"/>
    <col min="4" max="4" width="2.58203125" customWidth="1"/>
  </cols>
  <sheetData>
    <row r="1" spans="2:3" ht="65.25" customHeight="1" x14ac:dyDescent="0.25">
      <c r="B1" s="7" t="s">
        <v>12</v>
      </c>
    </row>
    <row r="2" spans="2:3" ht="20.25" customHeight="1" x14ac:dyDescent="0.25"/>
    <row r="3" spans="2:3" ht="20.25" customHeight="1" x14ac:dyDescent="0.25"/>
    <row r="4" spans="2:3" ht="50.25" customHeight="1" x14ac:dyDescent="0.25">
      <c r="B4" s="22" t="s">
        <v>13</v>
      </c>
      <c r="C4" s="22" t="s">
        <v>14</v>
      </c>
    </row>
    <row r="5" spans="2:3" ht="30" customHeight="1" x14ac:dyDescent="0.25">
      <c r="B5" s="22" t="s">
        <v>19</v>
      </c>
      <c r="C5" s="22" t="s">
        <v>20</v>
      </c>
    </row>
    <row r="6" spans="2:3" ht="30" customHeight="1" x14ac:dyDescent="0.25">
      <c r="B6" s="22" t="s">
        <v>21</v>
      </c>
      <c r="C6" s="22" t="s">
        <v>84</v>
      </c>
    </row>
    <row r="7" spans="2:3" ht="30" customHeight="1" x14ac:dyDescent="0.25">
      <c r="B7" s="22" t="s">
        <v>22</v>
      </c>
      <c r="C7" s="22" t="s">
        <v>85</v>
      </c>
    </row>
    <row r="8" spans="2:3" ht="30" customHeight="1" x14ac:dyDescent="0.25">
      <c r="B8" s="22" t="s">
        <v>23</v>
      </c>
      <c r="C8" s="22" t="s">
        <v>86</v>
      </c>
    </row>
    <row r="9" spans="2:3" ht="30" customHeight="1" x14ac:dyDescent="0.25">
      <c r="B9" s="22"/>
      <c r="C9" s="22"/>
    </row>
    <row r="10" spans="2:3" ht="30" customHeight="1" x14ac:dyDescent="0.25">
      <c r="B10" s="22"/>
      <c r="C10" s="22"/>
    </row>
    <row r="11" spans="2:3" ht="30" customHeight="1" x14ac:dyDescent="0.25">
      <c r="B11" s="21"/>
      <c r="C11" s="21"/>
    </row>
  </sheetData>
  <dataValidations count="3">
    <dataValidation allowBlank="1" showInputMessage="1" prompt="Das Setup-Arbeitsblatt enthält eine anpassbare Liste mit Projektkategorien und Mitarbeiternamen, die als Dropdownlisten zur Projektnachverfolgung verwendet werden. Die Anzahl der Einträge in den beiden Listen muss nicht übereinstimmen. " sqref="A1" xr:uid="{00000000-0002-0000-0500-000000000000}"/>
    <dataValidation allowBlank="1" showInputMessage="1" showErrorMessage="1" prompt="Geben Sie Mitarbeiternamen in dieser Spalte ein, die als Optionen in der Dropdownliste &quot;Zugewiesen an&quot; auf dem Arbeitsblatt zur Projektnachverfolgung verwendet werden." sqref="C4" xr:uid="{00000000-0002-0000-0500-000001000000}"/>
    <dataValidation allowBlank="1" showInputMessage="1" showErrorMessage="1" prompt="Geben Sie Projektkategorien in dieser Spalte ein, die als Optionen in der Dropdownliste &quot;Kategorie&quot; auf dem Arbeitsblatt zur Projektnachverfolgung verwendet werden." sqref="B4" xr:uid="{00000000-0002-0000-0500-000002000000}"/>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9</vt:i4>
      </vt:variant>
    </vt:vector>
  </HeadingPairs>
  <TitlesOfParts>
    <vt:vector size="15" baseType="lpstr">
      <vt:lpstr>Projektnachverfolgung</vt:lpstr>
      <vt:lpstr>Protokoll_Mikula</vt:lpstr>
      <vt:lpstr>Protokoll_Milli</vt:lpstr>
      <vt:lpstr>Protokoll_Schinewitz</vt:lpstr>
      <vt:lpstr>Protokoll_Albrecht</vt:lpstr>
      <vt:lpstr>Setup</vt:lpstr>
      <vt:lpstr>Projektnachverfolgung!Drucktitel</vt:lpstr>
      <vt:lpstr>Kategorieliste</vt:lpstr>
      <vt:lpstr>Kennzeichnungs_Prozentsatz</vt:lpstr>
      <vt:lpstr>Mitarbeiterliste</vt:lpstr>
      <vt:lpstr>Spaltentitel1</vt:lpstr>
      <vt:lpstr>Protokoll_Albrecht!Spaltentitel2</vt:lpstr>
      <vt:lpstr>Protokoll_Milli!Spaltentitel2</vt:lpstr>
      <vt:lpstr>Protokoll_Schinewitz!Spaltentitel2</vt:lpstr>
      <vt:lpstr>Spaltentitel2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AM-Solution</dc:creator>
  <cp:lastModifiedBy>Daniel</cp:lastModifiedBy>
  <dcterms:created xsi:type="dcterms:W3CDTF">2016-08-03T05:15:41Z</dcterms:created>
  <dcterms:modified xsi:type="dcterms:W3CDTF">2019-06-30T18:57:38Z</dcterms:modified>
</cp:coreProperties>
</file>