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6320" yWindow="3180" windowWidth="27580" windowHeight="1852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0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J130" i="1"/>
  <c r="J133" i="1"/>
  <c r="J76" i="1"/>
  <c r="J55" i="1"/>
  <c r="J116" i="1"/>
  <c r="J108" i="1"/>
  <c r="J106" i="1"/>
  <c r="J104" i="1"/>
  <c r="J102" i="1"/>
  <c r="J99" i="1"/>
  <c r="J96" i="1"/>
  <c r="J84" i="1"/>
  <c r="J68" i="1"/>
  <c r="J58" i="1"/>
  <c r="J53" i="1"/>
  <c r="J47" i="1"/>
  <c r="J3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F133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F152" i="1"/>
  <c r="K153" i="1"/>
  <c r="J153" i="1"/>
  <c r="G153" i="1"/>
  <c r="E153" i="1"/>
  <c r="D153" i="1"/>
  <c r="C153" i="1"/>
  <c r="N153" i="1"/>
  <c r="M153" i="1"/>
  <c r="L153" i="1"/>
  <c r="H153" i="1"/>
  <c r="O4" i="1"/>
  <c r="O153" i="1"/>
  <c r="F4" i="1"/>
  <c r="I4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112" i="1"/>
  <c r="F113" i="1"/>
  <c r="F107" i="1"/>
  <c r="F106" i="1"/>
  <c r="F105" i="1"/>
  <c r="F104" i="1"/>
  <c r="F103" i="1"/>
  <c r="F102" i="1"/>
  <c r="F101" i="1"/>
  <c r="F111" i="1"/>
  <c r="F110" i="1"/>
  <c r="F109" i="1"/>
  <c r="F108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2" i="1"/>
  <c r="F131" i="1"/>
  <c r="F128" i="1"/>
  <c r="F129" i="1"/>
  <c r="F130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44" i="1"/>
  <c r="F43" i="1"/>
  <c r="I153" i="1"/>
  <c r="F153" i="1"/>
</calcChain>
</file>

<file path=xl/sharedStrings.xml><?xml version="1.0" encoding="utf-8"?>
<sst xmlns="http://schemas.openxmlformats.org/spreadsheetml/2006/main" count="316" uniqueCount="314">
  <si>
    <t>Artikel-Nr.</t>
  </si>
  <si>
    <t>Titel</t>
  </si>
  <si>
    <t>Abverkauf</t>
  </si>
  <si>
    <t>Verkäufe kumuliert</t>
  </si>
  <si>
    <t>Abverkauf kumuliert</t>
  </si>
  <si>
    <t>Bestand Prolit</t>
  </si>
  <si>
    <t>Bestand AVA</t>
  </si>
  <si>
    <t>Bestand Amazon</t>
  </si>
  <si>
    <t>Bestand Verlag</t>
  </si>
  <si>
    <t>Bestand gesamt</t>
  </si>
  <si>
    <t>01-1</t>
  </si>
  <si>
    <t>Bunin, Freund*</t>
  </si>
  <si>
    <t>02-X</t>
  </si>
  <si>
    <t>Rao, Kanthapura*</t>
  </si>
  <si>
    <t>03-8</t>
  </si>
  <si>
    <t>Flannery, Pioniere*</t>
  </si>
  <si>
    <t>04-6</t>
  </si>
  <si>
    <t>Hamilton, Hangover</t>
  </si>
  <si>
    <t>05-4</t>
  </si>
  <si>
    <t>Porter, Geschröpft*</t>
  </si>
  <si>
    <t>06-2</t>
  </si>
  <si>
    <t>Porter, Wahnsinn*</t>
  </si>
  <si>
    <t>07-6</t>
  </si>
  <si>
    <t>Said, Freud</t>
  </si>
  <si>
    <t>08-9</t>
  </si>
  <si>
    <t>Fermor, Violinen</t>
  </si>
  <si>
    <t>09-7</t>
  </si>
  <si>
    <t>Siegfried, Mira</t>
  </si>
  <si>
    <t>10-0</t>
  </si>
  <si>
    <t>Tolstoj, Familienglück</t>
  </si>
  <si>
    <t>11-9</t>
  </si>
  <si>
    <t>Wharton, Prüfstein</t>
  </si>
  <si>
    <t>12-7</t>
  </si>
  <si>
    <t>Solstad, Elfter Roman</t>
  </si>
  <si>
    <t>13-5</t>
  </si>
  <si>
    <t>Katajew, Kubik</t>
  </si>
  <si>
    <t>14-3</t>
  </si>
  <si>
    <t>Richebächer, Spielrein</t>
  </si>
  <si>
    <t>15-1</t>
  </si>
  <si>
    <t>Fermor, Zeit</t>
  </si>
  <si>
    <t>16-X</t>
  </si>
  <si>
    <t>Solstad, Nacht</t>
  </si>
  <si>
    <t>17-8</t>
  </si>
  <si>
    <t>Bunin, Tage</t>
  </si>
  <si>
    <t>18-2</t>
  </si>
  <si>
    <t>Fermor, Wälder</t>
  </si>
  <si>
    <t>19-8</t>
  </si>
  <si>
    <t>Schmid, Fallende Sonne</t>
  </si>
  <si>
    <t>20-8</t>
  </si>
  <si>
    <t>Hamilton, Sklaven*</t>
  </si>
  <si>
    <t>21-6</t>
  </si>
  <si>
    <t>Gautier, Jettatura*</t>
  </si>
  <si>
    <t>22-4</t>
  </si>
  <si>
    <t>Turgenev, Klara Milic</t>
  </si>
  <si>
    <t>23-6</t>
  </si>
  <si>
    <t>Singh Paradies*</t>
  </si>
  <si>
    <t>24-0</t>
  </si>
  <si>
    <t>Bibliomania</t>
  </si>
  <si>
    <t>25-9</t>
  </si>
  <si>
    <t xml:space="preserve">Weihe Weg </t>
  </si>
  <si>
    <t>26-7</t>
  </si>
  <si>
    <t>Gellhorn Paare</t>
  </si>
  <si>
    <t>27-4</t>
  </si>
  <si>
    <t>Solstad Scham</t>
  </si>
  <si>
    <t>28-1</t>
  </si>
  <si>
    <t>Bocconi, Reisen*</t>
  </si>
  <si>
    <t>29-8</t>
  </si>
  <si>
    <t>Fermor, Drei Briefe</t>
  </si>
  <si>
    <t>30-4</t>
  </si>
  <si>
    <t>Frayn,  Morgens*</t>
  </si>
  <si>
    <t>32-8</t>
  </si>
  <si>
    <t>Siegfried, Schatten</t>
  </si>
  <si>
    <t>33-5</t>
  </si>
  <si>
    <t>Turgenev, Faust</t>
  </si>
  <si>
    <t>34-2</t>
  </si>
  <si>
    <t>Querfurth, Sehnsucht</t>
  </si>
  <si>
    <t>35-9</t>
  </si>
  <si>
    <t>Rumjanzewa, Datscha</t>
  </si>
  <si>
    <t>36-4</t>
  </si>
  <si>
    <t xml:space="preserve">Postkarten Set </t>
  </si>
  <si>
    <t>37-3</t>
  </si>
  <si>
    <t>Vilmorin, Liebesgeschichte</t>
  </si>
  <si>
    <t>38-0</t>
  </si>
  <si>
    <t>Ali, Madonna</t>
  </si>
  <si>
    <t>39-7</t>
  </si>
  <si>
    <t>Kaplan, Hölle*</t>
  </si>
  <si>
    <t>40-3</t>
  </si>
  <si>
    <t>Peri Rossi, Allein!*</t>
  </si>
  <si>
    <t>41-0</t>
  </si>
  <si>
    <t>Solstad, Armand V.</t>
  </si>
  <si>
    <t>42-7</t>
  </si>
  <si>
    <t>Barrett, Luft*</t>
  </si>
  <si>
    <t>43-4</t>
  </si>
  <si>
    <t>Kübler, Wünsche?</t>
  </si>
  <si>
    <t>44-1</t>
  </si>
  <si>
    <t>Gellhorn, Muntere</t>
  </si>
  <si>
    <t>45-8</t>
  </si>
  <si>
    <t>Fermor, Baum</t>
  </si>
  <si>
    <t>46-5</t>
  </si>
  <si>
    <t>Gellhorn, Wetter</t>
  </si>
  <si>
    <t>47-2</t>
  </si>
  <si>
    <t>Bunin, Sonnentempel</t>
  </si>
  <si>
    <t>48-9</t>
  </si>
  <si>
    <t>Kristensen, Herbst</t>
  </si>
  <si>
    <t>49-6</t>
  </si>
  <si>
    <t>Fermor, Gaben/Wälder</t>
  </si>
  <si>
    <t>50-2</t>
  </si>
  <si>
    <t>Gellhorn, Briefe</t>
  </si>
  <si>
    <t>51-9</t>
  </si>
  <si>
    <t>Hoppe, Welt</t>
  </si>
  <si>
    <t>52-6</t>
  </si>
  <si>
    <t>Fermor, Mani</t>
  </si>
  <si>
    <t>53-3</t>
  </si>
  <si>
    <t>Vilmorin, Julietta</t>
  </si>
  <si>
    <t>54-0</t>
  </si>
  <si>
    <t>Carpenter, Ida &amp; Louise</t>
  </si>
  <si>
    <t xml:space="preserve">55-7 </t>
  </si>
  <si>
    <t>Munro, Tanz</t>
  </si>
  <si>
    <t>56-4</t>
  </si>
  <si>
    <t>Munro, Was ich</t>
  </si>
  <si>
    <t>57-1</t>
  </si>
  <si>
    <t>Wyndham, Garten</t>
  </si>
  <si>
    <t>58-8</t>
  </si>
  <si>
    <t>Goetsch, Wasserblau</t>
  </si>
  <si>
    <t>59-5</t>
  </si>
  <si>
    <t>Helle, Rodby-Puttgarden</t>
  </si>
  <si>
    <t>60-1</t>
  </si>
  <si>
    <t>Bunin, Ursprung</t>
  </si>
  <si>
    <t>61-8</t>
  </si>
  <si>
    <t>Gellhorn, Reisen</t>
  </si>
  <si>
    <t>62-5</t>
  </si>
  <si>
    <t>63-2</t>
  </si>
  <si>
    <t>Kristensen, Leben</t>
  </si>
  <si>
    <t>64-9</t>
  </si>
  <si>
    <t>Steiner, Hasenleben</t>
  </si>
  <si>
    <t>65-6</t>
  </si>
  <si>
    <t>Ingold, Gruß</t>
  </si>
  <si>
    <t>66-3</t>
  </si>
  <si>
    <t>Taylor, Hafen</t>
  </si>
  <si>
    <t>67-0</t>
  </si>
  <si>
    <t>Larsen, Seitenwechsel</t>
  </si>
  <si>
    <t>68-7</t>
  </si>
  <si>
    <t>Bäumer, Habichte</t>
  </si>
  <si>
    <t>69-4</t>
  </si>
  <si>
    <t>Dialektisch</t>
  </si>
  <si>
    <t>70-0</t>
  </si>
  <si>
    <t>Bunin, Dorf</t>
  </si>
  <si>
    <t>71-7</t>
  </si>
  <si>
    <t>Fermor, Gaben EA</t>
  </si>
  <si>
    <t>72-4</t>
  </si>
  <si>
    <t>Fermor, Rumeli</t>
  </si>
  <si>
    <t>73-1</t>
  </si>
  <si>
    <t>Fermor, Mani EA</t>
  </si>
  <si>
    <t>74-8</t>
  </si>
  <si>
    <t>Vilmorin, Madame de</t>
  </si>
  <si>
    <t>75-5</t>
  </si>
  <si>
    <t>Helle, Vorstellung</t>
  </si>
  <si>
    <t>76-2</t>
  </si>
  <si>
    <t>Hughes, Zimmer 307</t>
  </si>
  <si>
    <t>77-9</t>
  </si>
  <si>
    <t>Gellhorn, Gesicht</t>
  </si>
  <si>
    <t>78-6</t>
  </si>
  <si>
    <t>Goetsch, Grüne Witwe</t>
  </si>
  <si>
    <t>79-3</t>
  </si>
  <si>
    <t>Piniel, Die Verbannte</t>
  </si>
  <si>
    <t>80-9</t>
  </si>
  <si>
    <t>Kalberer, Dialektisch 2</t>
  </si>
  <si>
    <t>81-6</t>
  </si>
  <si>
    <t>Tolstoj, Hadschi</t>
  </si>
  <si>
    <t>82-3</t>
  </si>
  <si>
    <t>R. Hughes, In Bedrängnis</t>
  </si>
  <si>
    <t>83-0</t>
  </si>
  <si>
    <t>Gellhorn, Reisen EA</t>
  </si>
  <si>
    <t>84-7</t>
  </si>
  <si>
    <t>Taylor, Versteckspiel</t>
  </si>
  <si>
    <t>85-4</t>
  </si>
  <si>
    <t>Bost, Sonntag</t>
  </si>
  <si>
    <t>86-1</t>
  </si>
  <si>
    <t>Turin/Sanchez, Parfum</t>
  </si>
  <si>
    <t>87-8</t>
  </si>
  <si>
    <t>Wanderbuch</t>
  </si>
  <si>
    <t>88-5</t>
  </si>
  <si>
    <t>Köhler, Ansichten</t>
  </si>
  <si>
    <t>89-2</t>
  </si>
  <si>
    <t>Bunin, Gespräch</t>
  </si>
  <si>
    <t>90-8</t>
  </si>
  <si>
    <t>Geier, Puschkin</t>
  </si>
  <si>
    <t>91-5</t>
  </si>
  <si>
    <t>Hughes, Orkan</t>
  </si>
  <si>
    <t>92-2</t>
  </si>
  <si>
    <t>Steiner, Carambole</t>
  </si>
  <si>
    <t>93-9</t>
  </si>
  <si>
    <t>Vásárhelyi, immeer</t>
  </si>
  <si>
    <t>94-6</t>
  </si>
  <si>
    <t>Hamilton, Hangover (JA)</t>
  </si>
  <si>
    <t>95-3</t>
  </si>
  <si>
    <t>Fermor, Reise</t>
  </si>
  <si>
    <t>96-0</t>
  </si>
  <si>
    <t>Ali, Madonna (JA)</t>
  </si>
  <si>
    <t>97-7</t>
  </si>
  <si>
    <t>Fermor, Violinen (JA)</t>
  </si>
  <si>
    <t>98-4</t>
  </si>
  <si>
    <t>Dialektisch Doppelband</t>
  </si>
  <si>
    <t>001-7</t>
  </si>
  <si>
    <t>Barker, Zimmer</t>
  </si>
  <si>
    <t>002-4</t>
  </si>
  <si>
    <t>Ali, Yusuf</t>
  </si>
  <si>
    <t>003-1</t>
  </si>
  <si>
    <t>Lê, FLUTwelle</t>
  </si>
  <si>
    <t>004-8</t>
  </si>
  <si>
    <t>Gaitskill, Kater</t>
  </si>
  <si>
    <t>005-5</t>
  </si>
  <si>
    <t>Beeler, Balzac</t>
  </si>
  <si>
    <t>006-2</t>
  </si>
  <si>
    <t>007-9</t>
  </si>
  <si>
    <t>Jackson, Wochenende</t>
  </si>
  <si>
    <t>008-6</t>
  </si>
  <si>
    <t>Siekkinen, Liebe</t>
  </si>
  <si>
    <t>009-3</t>
  </si>
  <si>
    <t>Bunin, Vera</t>
  </si>
  <si>
    <t>010-9</t>
  </si>
  <si>
    <t>al-Azzawi, Engel</t>
  </si>
  <si>
    <t>011-6</t>
  </si>
  <si>
    <t>Johansen, Herbst</t>
  </si>
  <si>
    <t>016-1</t>
  </si>
  <si>
    <t>Bergmann, Koffer</t>
  </si>
  <si>
    <t>Total Bücher</t>
  </si>
  <si>
    <t>017-8</t>
  </si>
  <si>
    <t>Fermor, Entführung/ Generals</t>
  </si>
  <si>
    <t>018-5</t>
  </si>
  <si>
    <t>Bost, Bankrott</t>
  </si>
  <si>
    <t>019-2</t>
  </si>
  <si>
    <t>Krzyzanowski, Club</t>
  </si>
  <si>
    <t>020-8</t>
  </si>
  <si>
    <t>Reichart, Schon wieder</t>
  </si>
  <si>
    <t>021-5</t>
  </si>
  <si>
    <t>Grigorcea, Primäre Gefühl</t>
  </si>
  <si>
    <t>022-2</t>
  </si>
  <si>
    <t>Walker, Hotel Schräg</t>
  </si>
  <si>
    <t>023-9</t>
  </si>
  <si>
    <t>Hanley, Ozean</t>
  </si>
  <si>
    <t>024-6</t>
  </si>
  <si>
    <t>Grigorcea, Baba Rada</t>
  </si>
  <si>
    <t>012-3</t>
  </si>
  <si>
    <t>Frayn, Streichholzschachtel</t>
  </si>
  <si>
    <t>013-0</t>
  </si>
  <si>
    <t>Tschukowskaja. Untertauchen</t>
  </si>
  <si>
    <t>014-7</t>
  </si>
  <si>
    <t>Helle, Färseninsel</t>
  </si>
  <si>
    <t>015-4</t>
  </si>
  <si>
    <t>Steiner, Junger Mann</t>
  </si>
  <si>
    <t>025-3</t>
  </si>
  <si>
    <t>Flaubert/Du Camp, Bretagne</t>
  </si>
  <si>
    <t>026-0</t>
  </si>
  <si>
    <t>Garnett, Fuchs</t>
  </si>
  <si>
    <t>027-7</t>
  </si>
  <si>
    <t>Vodolazkin, Laurus</t>
  </si>
  <si>
    <t>030-7</t>
  </si>
  <si>
    <t>McCann, Verschwunden</t>
  </si>
  <si>
    <t>029-1</t>
  </si>
  <si>
    <t>Hughes, Fallen</t>
  </si>
  <si>
    <t>028-4</t>
  </si>
  <si>
    <t>Schnyder, Nacht</t>
  </si>
  <si>
    <t>031-4</t>
  </si>
  <si>
    <t>Bunin, Frühling</t>
  </si>
  <si>
    <t>032-1</t>
  </si>
  <si>
    <t>Dostojewskij, Aufzeichnungen</t>
  </si>
  <si>
    <t>033-8</t>
  </si>
  <si>
    <t>de Vilmorin, Brief im Taxi</t>
  </si>
  <si>
    <t>034-5</t>
  </si>
  <si>
    <t>Helle, Wenn du magst</t>
  </si>
  <si>
    <t>035-2</t>
  </si>
  <si>
    <t>Stokar, Gewissheiten</t>
  </si>
  <si>
    <t>036-9</t>
  </si>
  <si>
    <t>Hoffmann, Scuderi</t>
  </si>
  <si>
    <t>037-6</t>
  </si>
  <si>
    <t>Droste-Hülshoff, Judenbuche</t>
  </si>
  <si>
    <t>038-3</t>
  </si>
  <si>
    <t>Walker, Stille Nacht</t>
  </si>
  <si>
    <t>Verkäufe Total 2017 nach offiziellen Zahlen der Auslieferungen</t>
  </si>
  <si>
    <t>Prolit 2017</t>
  </si>
  <si>
    <t>AVA 2017</t>
  </si>
  <si>
    <t>Verlag 2017</t>
  </si>
  <si>
    <t>Verkäufe bis Ende 2016</t>
  </si>
  <si>
    <t>Reichart, Beziehungsweise</t>
  </si>
  <si>
    <t>Garnett, Mann im Zoo</t>
  </si>
  <si>
    <t>Vásárhelyi, Seit ich fort bin</t>
  </si>
  <si>
    <t>Bail, Reise</t>
  </si>
  <si>
    <t>Günther, Weiß</t>
  </si>
  <si>
    <t>Parker, Gedichte</t>
  </si>
  <si>
    <t>Siemann, Weiszheithaus</t>
  </si>
  <si>
    <t>James, Lady Barbarina</t>
  </si>
  <si>
    <t>Bunin, Herr</t>
  </si>
  <si>
    <t>Bunin, Tagebuch (SA)</t>
  </si>
  <si>
    <t>Récondo, Amours</t>
  </si>
  <si>
    <t>Held, Bewohner</t>
  </si>
  <si>
    <t>Schibli, Flechten</t>
  </si>
  <si>
    <t>040-6</t>
  </si>
  <si>
    <t>044-4</t>
  </si>
  <si>
    <t>042-0</t>
  </si>
  <si>
    <t>043-7</t>
  </si>
  <si>
    <t>039-0</t>
  </si>
  <si>
    <t>041-3</t>
  </si>
  <si>
    <t>045-1</t>
  </si>
  <si>
    <t>049-9</t>
  </si>
  <si>
    <t>046-8</t>
  </si>
  <si>
    <t>047-5</t>
  </si>
  <si>
    <t>048-2</t>
  </si>
  <si>
    <t>050-5</t>
  </si>
  <si>
    <t>051-2</t>
  </si>
  <si>
    <t>Verkäufe ges. 2017</t>
  </si>
  <si>
    <t>055-0</t>
  </si>
  <si>
    <t>Grigorcea, Dame</t>
  </si>
  <si>
    <t>12.01.2018 / shaeb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</si>
</sst>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CHF&quot;_-;\-* #,##0.00\ &quot;CHF&quot;_-;_-* &quot;-&quot;??\ &quot;CHF&quot;_-;_-@_-"/>
    <numFmt numFmtId="164" formatCode="#,##0_ ;\-#,##0\ 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Gill Sans"/>
    </font>
    <font>
      <sz val="10"/>
      <name val="Gill Sans"/>
    </font>
    <font>
      <b/>
      <sz val="10"/>
      <name val="Gill San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Gill Sans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3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49" fontId="4" fillId="2" borderId="1" xfId="0" applyNumberFormat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49" fontId="3" fillId="0" borderId="1" xfId="0" applyNumberFormat="1" applyFont="1" applyBorder="1"/>
    <xf numFmtId="0" fontId="3" fillId="0" borderId="1" xfId="0" applyFont="1" applyBorder="1"/>
    <xf numFmtId="3" fontId="3" fillId="0" borderId="1" xfId="0" applyNumberFormat="1" applyFont="1" applyBorder="1"/>
    <xf numFmtId="0" fontId="3" fillId="0" borderId="6" xfId="0" applyFont="1" applyBorder="1"/>
    <xf numFmtId="0" fontId="3" fillId="0" borderId="0" xfId="0" applyFont="1" applyBorder="1"/>
    <xf numFmtId="49" fontId="3" fillId="0" borderId="6" xfId="0" applyNumberFormat="1" applyFont="1" applyBorder="1"/>
    <xf numFmtId="0" fontId="3" fillId="0" borderId="7" xfId="0" applyFont="1" applyBorder="1"/>
    <xf numFmtId="49" fontId="3" fillId="0" borderId="8" xfId="0" applyNumberFormat="1" applyFont="1" applyBorder="1"/>
    <xf numFmtId="0" fontId="3" fillId="0" borderId="9" xfId="0" applyFont="1" applyBorder="1"/>
    <xf numFmtId="49" fontId="3" fillId="0" borderId="10" xfId="0" applyNumberFormat="1" applyFont="1" applyBorder="1"/>
    <xf numFmtId="49" fontId="3" fillId="0" borderId="11" xfId="0" applyNumberFormat="1" applyFont="1" applyBorder="1"/>
    <xf numFmtId="49" fontId="3" fillId="0" borderId="5" xfId="0" applyNumberFormat="1" applyFont="1" applyBorder="1"/>
    <xf numFmtId="49" fontId="3" fillId="0" borderId="0" xfId="0" applyNumberFormat="1" applyFont="1" applyBorder="1"/>
    <xf numFmtId="49" fontId="4" fillId="0" borderId="1" xfId="0" applyNumberFormat="1" applyFont="1" applyBorder="1"/>
    <xf numFmtId="0" fontId="4" fillId="0" borderId="1" xfId="0" applyFont="1" applyBorder="1"/>
    <xf numFmtId="0" fontId="4" fillId="0" borderId="0" xfId="0" applyFont="1"/>
    <xf numFmtId="49" fontId="3" fillId="0" borderId="12" xfId="0" applyNumberFormat="1" applyFont="1" applyBorder="1"/>
    <xf numFmtId="0" fontId="3" fillId="0" borderId="13" xfId="0" applyFont="1" applyBorder="1"/>
    <xf numFmtId="3" fontId="3" fillId="0" borderId="13" xfId="0" applyNumberFormat="1" applyFont="1" applyBorder="1"/>
    <xf numFmtId="3" fontId="3" fillId="0" borderId="5" xfId="0" applyNumberFormat="1" applyFont="1" applyBorder="1"/>
    <xf numFmtId="3" fontId="3" fillId="0" borderId="10" xfId="0" applyNumberFormat="1" applyFont="1" applyBorder="1"/>
    <xf numFmtId="3" fontId="3" fillId="0" borderId="4" xfId="0" applyNumberFormat="1" applyFont="1" applyBorder="1"/>
    <xf numFmtId="3" fontId="3" fillId="0" borderId="3" xfId="0" applyNumberFormat="1" applyFont="1" applyBorder="1"/>
    <xf numFmtId="0" fontId="3" fillId="0" borderId="0" xfId="0" applyFont="1" applyFill="1"/>
    <xf numFmtId="0" fontId="4" fillId="3" borderId="1" xfId="0" applyFont="1" applyFill="1" applyBorder="1" applyAlignment="1">
      <alignment wrapText="1"/>
    </xf>
    <xf numFmtId="3" fontId="3" fillId="3" borderId="1" xfId="0" applyNumberFormat="1" applyFont="1" applyFill="1" applyBorder="1"/>
    <xf numFmtId="3" fontId="3" fillId="3" borderId="13" xfId="0" applyNumberFormat="1" applyFont="1" applyFill="1" applyBorder="1"/>
    <xf numFmtId="3" fontId="4" fillId="3" borderId="1" xfId="0" applyNumberFormat="1" applyFont="1" applyFill="1" applyBorder="1"/>
    <xf numFmtId="3" fontId="3" fillId="0" borderId="2" xfId="0" applyNumberFormat="1" applyFont="1" applyFill="1" applyBorder="1"/>
    <xf numFmtId="3" fontId="3" fillId="0" borderId="5" xfId="0" applyNumberFormat="1" applyFont="1" applyFill="1" applyBorder="1"/>
    <xf numFmtId="3" fontId="3" fillId="0" borderId="1" xfId="0" applyNumberFormat="1" applyFont="1" applyFill="1" applyBorder="1"/>
    <xf numFmtId="49" fontId="3" fillId="0" borderId="14" xfId="0" applyNumberFormat="1" applyFont="1" applyBorder="1"/>
    <xf numFmtId="0" fontId="3" fillId="0" borderId="14" xfId="0" applyFont="1" applyBorder="1"/>
    <xf numFmtId="3" fontId="3" fillId="0" borderId="14" xfId="0" applyNumberFormat="1" applyFont="1" applyBorder="1"/>
    <xf numFmtId="3" fontId="3" fillId="0" borderId="15" xfId="0" applyNumberFormat="1" applyFont="1" applyBorder="1"/>
    <xf numFmtId="3" fontId="3" fillId="3" borderId="14" xfId="0" applyNumberFormat="1" applyFont="1" applyFill="1" applyBorder="1"/>
    <xf numFmtId="3" fontId="3" fillId="0" borderId="16" xfId="0" applyNumberFormat="1" applyFont="1" applyBorder="1"/>
    <xf numFmtId="3" fontId="3" fillId="0" borderId="16" xfId="0" applyNumberFormat="1" applyFont="1" applyFill="1" applyBorder="1"/>
    <xf numFmtId="49" fontId="4" fillId="4" borderId="2" xfId="0" applyNumberFormat="1" applyFont="1" applyFill="1" applyBorder="1" applyAlignment="1">
      <alignment wrapText="1"/>
    </xf>
    <xf numFmtId="0" fontId="4" fillId="4" borderId="17" xfId="0" applyFont="1" applyFill="1" applyBorder="1" applyAlignment="1">
      <alignment wrapText="1"/>
    </xf>
    <xf numFmtId="0" fontId="4" fillId="5" borderId="17" xfId="0" applyFont="1" applyFill="1" applyBorder="1" applyAlignment="1">
      <alignment wrapText="1"/>
    </xf>
    <xf numFmtId="0" fontId="4" fillId="5" borderId="18" xfId="0" applyFont="1" applyFill="1" applyBorder="1" applyAlignment="1">
      <alignment wrapText="1"/>
    </xf>
    <xf numFmtId="49" fontId="3" fillId="0" borderId="19" xfId="0" applyNumberFormat="1" applyFont="1" applyBorder="1"/>
    <xf numFmtId="3" fontId="3" fillId="0" borderId="14" xfId="0" applyNumberFormat="1" applyFont="1" applyFill="1" applyBorder="1"/>
    <xf numFmtId="0" fontId="7" fillId="0" borderId="5" xfId="0" applyFont="1" applyBorder="1"/>
    <xf numFmtId="0" fontId="7" fillId="0" borderId="0" xfId="0" applyFont="1" applyBorder="1"/>
    <xf numFmtId="164" fontId="3" fillId="0" borderId="1" xfId="33" applyNumberFormat="1" applyFont="1" applyBorder="1"/>
  </cellXfs>
  <cellStyles count="34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Standard" xfId="0" builtinId="0"/>
    <cellStyle name="Währung" xfId="33" builtinId="4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5"/>
  <sheetViews>
    <sheetView tabSelected="1" zoomScale="150" zoomScaleNormal="150" zoomScalePageLayoutView="150" workbookViewId="0">
      <pane xSplit="2" topLeftCell="C1" activePane="topRight" state="frozen"/>
      <selection pane="topRight" activeCell="J130" sqref="J130"/>
    </sheetView>
  </sheetViews>
  <sheetFormatPr baseColWidth="10" defaultRowHeight="12" x14ac:dyDescent="0"/>
  <cols>
    <col min="1" max="1" width="13.5" style="2" customWidth="1"/>
    <col min="2" max="2" width="21.6640625" style="2" customWidth="1"/>
    <col min="3" max="3" width="10.6640625" style="2" bestFit="1" customWidth="1"/>
    <col min="4" max="4" width="6.6640625" style="2" bestFit="1" customWidth="1"/>
    <col min="5" max="5" width="6.83203125" style="2" bestFit="1" customWidth="1"/>
    <col min="6" max="6" width="9.1640625" style="32" bestFit="1" customWidth="1"/>
    <col min="7" max="7" width="10.33203125" style="32" bestFit="1" customWidth="1"/>
    <col min="8" max="8" width="9.1640625" style="2" bestFit="1" customWidth="1"/>
    <col min="9" max="9" width="9.6640625" style="2" customWidth="1"/>
    <col min="10" max="10" width="10.33203125" style="32" bestFit="1" customWidth="1"/>
    <col min="11" max="12" width="8.33203125" style="2" bestFit="1" customWidth="1"/>
    <col min="13" max="13" width="8.5" style="2" bestFit="1" customWidth="1"/>
    <col min="14" max="15" width="8.33203125" style="2" bestFit="1" customWidth="1"/>
    <col min="16" max="16384" width="10.83203125" style="2"/>
  </cols>
  <sheetData>
    <row r="1" spans="1:15" ht="15">
      <c r="A1" s="1" t="s">
        <v>279</v>
      </c>
    </row>
    <row r="2" spans="1:15" s="8" customFormat="1" ht="36">
      <c r="A2" s="3" t="s">
        <v>0</v>
      </c>
      <c r="B2" s="4" t="s">
        <v>1</v>
      </c>
      <c r="C2" s="5" t="s">
        <v>280</v>
      </c>
      <c r="D2" s="5" t="s">
        <v>281</v>
      </c>
      <c r="E2" s="5" t="s">
        <v>282</v>
      </c>
      <c r="F2" s="33" t="s">
        <v>310</v>
      </c>
      <c r="G2" s="6" t="s">
        <v>2</v>
      </c>
      <c r="H2" s="5" t="s">
        <v>283</v>
      </c>
      <c r="I2" s="7" t="s">
        <v>3</v>
      </c>
      <c r="J2" s="6" t="s">
        <v>4</v>
      </c>
      <c r="K2" s="5" t="s">
        <v>5</v>
      </c>
      <c r="L2" s="6" t="s">
        <v>6</v>
      </c>
      <c r="M2" s="6" t="s">
        <v>7</v>
      </c>
      <c r="N2" s="6" t="s">
        <v>8</v>
      </c>
      <c r="O2" s="6" t="s">
        <v>9</v>
      </c>
    </row>
    <row r="3" spans="1:15" s="8" customFormat="1">
      <c r="A3" s="47"/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</row>
    <row r="4" spans="1:15">
      <c r="A4" s="40" t="s">
        <v>10</v>
      </c>
      <c r="B4" s="41" t="s">
        <v>11</v>
      </c>
      <c r="C4" s="42">
        <v>69</v>
      </c>
      <c r="D4" s="42">
        <v>3</v>
      </c>
      <c r="E4" s="43">
        <v>12</v>
      </c>
      <c r="F4" s="44">
        <f t="shared" ref="F4:F35" si="0">SUM(C4:E4)</f>
        <v>84</v>
      </c>
      <c r="G4" s="52">
        <v>0</v>
      </c>
      <c r="H4" s="42">
        <v>21491</v>
      </c>
      <c r="I4" s="45">
        <f>H4+F4</f>
        <v>21575</v>
      </c>
      <c r="J4" s="46">
        <v>3580</v>
      </c>
      <c r="K4" s="31">
        <v>781</v>
      </c>
      <c r="L4" s="31">
        <v>0</v>
      </c>
      <c r="M4" s="31">
        <v>3</v>
      </c>
      <c r="N4" s="31">
        <v>30</v>
      </c>
      <c r="O4" s="42">
        <f>SUM(K4:N4)</f>
        <v>814</v>
      </c>
    </row>
    <row r="5" spans="1:15">
      <c r="A5" s="9" t="s">
        <v>12</v>
      </c>
      <c r="B5" s="10" t="s">
        <v>13</v>
      </c>
      <c r="C5" s="11">
        <v>0</v>
      </c>
      <c r="D5" s="11">
        <v>1</v>
      </c>
      <c r="E5" s="30">
        <v>0</v>
      </c>
      <c r="F5" s="34">
        <f t="shared" si="0"/>
        <v>1</v>
      </c>
      <c r="G5" s="52">
        <v>0</v>
      </c>
      <c r="H5" s="11">
        <v>919</v>
      </c>
      <c r="I5" s="45">
        <f t="shared" ref="I5:I68" si="1">H5+F5</f>
        <v>920</v>
      </c>
      <c r="J5" s="37">
        <v>0</v>
      </c>
      <c r="K5" s="28">
        <v>0</v>
      </c>
      <c r="L5" s="31">
        <v>0</v>
      </c>
      <c r="M5" s="28">
        <v>0</v>
      </c>
      <c r="N5" s="28">
        <v>59</v>
      </c>
      <c r="O5" s="42">
        <f t="shared" ref="O5:O68" si="2">SUM(K5:N5)</f>
        <v>59</v>
      </c>
    </row>
    <row r="6" spans="1:15">
      <c r="A6" s="9" t="s">
        <v>14</v>
      </c>
      <c r="B6" s="10" t="s">
        <v>15</v>
      </c>
      <c r="C6" s="11">
        <v>0</v>
      </c>
      <c r="D6" s="11">
        <v>0</v>
      </c>
      <c r="E6" s="30">
        <v>1</v>
      </c>
      <c r="F6" s="34">
        <f t="shared" si="0"/>
        <v>1</v>
      </c>
      <c r="G6" s="52">
        <v>0</v>
      </c>
      <c r="H6" s="11">
        <v>2398</v>
      </c>
      <c r="I6" s="45">
        <f t="shared" si="1"/>
        <v>2399</v>
      </c>
      <c r="J6" s="37">
        <v>2016</v>
      </c>
      <c r="K6" s="28">
        <v>0</v>
      </c>
      <c r="L6" s="31">
        <v>0</v>
      </c>
      <c r="M6" s="28">
        <v>0</v>
      </c>
      <c r="N6" s="28">
        <v>0</v>
      </c>
      <c r="O6" s="42">
        <f t="shared" si="2"/>
        <v>0</v>
      </c>
    </row>
    <row r="7" spans="1:15">
      <c r="A7" s="9" t="s">
        <v>16</v>
      </c>
      <c r="B7" s="10" t="s">
        <v>17</v>
      </c>
      <c r="C7" s="11">
        <v>0</v>
      </c>
      <c r="D7" s="11">
        <v>0</v>
      </c>
      <c r="E7" s="30">
        <v>0</v>
      </c>
      <c r="F7" s="34">
        <f t="shared" si="0"/>
        <v>0</v>
      </c>
      <c r="G7" s="52">
        <v>0</v>
      </c>
      <c r="H7" s="11">
        <v>2102</v>
      </c>
      <c r="I7" s="45">
        <f t="shared" si="1"/>
        <v>2102</v>
      </c>
      <c r="J7" s="37">
        <v>0</v>
      </c>
      <c r="K7" s="28">
        <v>0</v>
      </c>
      <c r="L7" s="31">
        <v>0</v>
      </c>
      <c r="M7" s="28">
        <v>0</v>
      </c>
      <c r="N7" s="28">
        <v>0</v>
      </c>
      <c r="O7" s="42">
        <f t="shared" si="2"/>
        <v>0</v>
      </c>
    </row>
    <row r="8" spans="1:15">
      <c r="A8" s="9" t="s">
        <v>18</v>
      </c>
      <c r="B8" s="10" t="s">
        <v>19</v>
      </c>
      <c r="C8" s="11">
        <v>0</v>
      </c>
      <c r="D8" s="11">
        <v>0</v>
      </c>
      <c r="E8" s="30">
        <v>0</v>
      </c>
      <c r="F8" s="34">
        <f t="shared" si="0"/>
        <v>0</v>
      </c>
      <c r="G8" s="52">
        <v>0</v>
      </c>
      <c r="H8" s="11">
        <v>2283</v>
      </c>
      <c r="I8" s="45">
        <f t="shared" si="1"/>
        <v>2283</v>
      </c>
      <c r="J8" s="37">
        <v>774</v>
      </c>
      <c r="K8" s="28">
        <v>0</v>
      </c>
      <c r="L8" s="31">
        <v>0</v>
      </c>
      <c r="M8" s="28">
        <v>0</v>
      </c>
      <c r="N8" s="28">
        <v>0</v>
      </c>
      <c r="O8" s="42">
        <f t="shared" si="2"/>
        <v>0</v>
      </c>
    </row>
    <row r="9" spans="1:15">
      <c r="A9" s="9" t="s">
        <v>20</v>
      </c>
      <c r="B9" s="10" t="s">
        <v>21</v>
      </c>
      <c r="C9" s="11">
        <v>0</v>
      </c>
      <c r="D9" s="11">
        <v>0</v>
      </c>
      <c r="E9" s="30">
        <v>0</v>
      </c>
      <c r="F9" s="34">
        <f t="shared" si="0"/>
        <v>0</v>
      </c>
      <c r="G9" s="52">
        <v>0</v>
      </c>
      <c r="H9" s="11">
        <v>2303</v>
      </c>
      <c r="I9" s="45">
        <f t="shared" si="1"/>
        <v>2303</v>
      </c>
      <c r="J9" s="37">
        <v>955</v>
      </c>
      <c r="K9" s="28">
        <v>0</v>
      </c>
      <c r="L9" s="31">
        <v>0</v>
      </c>
      <c r="M9" s="28">
        <v>0</v>
      </c>
      <c r="N9" s="28">
        <v>0</v>
      </c>
      <c r="O9" s="42">
        <f t="shared" si="2"/>
        <v>0</v>
      </c>
    </row>
    <row r="10" spans="1:15">
      <c r="A10" s="9" t="s">
        <v>22</v>
      </c>
      <c r="B10" s="10" t="s">
        <v>23</v>
      </c>
      <c r="C10" s="11">
        <v>0</v>
      </c>
      <c r="D10" s="11">
        <v>0</v>
      </c>
      <c r="E10" s="30">
        <v>0</v>
      </c>
      <c r="F10" s="34">
        <f t="shared" si="0"/>
        <v>0</v>
      </c>
      <c r="G10" s="52">
        <v>0</v>
      </c>
      <c r="H10" s="11">
        <v>1141</v>
      </c>
      <c r="I10" s="45">
        <f t="shared" si="1"/>
        <v>1141</v>
      </c>
      <c r="J10" s="37">
        <v>0</v>
      </c>
      <c r="K10" s="28">
        <v>0</v>
      </c>
      <c r="L10" s="31">
        <v>0</v>
      </c>
      <c r="M10" s="28">
        <v>0</v>
      </c>
      <c r="N10" s="28">
        <v>3</v>
      </c>
      <c r="O10" s="42">
        <f t="shared" si="2"/>
        <v>3</v>
      </c>
    </row>
    <row r="11" spans="1:15">
      <c r="A11" s="9" t="s">
        <v>24</v>
      </c>
      <c r="B11" s="10" t="s">
        <v>25</v>
      </c>
      <c r="C11" s="11">
        <v>27</v>
      </c>
      <c r="D11" s="11">
        <v>0</v>
      </c>
      <c r="E11" s="30">
        <v>1</v>
      </c>
      <c r="F11" s="34">
        <f t="shared" si="0"/>
        <v>28</v>
      </c>
      <c r="G11" s="52">
        <v>0</v>
      </c>
      <c r="H11" s="11">
        <v>7465</v>
      </c>
      <c r="I11" s="45">
        <f t="shared" si="1"/>
        <v>7493</v>
      </c>
      <c r="J11" s="37">
        <v>120</v>
      </c>
      <c r="K11" s="28">
        <v>10</v>
      </c>
      <c r="L11" s="31">
        <v>0</v>
      </c>
      <c r="M11" s="28">
        <v>1</v>
      </c>
      <c r="N11" s="28">
        <v>5</v>
      </c>
      <c r="O11" s="42">
        <f t="shared" si="2"/>
        <v>16</v>
      </c>
    </row>
    <row r="12" spans="1:15">
      <c r="A12" s="9" t="s">
        <v>26</v>
      </c>
      <c r="B12" s="10" t="s">
        <v>27</v>
      </c>
      <c r="C12" s="11">
        <v>0</v>
      </c>
      <c r="D12" s="11">
        <v>-1</v>
      </c>
      <c r="E12" s="30">
        <v>0</v>
      </c>
      <c r="F12" s="34">
        <f t="shared" si="0"/>
        <v>-1</v>
      </c>
      <c r="G12" s="52">
        <v>0</v>
      </c>
      <c r="H12" s="11">
        <v>869</v>
      </c>
      <c r="I12" s="45">
        <f t="shared" si="1"/>
        <v>868</v>
      </c>
      <c r="J12" s="37">
        <v>0</v>
      </c>
      <c r="K12" s="28">
        <v>0</v>
      </c>
      <c r="L12" s="28">
        <v>60</v>
      </c>
      <c r="M12" s="28">
        <v>0</v>
      </c>
      <c r="N12" s="28">
        <v>2</v>
      </c>
      <c r="O12" s="42">
        <f t="shared" si="2"/>
        <v>62</v>
      </c>
    </row>
    <row r="13" spans="1:15">
      <c r="A13" s="9" t="s">
        <v>28</v>
      </c>
      <c r="B13" s="10" t="s">
        <v>29</v>
      </c>
      <c r="C13" s="11">
        <v>0</v>
      </c>
      <c r="D13" s="11">
        <v>0</v>
      </c>
      <c r="E13" s="30">
        <v>1</v>
      </c>
      <c r="F13" s="34">
        <f t="shared" si="0"/>
        <v>1</v>
      </c>
      <c r="G13" s="52">
        <v>0</v>
      </c>
      <c r="H13" s="11">
        <v>4027</v>
      </c>
      <c r="I13" s="45">
        <f t="shared" si="1"/>
        <v>4028</v>
      </c>
      <c r="J13" s="37">
        <v>0</v>
      </c>
      <c r="K13" s="28">
        <v>0</v>
      </c>
      <c r="L13" s="28">
        <v>0</v>
      </c>
      <c r="M13" s="28">
        <v>0</v>
      </c>
      <c r="N13" s="28">
        <v>6</v>
      </c>
      <c r="O13" s="42">
        <f t="shared" si="2"/>
        <v>6</v>
      </c>
    </row>
    <row r="14" spans="1:15">
      <c r="A14" s="9" t="s">
        <v>30</v>
      </c>
      <c r="B14" s="10" t="s">
        <v>31</v>
      </c>
      <c r="C14" s="11">
        <v>16</v>
      </c>
      <c r="D14" s="11">
        <v>0</v>
      </c>
      <c r="E14" s="30">
        <v>0</v>
      </c>
      <c r="F14" s="34">
        <f t="shared" si="0"/>
        <v>16</v>
      </c>
      <c r="G14" s="52">
        <v>0</v>
      </c>
      <c r="H14" s="11">
        <v>2169</v>
      </c>
      <c r="I14" s="45">
        <f t="shared" si="1"/>
        <v>2185</v>
      </c>
      <c r="J14" s="37">
        <v>530</v>
      </c>
      <c r="K14" s="28">
        <v>28</v>
      </c>
      <c r="L14" s="28">
        <v>0</v>
      </c>
      <c r="M14" s="28">
        <v>1</v>
      </c>
      <c r="N14" s="28">
        <v>6</v>
      </c>
      <c r="O14" s="42">
        <f t="shared" si="2"/>
        <v>35</v>
      </c>
    </row>
    <row r="15" spans="1:15">
      <c r="A15" s="9" t="s">
        <v>32</v>
      </c>
      <c r="B15" s="10" t="s">
        <v>33</v>
      </c>
      <c r="C15" s="11">
        <v>12</v>
      </c>
      <c r="D15" s="11">
        <v>0</v>
      </c>
      <c r="E15" s="30">
        <v>0</v>
      </c>
      <c r="F15" s="34">
        <f t="shared" si="0"/>
        <v>12</v>
      </c>
      <c r="G15" s="52">
        <v>0</v>
      </c>
      <c r="H15" s="11">
        <v>1649</v>
      </c>
      <c r="I15" s="45">
        <f t="shared" si="1"/>
        <v>1661</v>
      </c>
      <c r="J15" s="37">
        <v>0</v>
      </c>
      <c r="K15" s="28">
        <v>11</v>
      </c>
      <c r="L15" s="28">
        <v>1</v>
      </c>
      <c r="M15" s="53">
        <v>0</v>
      </c>
      <c r="N15" s="28">
        <v>6</v>
      </c>
      <c r="O15" s="42">
        <f t="shared" si="2"/>
        <v>18</v>
      </c>
    </row>
    <row r="16" spans="1:15">
      <c r="A16" s="9" t="s">
        <v>34</v>
      </c>
      <c r="B16" s="10" t="s">
        <v>35</v>
      </c>
      <c r="C16" s="11">
        <v>14</v>
      </c>
      <c r="D16" s="11">
        <v>0</v>
      </c>
      <c r="E16" s="30">
        <v>3</v>
      </c>
      <c r="F16" s="34">
        <f t="shared" si="0"/>
        <v>17</v>
      </c>
      <c r="G16" s="52">
        <v>0</v>
      </c>
      <c r="H16" s="11">
        <v>1669</v>
      </c>
      <c r="I16" s="45">
        <f t="shared" si="1"/>
        <v>1686</v>
      </c>
      <c r="J16" s="37">
        <v>400</v>
      </c>
      <c r="K16" s="28">
        <v>308</v>
      </c>
      <c r="L16" s="28">
        <v>0</v>
      </c>
      <c r="M16" s="53">
        <v>1</v>
      </c>
      <c r="N16" s="28">
        <v>4</v>
      </c>
      <c r="O16" s="42">
        <f t="shared" si="2"/>
        <v>313</v>
      </c>
    </row>
    <row r="17" spans="1:15">
      <c r="A17" s="9" t="s">
        <v>36</v>
      </c>
      <c r="B17" s="10" t="s">
        <v>37</v>
      </c>
      <c r="C17" s="11">
        <v>67</v>
      </c>
      <c r="D17" s="11">
        <v>0</v>
      </c>
      <c r="E17" s="30">
        <v>22</v>
      </c>
      <c r="F17" s="34">
        <f t="shared" si="0"/>
        <v>89</v>
      </c>
      <c r="G17" s="52">
        <v>0</v>
      </c>
      <c r="H17" s="11">
        <v>3245</v>
      </c>
      <c r="I17" s="45">
        <f t="shared" si="1"/>
        <v>3334</v>
      </c>
      <c r="J17" s="37">
        <v>0</v>
      </c>
      <c r="K17" s="28">
        <v>178</v>
      </c>
      <c r="L17" s="28">
        <v>0</v>
      </c>
      <c r="M17" s="53">
        <v>0</v>
      </c>
      <c r="N17" s="28">
        <v>5</v>
      </c>
      <c r="O17" s="42">
        <f t="shared" si="2"/>
        <v>183</v>
      </c>
    </row>
    <row r="18" spans="1:15">
      <c r="A18" s="9" t="s">
        <v>38</v>
      </c>
      <c r="B18" s="10" t="s">
        <v>39</v>
      </c>
      <c r="C18" s="11">
        <v>0</v>
      </c>
      <c r="D18" s="11">
        <v>0</v>
      </c>
      <c r="E18" s="30">
        <v>1</v>
      </c>
      <c r="F18" s="34">
        <f t="shared" si="0"/>
        <v>1</v>
      </c>
      <c r="G18" s="52">
        <v>0</v>
      </c>
      <c r="H18" s="11">
        <v>8612</v>
      </c>
      <c r="I18" s="45">
        <f t="shared" si="1"/>
        <v>8613</v>
      </c>
      <c r="J18" s="37">
        <v>0</v>
      </c>
      <c r="K18" s="28">
        <v>0</v>
      </c>
      <c r="L18" s="28">
        <v>0</v>
      </c>
      <c r="M18" s="53">
        <v>0</v>
      </c>
      <c r="N18" s="28">
        <v>0</v>
      </c>
      <c r="O18" s="42">
        <f t="shared" si="2"/>
        <v>0</v>
      </c>
    </row>
    <row r="19" spans="1:15">
      <c r="A19" s="9" t="s">
        <v>40</v>
      </c>
      <c r="B19" s="10" t="s">
        <v>41</v>
      </c>
      <c r="C19" s="11">
        <v>48</v>
      </c>
      <c r="D19" s="11">
        <v>4</v>
      </c>
      <c r="E19" s="30">
        <v>0</v>
      </c>
      <c r="F19" s="34">
        <f t="shared" si="0"/>
        <v>52</v>
      </c>
      <c r="G19" s="52">
        <v>0</v>
      </c>
      <c r="H19" s="11">
        <v>1179</v>
      </c>
      <c r="I19" s="45">
        <f t="shared" si="1"/>
        <v>1231</v>
      </c>
      <c r="J19" s="37">
        <v>0</v>
      </c>
      <c r="K19" s="28">
        <v>379</v>
      </c>
      <c r="L19" s="28">
        <v>50</v>
      </c>
      <c r="M19" s="53">
        <v>0</v>
      </c>
      <c r="N19" s="28">
        <v>4</v>
      </c>
      <c r="O19" s="42">
        <f t="shared" si="2"/>
        <v>433</v>
      </c>
    </row>
    <row r="20" spans="1:15">
      <c r="A20" s="9" t="s">
        <v>42</v>
      </c>
      <c r="B20" s="10" t="s">
        <v>43</v>
      </c>
      <c r="C20" s="11">
        <v>30</v>
      </c>
      <c r="D20" s="11">
        <v>3</v>
      </c>
      <c r="E20" s="30">
        <v>1</v>
      </c>
      <c r="F20" s="34">
        <f t="shared" si="0"/>
        <v>34</v>
      </c>
      <c r="G20" s="52">
        <v>0</v>
      </c>
      <c r="H20" s="11">
        <v>2801</v>
      </c>
      <c r="I20" s="45">
        <f t="shared" si="1"/>
        <v>2835</v>
      </c>
      <c r="J20" s="37">
        <v>0</v>
      </c>
      <c r="K20" s="28">
        <v>91</v>
      </c>
      <c r="L20" s="28">
        <v>0</v>
      </c>
      <c r="M20" s="53">
        <v>3</v>
      </c>
      <c r="N20" s="28">
        <v>5</v>
      </c>
      <c r="O20" s="42">
        <f t="shared" si="2"/>
        <v>99</v>
      </c>
    </row>
    <row r="21" spans="1:15">
      <c r="A21" s="9" t="s">
        <v>44</v>
      </c>
      <c r="B21" s="10" t="s">
        <v>45</v>
      </c>
      <c r="C21" s="11">
        <v>-1</v>
      </c>
      <c r="D21" s="11">
        <v>0</v>
      </c>
      <c r="E21" s="30">
        <v>0</v>
      </c>
      <c r="F21" s="34">
        <f t="shared" si="0"/>
        <v>-1</v>
      </c>
      <c r="G21" s="52">
        <v>0</v>
      </c>
      <c r="H21" s="11">
        <v>6363</v>
      </c>
      <c r="I21" s="45">
        <f t="shared" si="1"/>
        <v>6362</v>
      </c>
      <c r="J21" s="37">
        <v>0</v>
      </c>
      <c r="K21" s="28">
        <v>0</v>
      </c>
      <c r="L21" s="28">
        <v>0</v>
      </c>
      <c r="M21" s="28">
        <v>0</v>
      </c>
      <c r="N21" s="28">
        <v>0</v>
      </c>
      <c r="O21" s="42">
        <f t="shared" si="2"/>
        <v>0</v>
      </c>
    </row>
    <row r="22" spans="1:15">
      <c r="A22" s="9" t="s">
        <v>46</v>
      </c>
      <c r="B22" s="10" t="s">
        <v>47</v>
      </c>
      <c r="C22" s="11">
        <v>-1</v>
      </c>
      <c r="D22" s="11">
        <v>0</v>
      </c>
      <c r="E22" s="30">
        <v>0</v>
      </c>
      <c r="F22" s="34">
        <f t="shared" si="0"/>
        <v>-1</v>
      </c>
      <c r="G22" s="52">
        <v>0</v>
      </c>
      <c r="H22" s="11">
        <v>431</v>
      </c>
      <c r="I22" s="45">
        <f t="shared" si="1"/>
        <v>430</v>
      </c>
      <c r="J22" s="37">
        <v>100</v>
      </c>
      <c r="K22" s="28">
        <v>0</v>
      </c>
      <c r="L22" s="28">
        <v>0</v>
      </c>
      <c r="M22" s="28">
        <v>0</v>
      </c>
      <c r="N22" s="28">
        <v>0</v>
      </c>
      <c r="O22" s="42">
        <f t="shared" si="2"/>
        <v>0</v>
      </c>
    </row>
    <row r="23" spans="1:15">
      <c r="A23" s="9" t="s">
        <v>48</v>
      </c>
      <c r="B23" s="10" t="s">
        <v>49</v>
      </c>
      <c r="C23" s="11">
        <v>1</v>
      </c>
      <c r="D23" s="11">
        <v>0</v>
      </c>
      <c r="E23" s="30">
        <v>0</v>
      </c>
      <c r="F23" s="34">
        <f t="shared" si="0"/>
        <v>1</v>
      </c>
      <c r="G23" s="52">
        <v>0</v>
      </c>
      <c r="H23" s="11">
        <v>1576</v>
      </c>
      <c r="I23" s="45">
        <f t="shared" si="1"/>
        <v>1577</v>
      </c>
      <c r="J23" s="37">
        <v>1369</v>
      </c>
      <c r="K23" s="28">
        <v>58</v>
      </c>
      <c r="L23" s="28">
        <v>0</v>
      </c>
      <c r="M23" s="28">
        <v>1</v>
      </c>
      <c r="N23" s="28">
        <v>1</v>
      </c>
      <c r="O23" s="42">
        <f t="shared" si="2"/>
        <v>60</v>
      </c>
    </row>
    <row r="24" spans="1:15">
      <c r="A24" s="9" t="s">
        <v>50</v>
      </c>
      <c r="B24" s="10" t="s">
        <v>51</v>
      </c>
      <c r="C24" s="11">
        <v>7</v>
      </c>
      <c r="D24" s="11">
        <v>0</v>
      </c>
      <c r="E24" s="30">
        <v>1</v>
      </c>
      <c r="F24" s="34">
        <f t="shared" si="0"/>
        <v>8</v>
      </c>
      <c r="G24" s="52">
        <v>0</v>
      </c>
      <c r="H24" s="11">
        <v>752</v>
      </c>
      <c r="I24" s="45">
        <f t="shared" si="1"/>
        <v>760</v>
      </c>
      <c r="J24" s="37">
        <v>1869</v>
      </c>
      <c r="K24" s="28">
        <v>0</v>
      </c>
      <c r="L24" s="28">
        <v>0</v>
      </c>
      <c r="M24" s="28">
        <v>0</v>
      </c>
      <c r="N24" s="28">
        <v>13</v>
      </c>
      <c r="O24" s="42">
        <f t="shared" si="2"/>
        <v>13</v>
      </c>
    </row>
    <row r="25" spans="1:15">
      <c r="A25" s="9" t="s">
        <v>52</v>
      </c>
      <c r="B25" s="10" t="s">
        <v>53</v>
      </c>
      <c r="C25" s="11">
        <v>0</v>
      </c>
      <c r="D25" s="11">
        <v>0</v>
      </c>
      <c r="E25" s="30">
        <v>0</v>
      </c>
      <c r="F25" s="34">
        <f t="shared" si="0"/>
        <v>0</v>
      </c>
      <c r="G25" s="52">
        <v>0</v>
      </c>
      <c r="H25" s="11">
        <v>1429</v>
      </c>
      <c r="I25" s="45">
        <f t="shared" si="1"/>
        <v>1429</v>
      </c>
      <c r="J25" s="37">
        <v>1723</v>
      </c>
      <c r="K25" s="28">
        <v>0</v>
      </c>
      <c r="L25" s="28">
        <v>0</v>
      </c>
      <c r="M25" s="28">
        <v>0</v>
      </c>
      <c r="N25" s="28">
        <v>0</v>
      </c>
      <c r="O25" s="42">
        <f t="shared" si="2"/>
        <v>0</v>
      </c>
    </row>
    <row r="26" spans="1:15">
      <c r="A26" s="9" t="s">
        <v>54</v>
      </c>
      <c r="B26" s="10" t="s">
        <v>55</v>
      </c>
      <c r="C26" s="11">
        <v>2</v>
      </c>
      <c r="D26" s="11">
        <v>1</v>
      </c>
      <c r="E26" s="30">
        <v>0</v>
      </c>
      <c r="F26" s="34">
        <f t="shared" si="0"/>
        <v>3</v>
      </c>
      <c r="G26" s="52">
        <v>0</v>
      </c>
      <c r="H26" s="11">
        <v>2709</v>
      </c>
      <c r="I26" s="45">
        <f t="shared" si="1"/>
        <v>2712</v>
      </c>
      <c r="J26" s="37">
        <v>1475</v>
      </c>
      <c r="K26" s="28">
        <v>549</v>
      </c>
      <c r="L26" s="28">
        <v>13</v>
      </c>
      <c r="M26" s="28">
        <v>0</v>
      </c>
      <c r="N26" s="28">
        <v>1</v>
      </c>
      <c r="O26" s="42">
        <f t="shared" si="2"/>
        <v>563</v>
      </c>
    </row>
    <row r="27" spans="1:15">
      <c r="A27" s="9" t="s">
        <v>56</v>
      </c>
      <c r="B27" s="10" t="s">
        <v>57</v>
      </c>
      <c r="C27" s="11">
        <v>-1</v>
      </c>
      <c r="D27" s="11">
        <v>0</v>
      </c>
      <c r="E27" s="30">
        <v>0</v>
      </c>
      <c r="F27" s="34">
        <f t="shared" si="0"/>
        <v>-1</v>
      </c>
      <c r="G27" s="52">
        <v>0</v>
      </c>
      <c r="H27" s="11">
        <v>3864</v>
      </c>
      <c r="I27" s="45">
        <f t="shared" si="1"/>
        <v>3863</v>
      </c>
      <c r="J27" s="37">
        <v>0</v>
      </c>
      <c r="K27" s="28">
        <v>0</v>
      </c>
      <c r="L27" s="28">
        <v>0</v>
      </c>
      <c r="M27" s="28">
        <v>0</v>
      </c>
      <c r="N27" s="28">
        <v>3</v>
      </c>
      <c r="O27" s="42">
        <f t="shared" si="2"/>
        <v>3</v>
      </c>
    </row>
    <row r="28" spans="1:15">
      <c r="A28" s="9" t="s">
        <v>58</v>
      </c>
      <c r="B28" s="10" t="s">
        <v>59</v>
      </c>
      <c r="C28" s="11">
        <v>1</v>
      </c>
      <c r="D28" s="11">
        <v>0</v>
      </c>
      <c r="E28" s="30">
        <v>0</v>
      </c>
      <c r="F28" s="34">
        <f t="shared" si="0"/>
        <v>1</v>
      </c>
      <c r="G28" s="52">
        <v>0</v>
      </c>
      <c r="H28" s="11">
        <v>948</v>
      </c>
      <c r="I28" s="45">
        <f t="shared" si="1"/>
        <v>949</v>
      </c>
      <c r="J28" s="37">
        <v>0</v>
      </c>
      <c r="K28" s="28">
        <v>82</v>
      </c>
      <c r="L28" s="28">
        <v>27</v>
      </c>
      <c r="M28" s="28">
        <v>1</v>
      </c>
      <c r="N28" s="28">
        <v>3</v>
      </c>
      <c r="O28" s="42">
        <f t="shared" si="2"/>
        <v>113</v>
      </c>
    </row>
    <row r="29" spans="1:15">
      <c r="A29" s="9" t="s">
        <v>60</v>
      </c>
      <c r="B29" s="10" t="s">
        <v>61</v>
      </c>
      <c r="C29" s="11">
        <v>6</v>
      </c>
      <c r="D29" s="11">
        <v>-1</v>
      </c>
      <c r="E29" s="30">
        <v>1</v>
      </c>
      <c r="F29" s="34">
        <f t="shared" si="0"/>
        <v>6</v>
      </c>
      <c r="G29" s="52">
        <v>0</v>
      </c>
      <c r="H29" s="11">
        <v>4433</v>
      </c>
      <c r="I29" s="45">
        <f t="shared" si="1"/>
        <v>4439</v>
      </c>
      <c r="J29" s="37">
        <v>0</v>
      </c>
      <c r="K29" s="28">
        <v>726</v>
      </c>
      <c r="L29" s="28">
        <v>158</v>
      </c>
      <c r="M29" s="28">
        <v>0</v>
      </c>
      <c r="N29" s="28">
        <v>5</v>
      </c>
      <c r="O29" s="42">
        <f t="shared" si="2"/>
        <v>889</v>
      </c>
    </row>
    <row r="30" spans="1:15">
      <c r="A30" s="9" t="s">
        <v>62</v>
      </c>
      <c r="B30" s="10" t="s">
        <v>63</v>
      </c>
      <c r="C30" s="11">
        <v>33</v>
      </c>
      <c r="D30" s="11">
        <v>1</v>
      </c>
      <c r="E30" s="30">
        <v>0</v>
      </c>
      <c r="F30" s="34">
        <f t="shared" si="0"/>
        <v>34</v>
      </c>
      <c r="G30" s="52">
        <v>0</v>
      </c>
      <c r="H30" s="11">
        <v>1456</v>
      </c>
      <c r="I30" s="45">
        <f t="shared" si="1"/>
        <v>1490</v>
      </c>
      <c r="J30" s="37">
        <v>0</v>
      </c>
      <c r="K30" s="28">
        <v>358</v>
      </c>
      <c r="L30" s="28">
        <v>0</v>
      </c>
      <c r="M30" s="28">
        <v>4</v>
      </c>
      <c r="N30" s="28">
        <v>13</v>
      </c>
      <c r="O30" s="42">
        <f t="shared" si="2"/>
        <v>375</v>
      </c>
    </row>
    <row r="31" spans="1:15">
      <c r="A31" s="9" t="s">
        <v>64</v>
      </c>
      <c r="B31" s="10" t="s">
        <v>65</v>
      </c>
      <c r="C31" s="11">
        <v>0</v>
      </c>
      <c r="D31" s="11">
        <v>0</v>
      </c>
      <c r="E31" s="30">
        <v>1</v>
      </c>
      <c r="F31" s="34">
        <f t="shared" si="0"/>
        <v>1</v>
      </c>
      <c r="G31" s="52">
        <v>0</v>
      </c>
      <c r="H31" s="11">
        <v>863</v>
      </c>
      <c r="I31" s="45">
        <f t="shared" si="1"/>
        <v>864</v>
      </c>
      <c r="J31" s="37">
        <v>874</v>
      </c>
      <c r="K31" s="28">
        <v>0</v>
      </c>
      <c r="L31" s="28">
        <v>0</v>
      </c>
      <c r="M31" s="28">
        <v>0</v>
      </c>
      <c r="N31" s="28">
        <v>0</v>
      </c>
      <c r="O31" s="42">
        <f t="shared" si="2"/>
        <v>0</v>
      </c>
    </row>
    <row r="32" spans="1:15">
      <c r="A32" s="9" t="s">
        <v>66</v>
      </c>
      <c r="B32" s="10" t="s">
        <v>67</v>
      </c>
      <c r="C32" s="11">
        <v>30</v>
      </c>
      <c r="D32" s="11">
        <v>8</v>
      </c>
      <c r="E32" s="30">
        <v>0</v>
      </c>
      <c r="F32" s="34">
        <f t="shared" si="0"/>
        <v>38</v>
      </c>
      <c r="G32" s="52">
        <v>0</v>
      </c>
      <c r="H32" s="11">
        <v>2334</v>
      </c>
      <c r="I32" s="45">
        <f t="shared" si="1"/>
        <v>2372</v>
      </c>
      <c r="J32" s="37">
        <f>400+G32</f>
        <v>400</v>
      </c>
      <c r="K32" s="28">
        <v>750</v>
      </c>
      <c r="L32" s="28">
        <v>12</v>
      </c>
      <c r="M32" s="28">
        <v>5</v>
      </c>
      <c r="N32" s="28">
        <v>13</v>
      </c>
      <c r="O32" s="42">
        <f t="shared" si="2"/>
        <v>780</v>
      </c>
    </row>
    <row r="33" spans="1:15">
      <c r="A33" s="9" t="s">
        <v>68</v>
      </c>
      <c r="B33" s="10" t="s">
        <v>69</v>
      </c>
      <c r="C33" s="11">
        <v>3</v>
      </c>
      <c r="D33" s="11">
        <v>0</v>
      </c>
      <c r="E33" s="30">
        <v>0</v>
      </c>
      <c r="F33" s="34">
        <f t="shared" si="0"/>
        <v>3</v>
      </c>
      <c r="G33" s="52">
        <v>0</v>
      </c>
      <c r="H33" s="11">
        <v>4227</v>
      </c>
      <c r="I33" s="45">
        <f t="shared" si="1"/>
        <v>4230</v>
      </c>
      <c r="J33" s="37">
        <v>1350</v>
      </c>
      <c r="K33" s="28">
        <v>56</v>
      </c>
      <c r="L33" s="28">
        <v>0</v>
      </c>
      <c r="M33" s="28">
        <v>1</v>
      </c>
      <c r="N33" s="28">
        <v>35</v>
      </c>
      <c r="O33" s="42">
        <f t="shared" si="2"/>
        <v>92</v>
      </c>
    </row>
    <row r="34" spans="1:15">
      <c r="A34" s="9" t="s">
        <v>70</v>
      </c>
      <c r="B34" s="10" t="s">
        <v>71</v>
      </c>
      <c r="C34" s="11">
        <v>-5</v>
      </c>
      <c r="D34" s="11">
        <v>0</v>
      </c>
      <c r="E34" s="30">
        <v>1</v>
      </c>
      <c r="F34" s="34">
        <f t="shared" si="0"/>
        <v>-4</v>
      </c>
      <c r="G34" s="52">
        <v>0</v>
      </c>
      <c r="H34" s="11">
        <v>1237</v>
      </c>
      <c r="I34" s="45">
        <f t="shared" si="1"/>
        <v>1233</v>
      </c>
      <c r="J34" s="37">
        <v>0</v>
      </c>
      <c r="K34" s="28">
        <v>74</v>
      </c>
      <c r="L34" s="28">
        <v>0</v>
      </c>
      <c r="M34" s="28">
        <v>1</v>
      </c>
      <c r="N34" s="28">
        <v>1</v>
      </c>
      <c r="O34" s="42">
        <f t="shared" si="2"/>
        <v>76</v>
      </c>
    </row>
    <row r="35" spans="1:15">
      <c r="A35" s="9" t="s">
        <v>72</v>
      </c>
      <c r="B35" s="10" t="s">
        <v>73</v>
      </c>
      <c r="C35" s="11">
        <v>-1</v>
      </c>
      <c r="D35" s="11">
        <v>0</v>
      </c>
      <c r="E35" s="30">
        <v>1</v>
      </c>
      <c r="F35" s="34">
        <f t="shared" si="0"/>
        <v>0</v>
      </c>
      <c r="G35" s="52">
        <v>0</v>
      </c>
      <c r="H35" s="11">
        <v>1070</v>
      </c>
      <c r="I35" s="45">
        <f t="shared" si="1"/>
        <v>1070</v>
      </c>
      <c r="J35" s="37">
        <v>780</v>
      </c>
      <c r="K35" s="28">
        <v>0</v>
      </c>
      <c r="L35" s="28">
        <v>3</v>
      </c>
      <c r="M35" s="28">
        <v>0</v>
      </c>
      <c r="N35" s="28">
        <v>7</v>
      </c>
      <c r="O35" s="42">
        <f t="shared" si="2"/>
        <v>10</v>
      </c>
    </row>
    <row r="36" spans="1:15">
      <c r="A36" s="9" t="s">
        <v>74</v>
      </c>
      <c r="B36" s="10" t="s">
        <v>75</v>
      </c>
      <c r="C36" s="11">
        <v>11</v>
      </c>
      <c r="D36" s="11">
        <v>1</v>
      </c>
      <c r="E36" s="30">
        <v>3</v>
      </c>
      <c r="F36" s="34">
        <f t="shared" ref="F36:F67" si="3">SUM(C36:E36)</f>
        <v>15</v>
      </c>
      <c r="G36" s="52">
        <v>0</v>
      </c>
      <c r="H36" s="11">
        <v>1624</v>
      </c>
      <c r="I36" s="45">
        <f t="shared" si="1"/>
        <v>1639</v>
      </c>
      <c r="J36" s="37">
        <v>1107</v>
      </c>
      <c r="K36" s="28">
        <v>77</v>
      </c>
      <c r="L36" s="28">
        <v>2</v>
      </c>
      <c r="M36" s="28">
        <v>2</v>
      </c>
      <c r="N36" s="28">
        <v>0</v>
      </c>
      <c r="O36" s="42">
        <f t="shared" si="2"/>
        <v>81</v>
      </c>
    </row>
    <row r="37" spans="1:15">
      <c r="A37" s="9" t="s">
        <v>76</v>
      </c>
      <c r="B37" s="10" t="s">
        <v>77</v>
      </c>
      <c r="C37" s="11">
        <v>38</v>
      </c>
      <c r="D37" s="11">
        <v>6</v>
      </c>
      <c r="E37" s="30">
        <v>1</v>
      </c>
      <c r="F37" s="34">
        <f t="shared" si="3"/>
        <v>45</v>
      </c>
      <c r="G37" s="52">
        <v>0</v>
      </c>
      <c r="H37" s="11">
        <v>3146</v>
      </c>
      <c r="I37" s="45">
        <f t="shared" si="1"/>
        <v>3191</v>
      </c>
      <c r="J37" s="37">
        <v>0</v>
      </c>
      <c r="K37" s="28">
        <v>208</v>
      </c>
      <c r="L37" s="28">
        <v>1</v>
      </c>
      <c r="M37" s="28">
        <v>6</v>
      </c>
      <c r="N37" s="28">
        <v>7</v>
      </c>
      <c r="O37" s="42">
        <f t="shared" si="2"/>
        <v>222</v>
      </c>
    </row>
    <row r="38" spans="1:15">
      <c r="A38" s="9" t="s">
        <v>78</v>
      </c>
      <c r="B38" s="10" t="s">
        <v>79</v>
      </c>
      <c r="C38" s="11">
        <v>8</v>
      </c>
      <c r="D38" s="11">
        <v>1</v>
      </c>
      <c r="E38" s="30">
        <v>24</v>
      </c>
      <c r="F38" s="34">
        <f t="shared" si="3"/>
        <v>33</v>
      </c>
      <c r="G38" s="52">
        <v>0</v>
      </c>
      <c r="H38" s="11">
        <v>1001</v>
      </c>
      <c r="I38" s="45">
        <f t="shared" si="1"/>
        <v>1034</v>
      </c>
      <c r="J38" s="37">
        <v>0</v>
      </c>
      <c r="K38" s="28">
        <v>5</v>
      </c>
      <c r="L38" s="28">
        <v>0</v>
      </c>
      <c r="M38" s="28">
        <v>0</v>
      </c>
      <c r="N38" s="28">
        <v>14</v>
      </c>
      <c r="O38" s="42">
        <f t="shared" si="2"/>
        <v>19</v>
      </c>
    </row>
    <row r="39" spans="1:15">
      <c r="A39" s="9" t="s">
        <v>80</v>
      </c>
      <c r="B39" s="10" t="s">
        <v>81</v>
      </c>
      <c r="C39" s="11">
        <v>59</v>
      </c>
      <c r="D39" s="11">
        <v>-1</v>
      </c>
      <c r="E39" s="30">
        <v>0</v>
      </c>
      <c r="F39" s="34">
        <f t="shared" si="3"/>
        <v>58</v>
      </c>
      <c r="G39" s="52">
        <v>0</v>
      </c>
      <c r="H39" s="11">
        <v>3467</v>
      </c>
      <c r="I39" s="45">
        <f t="shared" si="1"/>
        <v>3525</v>
      </c>
      <c r="J39" s="37">
        <v>0</v>
      </c>
      <c r="K39" s="28">
        <v>144</v>
      </c>
      <c r="L39" s="28">
        <v>121</v>
      </c>
      <c r="M39" s="28">
        <v>4</v>
      </c>
      <c r="N39" s="28">
        <v>5</v>
      </c>
      <c r="O39" s="42">
        <f t="shared" si="2"/>
        <v>274</v>
      </c>
    </row>
    <row r="40" spans="1:15">
      <c r="A40" s="9" t="s">
        <v>82</v>
      </c>
      <c r="B40" s="10" t="s">
        <v>83</v>
      </c>
      <c r="C40" s="11">
        <v>-1</v>
      </c>
      <c r="D40" s="11">
        <v>0</v>
      </c>
      <c r="E40" s="30">
        <v>1</v>
      </c>
      <c r="F40" s="34">
        <f t="shared" si="3"/>
        <v>0</v>
      </c>
      <c r="G40" s="52">
        <v>0</v>
      </c>
      <c r="H40" s="11">
        <v>2932</v>
      </c>
      <c r="I40" s="45">
        <f t="shared" si="1"/>
        <v>2932</v>
      </c>
      <c r="J40" s="37"/>
      <c r="K40" s="28">
        <v>1</v>
      </c>
      <c r="L40" s="28">
        <v>0</v>
      </c>
      <c r="M40" s="28">
        <v>0</v>
      </c>
      <c r="N40" s="28">
        <v>1</v>
      </c>
      <c r="O40" s="42">
        <f t="shared" si="2"/>
        <v>2</v>
      </c>
    </row>
    <row r="41" spans="1:15">
      <c r="A41" s="9" t="s">
        <v>84</v>
      </c>
      <c r="B41" s="10" t="s">
        <v>85</v>
      </c>
      <c r="C41" s="11">
        <v>0</v>
      </c>
      <c r="D41" s="11">
        <v>0</v>
      </c>
      <c r="E41" s="30">
        <v>0</v>
      </c>
      <c r="F41" s="34">
        <f t="shared" si="3"/>
        <v>0</v>
      </c>
      <c r="G41" s="52">
        <v>0</v>
      </c>
      <c r="H41" s="11">
        <v>390</v>
      </c>
      <c r="I41" s="45">
        <f t="shared" si="1"/>
        <v>390</v>
      </c>
      <c r="J41" s="37">
        <v>2345</v>
      </c>
      <c r="K41" s="28">
        <v>0</v>
      </c>
      <c r="L41" s="28">
        <v>0</v>
      </c>
      <c r="M41" s="28">
        <v>0</v>
      </c>
      <c r="N41" s="28">
        <v>28</v>
      </c>
      <c r="O41" s="42">
        <f t="shared" si="2"/>
        <v>28</v>
      </c>
    </row>
    <row r="42" spans="1:15">
      <c r="A42" s="9" t="s">
        <v>86</v>
      </c>
      <c r="B42" s="10" t="s">
        <v>87</v>
      </c>
      <c r="C42" s="11">
        <v>-2</v>
      </c>
      <c r="D42" s="11">
        <v>0</v>
      </c>
      <c r="E42" s="30">
        <v>0</v>
      </c>
      <c r="F42" s="34">
        <f t="shared" si="3"/>
        <v>-2</v>
      </c>
      <c r="G42" s="52">
        <v>0</v>
      </c>
      <c r="H42" s="11">
        <v>677</v>
      </c>
      <c r="I42" s="45">
        <f t="shared" si="1"/>
        <v>675</v>
      </c>
      <c r="J42" s="37">
        <v>500</v>
      </c>
      <c r="K42" s="28">
        <v>0</v>
      </c>
      <c r="L42" s="28">
        <v>25</v>
      </c>
      <c r="M42" s="28">
        <v>0</v>
      </c>
      <c r="N42" s="28">
        <v>2</v>
      </c>
      <c r="O42" s="42">
        <f t="shared" si="2"/>
        <v>27</v>
      </c>
    </row>
    <row r="43" spans="1:15">
      <c r="A43" s="9" t="s">
        <v>88</v>
      </c>
      <c r="B43" s="10" t="s">
        <v>89</v>
      </c>
      <c r="C43" s="11">
        <v>15</v>
      </c>
      <c r="D43" s="11">
        <v>1</v>
      </c>
      <c r="E43" s="30">
        <v>0</v>
      </c>
      <c r="F43" s="34">
        <f t="shared" si="3"/>
        <v>16</v>
      </c>
      <c r="G43" s="52">
        <v>0</v>
      </c>
      <c r="H43" s="11">
        <v>270</v>
      </c>
      <c r="I43" s="45">
        <f t="shared" si="1"/>
        <v>286</v>
      </c>
      <c r="J43" s="37">
        <v>0</v>
      </c>
      <c r="K43" s="28">
        <v>61</v>
      </c>
      <c r="L43" s="28">
        <v>8</v>
      </c>
      <c r="M43" s="28">
        <v>1</v>
      </c>
      <c r="N43" s="28">
        <v>3</v>
      </c>
      <c r="O43" s="42">
        <f t="shared" si="2"/>
        <v>73</v>
      </c>
    </row>
    <row r="44" spans="1:15">
      <c r="A44" s="9" t="s">
        <v>90</v>
      </c>
      <c r="B44" s="10" t="s">
        <v>91</v>
      </c>
      <c r="C44" s="11">
        <v>0</v>
      </c>
      <c r="D44" s="11">
        <v>0</v>
      </c>
      <c r="E44" s="30">
        <v>1</v>
      </c>
      <c r="F44" s="34">
        <f t="shared" si="3"/>
        <v>1</v>
      </c>
      <c r="G44" s="52">
        <v>0</v>
      </c>
      <c r="H44" s="11">
        <v>362</v>
      </c>
      <c r="I44" s="45">
        <f t="shared" si="1"/>
        <v>363</v>
      </c>
      <c r="J44" s="37">
        <v>672</v>
      </c>
      <c r="K44" s="28">
        <v>49</v>
      </c>
      <c r="L44" s="28">
        <v>1</v>
      </c>
      <c r="M44" s="28">
        <v>0</v>
      </c>
      <c r="N44" s="28">
        <v>5</v>
      </c>
      <c r="O44" s="42">
        <f t="shared" si="2"/>
        <v>55</v>
      </c>
    </row>
    <row r="45" spans="1:15">
      <c r="A45" s="9" t="s">
        <v>92</v>
      </c>
      <c r="B45" s="10" t="s">
        <v>93</v>
      </c>
      <c r="C45" s="11">
        <v>1</v>
      </c>
      <c r="D45" s="11">
        <v>0</v>
      </c>
      <c r="E45" s="30">
        <v>0</v>
      </c>
      <c r="F45" s="34">
        <f t="shared" si="3"/>
        <v>1</v>
      </c>
      <c r="G45" s="52">
        <v>0</v>
      </c>
      <c r="H45" s="11">
        <v>1071</v>
      </c>
      <c r="I45" s="45">
        <f t="shared" si="1"/>
        <v>1072</v>
      </c>
      <c r="J45" s="37">
        <v>0</v>
      </c>
      <c r="K45" s="28">
        <v>109</v>
      </c>
      <c r="L45" s="28">
        <v>24</v>
      </c>
      <c r="M45" s="28">
        <v>1</v>
      </c>
      <c r="N45" s="28">
        <v>1</v>
      </c>
      <c r="O45" s="42">
        <f t="shared" si="2"/>
        <v>135</v>
      </c>
    </row>
    <row r="46" spans="1:15">
      <c r="A46" s="9" t="s">
        <v>94</v>
      </c>
      <c r="B46" s="10" t="s">
        <v>95</v>
      </c>
      <c r="C46" s="11">
        <v>17</v>
      </c>
      <c r="D46" s="11">
        <v>0</v>
      </c>
      <c r="E46" s="30">
        <v>3</v>
      </c>
      <c r="F46" s="34">
        <f t="shared" si="3"/>
        <v>20</v>
      </c>
      <c r="G46" s="52">
        <v>0</v>
      </c>
      <c r="H46" s="11">
        <v>5867</v>
      </c>
      <c r="I46" s="45">
        <f t="shared" si="1"/>
        <v>5887</v>
      </c>
      <c r="J46" s="37">
        <v>0</v>
      </c>
      <c r="K46" s="28">
        <v>322</v>
      </c>
      <c r="L46" s="28">
        <v>34</v>
      </c>
      <c r="M46" s="28">
        <v>0</v>
      </c>
      <c r="N46" s="28">
        <v>3</v>
      </c>
      <c r="O46" s="42">
        <f t="shared" si="2"/>
        <v>359</v>
      </c>
    </row>
    <row r="47" spans="1:15">
      <c r="A47" s="9" t="s">
        <v>96</v>
      </c>
      <c r="B47" s="10" t="s">
        <v>97</v>
      </c>
      <c r="C47" s="11">
        <v>7</v>
      </c>
      <c r="D47" s="11">
        <v>0</v>
      </c>
      <c r="E47" s="30">
        <v>1</v>
      </c>
      <c r="F47" s="34">
        <f t="shared" si="3"/>
        <v>8</v>
      </c>
      <c r="G47" s="52">
        <v>0</v>
      </c>
      <c r="H47" s="11">
        <v>1921</v>
      </c>
      <c r="I47" s="45">
        <f t="shared" si="1"/>
        <v>1929</v>
      </c>
      <c r="J47" s="37">
        <f>G47</f>
        <v>0</v>
      </c>
      <c r="K47" s="28">
        <v>477</v>
      </c>
      <c r="L47" s="28">
        <v>0</v>
      </c>
      <c r="M47" s="28">
        <v>0</v>
      </c>
      <c r="N47" s="28">
        <v>5</v>
      </c>
      <c r="O47" s="42">
        <f t="shared" si="2"/>
        <v>482</v>
      </c>
    </row>
    <row r="48" spans="1:15">
      <c r="A48" s="9" t="s">
        <v>98</v>
      </c>
      <c r="B48" s="10" t="s">
        <v>99</v>
      </c>
      <c r="C48" s="11">
        <v>17</v>
      </c>
      <c r="D48" s="11">
        <v>7</v>
      </c>
      <c r="E48" s="30">
        <v>1</v>
      </c>
      <c r="F48" s="34">
        <f t="shared" si="3"/>
        <v>25</v>
      </c>
      <c r="G48" s="52">
        <v>0</v>
      </c>
      <c r="H48" s="11">
        <v>2734</v>
      </c>
      <c r="I48" s="45">
        <f t="shared" si="1"/>
        <v>2759</v>
      </c>
      <c r="J48" s="37">
        <v>0</v>
      </c>
      <c r="K48" s="28">
        <v>1072</v>
      </c>
      <c r="L48" s="28">
        <v>494</v>
      </c>
      <c r="M48" s="28">
        <v>0</v>
      </c>
      <c r="N48" s="28">
        <v>3</v>
      </c>
      <c r="O48" s="42">
        <f t="shared" si="2"/>
        <v>1569</v>
      </c>
    </row>
    <row r="49" spans="1:15">
      <c r="A49" s="9" t="s">
        <v>100</v>
      </c>
      <c r="B49" s="10" t="s">
        <v>101</v>
      </c>
      <c r="C49" s="11">
        <v>31</v>
      </c>
      <c r="D49" s="11">
        <v>8</v>
      </c>
      <c r="E49" s="30">
        <v>4</v>
      </c>
      <c r="F49" s="34">
        <f t="shared" si="3"/>
        <v>43</v>
      </c>
      <c r="G49" s="52">
        <v>0</v>
      </c>
      <c r="H49" s="11">
        <v>2184</v>
      </c>
      <c r="I49" s="45">
        <f t="shared" si="1"/>
        <v>2227</v>
      </c>
      <c r="J49" s="37">
        <v>0</v>
      </c>
      <c r="K49" s="28">
        <v>502</v>
      </c>
      <c r="L49" s="28">
        <v>109</v>
      </c>
      <c r="M49" s="28">
        <v>10</v>
      </c>
      <c r="N49" s="28">
        <v>9</v>
      </c>
      <c r="O49" s="42">
        <f t="shared" si="2"/>
        <v>630</v>
      </c>
    </row>
    <row r="50" spans="1:15">
      <c r="A50" s="9" t="s">
        <v>102</v>
      </c>
      <c r="B50" s="10" t="s">
        <v>103</v>
      </c>
      <c r="C50" s="11">
        <v>-3</v>
      </c>
      <c r="D50" s="11">
        <v>0</v>
      </c>
      <c r="E50" s="30">
        <v>0</v>
      </c>
      <c r="F50" s="34">
        <f t="shared" si="3"/>
        <v>-3</v>
      </c>
      <c r="G50" s="52">
        <v>0</v>
      </c>
      <c r="H50" s="11">
        <v>3082</v>
      </c>
      <c r="I50" s="45">
        <f t="shared" si="1"/>
        <v>3079</v>
      </c>
      <c r="J50" s="37">
        <v>0</v>
      </c>
      <c r="K50" s="28">
        <v>7</v>
      </c>
      <c r="L50" s="28">
        <v>21</v>
      </c>
      <c r="M50" s="28">
        <v>1</v>
      </c>
      <c r="N50" s="28">
        <v>1</v>
      </c>
      <c r="O50" s="42">
        <f t="shared" si="2"/>
        <v>30</v>
      </c>
    </row>
    <row r="51" spans="1:15">
      <c r="A51" s="9" t="s">
        <v>104</v>
      </c>
      <c r="B51" s="10" t="s">
        <v>105</v>
      </c>
      <c r="C51" s="11">
        <v>21</v>
      </c>
      <c r="D51" s="11">
        <v>0</v>
      </c>
      <c r="E51" s="30">
        <v>0</v>
      </c>
      <c r="F51" s="34">
        <f t="shared" si="3"/>
        <v>21</v>
      </c>
      <c r="G51" s="52">
        <v>0</v>
      </c>
      <c r="H51" s="11">
        <v>2645</v>
      </c>
      <c r="I51" s="45">
        <f t="shared" si="1"/>
        <v>2666</v>
      </c>
      <c r="J51" s="37">
        <v>0</v>
      </c>
      <c r="K51" s="28">
        <v>0</v>
      </c>
      <c r="L51" s="28">
        <v>0</v>
      </c>
      <c r="M51" s="28">
        <v>0</v>
      </c>
      <c r="N51" s="28">
        <v>0</v>
      </c>
      <c r="O51" s="42">
        <f t="shared" si="2"/>
        <v>0</v>
      </c>
    </row>
    <row r="52" spans="1:15">
      <c r="A52" s="9" t="s">
        <v>106</v>
      </c>
      <c r="B52" s="10" t="s">
        <v>107</v>
      </c>
      <c r="C52" s="11">
        <v>25</v>
      </c>
      <c r="D52" s="11">
        <v>2</v>
      </c>
      <c r="E52" s="30">
        <v>1</v>
      </c>
      <c r="F52" s="34">
        <f t="shared" si="3"/>
        <v>28</v>
      </c>
      <c r="G52" s="52">
        <v>0</v>
      </c>
      <c r="H52" s="11">
        <v>1604</v>
      </c>
      <c r="I52" s="45">
        <f t="shared" si="1"/>
        <v>1632</v>
      </c>
      <c r="J52" s="37">
        <v>0</v>
      </c>
      <c r="K52" s="28">
        <v>537</v>
      </c>
      <c r="L52" s="28">
        <v>212</v>
      </c>
      <c r="M52" s="28">
        <v>0</v>
      </c>
      <c r="N52" s="28">
        <v>7</v>
      </c>
      <c r="O52" s="42">
        <f t="shared" si="2"/>
        <v>756</v>
      </c>
    </row>
    <row r="53" spans="1:15">
      <c r="A53" s="9" t="s">
        <v>108</v>
      </c>
      <c r="B53" s="10" t="s">
        <v>109</v>
      </c>
      <c r="C53" s="11">
        <v>13</v>
      </c>
      <c r="D53" s="11">
        <v>3</v>
      </c>
      <c r="E53" s="30">
        <v>14</v>
      </c>
      <c r="F53" s="34">
        <f t="shared" si="3"/>
        <v>30</v>
      </c>
      <c r="G53" s="52">
        <v>0</v>
      </c>
      <c r="H53" s="11">
        <v>3488</v>
      </c>
      <c r="I53" s="45">
        <f t="shared" si="1"/>
        <v>3518</v>
      </c>
      <c r="J53" s="37">
        <f>250+G53</f>
        <v>250</v>
      </c>
      <c r="K53" s="28">
        <v>576</v>
      </c>
      <c r="L53" s="28">
        <v>22</v>
      </c>
      <c r="M53" s="28">
        <v>3</v>
      </c>
      <c r="N53" s="28">
        <v>11</v>
      </c>
      <c r="O53" s="42">
        <f t="shared" si="2"/>
        <v>612</v>
      </c>
    </row>
    <row r="54" spans="1:15">
      <c r="A54" s="9" t="s">
        <v>110</v>
      </c>
      <c r="B54" s="10" t="s">
        <v>111</v>
      </c>
      <c r="C54" s="11">
        <v>-1</v>
      </c>
      <c r="D54" s="11">
        <v>0</v>
      </c>
      <c r="E54" s="30">
        <v>2</v>
      </c>
      <c r="F54" s="34">
        <f t="shared" si="3"/>
        <v>1</v>
      </c>
      <c r="G54" s="52">
        <v>0</v>
      </c>
      <c r="H54" s="11">
        <v>3349</v>
      </c>
      <c r="I54" s="45">
        <f t="shared" si="1"/>
        <v>3350</v>
      </c>
      <c r="J54" s="37">
        <v>0</v>
      </c>
      <c r="K54" s="28">
        <v>0</v>
      </c>
      <c r="L54" s="28">
        <v>0</v>
      </c>
      <c r="M54" s="28">
        <v>0</v>
      </c>
      <c r="N54" s="28">
        <v>0</v>
      </c>
      <c r="O54" s="42">
        <f t="shared" si="2"/>
        <v>0</v>
      </c>
    </row>
    <row r="55" spans="1:15">
      <c r="A55" s="9" t="s">
        <v>112</v>
      </c>
      <c r="B55" s="10" t="s">
        <v>113</v>
      </c>
      <c r="C55" s="55">
        <v>884</v>
      </c>
      <c r="D55" s="11">
        <v>1</v>
      </c>
      <c r="E55" s="30">
        <v>0</v>
      </c>
      <c r="F55" s="34">
        <f t="shared" si="3"/>
        <v>885</v>
      </c>
      <c r="G55" s="39">
        <v>820</v>
      </c>
      <c r="H55" s="11">
        <v>1216</v>
      </c>
      <c r="I55" s="45">
        <f t="shared" si="1"/>
        <v>2101</v>
      </c>
      <c r="J55" s="37">
        <f>310+G55</f>
        <v>1130</v>
      </c>
      <c r="K55" s="28">
        <v>277</v>
      </c>
      <c r="L55" s="28">
        <v>9</v>
      </c>
      <c r="M55" s="28">
        <v>4</v>
      </c>
      <c r="N55" s="28">
        <v>39</v>
      </c>
      <c r="O55" s="42">
        <f t="shared" si="2"/>
        <v>329</v>
      </c>
    </row>
    <row r="56" spans="1:15">
      <c r="A56" s="9" t="s">
        <v>114</v>
      </c>
      <c r="B56" s="10" t="s">
        <v>115</v>
      </c>
      <c r="C56" s="11">
        <v>12</v>
      </c>
      <c r="D56" s="11">
        <v>0</v>
      </c>
      <c r="E56" s="30">
        <v>0</v>
      </c>
      <c r="F56" s="34">
        <f t="shared" si="3"/>
        <v>12</v>
      </c>
      <c r="G56" s="39">
        <v>0</v>
      </c>
      <c r="H56" s="11">
        <v>2906</v>
      </c>
      <c r="I56" s="45">
        <f t="shared" si="1"/>
        <v>2918</v>
      </c>
      <c r="J56" s="37">
        <v>0</v>
      </c>
      <c r="K56" s="28">
        <v>378</v>
      </c>
      <c r="L56" s="28">
        <v>0</v>
      </c>
      <c r="M56" s="28">
        <v>0</v>
      </c>
      <c r="N56" s="28">
        <v>0</v>
      </c>
      <c r="O56" s="42">
        <f t="shared" si="2"/>
        <v>378</v>
      </c>
    </row>
    <row r="57" spans="1:15">
      <c r="A57" s="9" t="s">
        <v>116</v>
      </c>
      <c r="B57" s="10" t="s">
        <v>117</v>
      </c>
      <c r="C57" s="11">
        <v>6</v>
      </c>
      <c r="D57" s="11">
        <v>0</v>
      </c>
      <c r="E57" s="30">
        <v>1</v>
      </c>
      <c r="F57" s="34">
        <f t="shared" si="3"/>
        <v>7</v>
      </c>
      <c r="G57" s="39">
        <v>0</v>
      </c>
      <c r="H57" s="11">
        <v>12096</v>
      </c>
      <c r="I57" s="45">
        <f t="shared" si="1"/>
        <v>12103</v>
      </c>
      <c r="J57" s="37">
        <v>1503</v>
      </c>
      <c r="K57" s="28">
        <v>510</v>
      </c>
      <c r="L57" s="28">
        <v>22</v>
      </c>
      <c r="M57" s="28">
        <v>1</v>
      </c>
      <c r="N57" s="28">
        <v>28</v>
      </c>
      <c r="O57" s="42">
        <f t="shared" si="2"/>
        <v>561</v>
      </c>
    </row>
    <row r="58" spans="1:15">
      <c r="A58" s="9" t="s">
        <v>118</v>
      </c>
      <c r="B58" s="10" t="s">
        <v>119</v>
      </c>
      <c r="C58" s="11">
        <v>-4</v>
      </c>
      <c r="D58" s="11">
        <v>2</v>
      </c>
      <c r="E58" s="30">
        <v>2</v>
      </c>
      <c r="F58" s="34">
        <f t="shared" si="3"/>
        <v>0</v>
      </c>
      <c r="G58" s="39">
        <v>0</v>
      </c>
      <c r="H58" s="11">
        <v>18016</v>
      </c>
      <c r="I58" s="45">
        <f t="shared" si="1"/>
        <v>18016</v>
      </c>
      <c r="J58" s="37">
        <f>1008+G58</f>
        <v>1008</v>
      </c>
      <c r="K58" s="28">
        <v>513</v>
      </c>
      <c r="L58" s="28">
        <v>22</v>
      </c>
      <c r="M58" s="28">
        <v>1</v>
      </c>
      <c r="N58" s="28">
        <v>16</v>
      </c>
      <c r="O58" s="42">
        <f t="shared" si="2"/>
        <v>552</v>
      </c>
    </row>
    <row r="59" spans="1:15">
      <c r="A59" s="9" t="s">
        <v>120</v>
      </c>
      <c r="B59" s="10" t="s">
        <v>121</v>
      </c>
      <c r="C59" s="11">
        <v>89</v>
      </c>
      <c r="D59" s="11">
        <v>1</v>
      </c>
      <c r="E59" s="30">
        <v>3</v>
      </c>
      <c r="F59" s="34">
        <f t="shared" si="3"/>
        <v>93</v>
      </c>
      <c r="G59" s="39">
        <v>0</v>
      </c>
      <c r="H59" s="11">
        <v>3493</v>
      </c>
      <c r="I59" s="45">
        <f t="shared" si="1"/>
        <v>3586</v>
      </c>
      <c r="J59" s="37">
        <v>0</v>
      </c>
      <c r="K59" s="28">
        <v>346</v>
      </c>
      <c r="L59" s="28">
        <v>4</v>
      </c>
      <c r="M59" s="28">
        <v>3</v>
      </c>
      <c r="N59" s="28">
        <v>10</v>
      </c>
      <c r="O59" s="42">
        <f t="shared" si="2"/>
        <v>363</v>
      </c>
    </row>
    <row r="60" spans="1:15">
      <c r="A60" s="9" t="s">
        <v>122</v>
      </c>
      <c r="B60" s="10" t="s">
        <v>123</v>
      </c>
      <c r="C60" s="11">
        <v>0</v>
      </c>
      <c r="D60" s="11">
        <v>0</v>
      </c>
      <c r="E60" s="30">
        <v>0</v>
      </c>
      <c r="F60" s="34">
        <f t="shared" si="3"/>
        <v>0</v>
      </c>
      <c r="G60" s="39">
        <v>0</v>
      </c>
      <c r="H60" s="11">
        <v>715</v>
      </c>
      <c r="I60" s="45">
        <f t="shared" si="1"/>
        <v>715</v>
      </c>
      <c r="J60" s="37">
        <v>15</v>
      </c>
      <c r="K60" s="28">
        <v>194</v>
      </c>
      <c r="L60" s="28">
        <v>0</v>
      </c>
      <c r="M60" s="28">
        <v>1</v>
      </c>
      <c r="N60" s="28">
        <v>11</v>
      </c>
      <c r="O60" s="42">
        <f t="shared" si="2"/>
        <v>206</v>
      </c>
    </row>
    <row r="61" spans="1:15">
      <c r="A61" s="9" t="s">
        <v>124</v>
      </c>
      <c r="B61" s="10" t="s">
        <v>125</v>
      </c>
      <c r="C61" s="11">
        <v>26</v>
      </c>
      <c r="D61" s="11">
        <v>0</v>
      </c>
      <c r="E61" s="30">
        <v>1</v>
      </c>
      <c r="F61" s="34">
        <f t="shared" si="3"/>
        <v>27</v>
      </c>
      <c r="G61" s="39">
        <v>0</v>
      </c>
      <c r="H61" s="11">
        <v>1591</v>
      </c>
      <c r="I61" s="45">
        <f t="shared" si="1"/>
        <v>1618</v>
      </c>
      <c r="J61" s="37">
        <v>0</v>
      </c>
      <c r="K61" s="28">
        <v>186</v>
      </c>
      <c r="L61" s="28">
        <v>0</v>
      </c>
      <c r="M61" s="28">
        <v>1</v>
      </c>
      <c r="N61" s="28">
        <v>1</v>
      </c>
      <c r="O61" s="42">
        <f t="shared" si="2"/>
        <v>188</v>
      </c>
    </row>
    <row r="62" spans="1:15">
      <c r="A62" s="9" t="s">
        <v>126</v>
      </c>
      <c r="B62" s="10" t="s">
        <v>127</v>
      </c>
      <c r="C62" s="11">
        <v>44</v>
      </c>
      <c r="D62" s="11">
        <v>25</v>
      </c>
      <c r="E62" s="30">
        <v>0</v>
      </c>
      <c r="F62" s="34">
        <f t="shared" si="3"/>
        <v>69</v>
      </c>
      <c r="G62" s="39">
        <v>0</v>
      </c>
      <c r="H62" s="11">
        <v>2692</v>
      </c>
      <c r="I62" s="45">
        <f t="shared" si="1"/>
        <v>2761</v>
      </c>
      <c r="J62" s="37">
        <v>0</v>
      </c>
      <c r="K62" s="28">
        <v>184</v>
      </c>
      <c r="L62" s="28">
        <v>10</v>
      </c>
      <c r="M62" s="28">
        <v>1</v>
      </c>
      <c r="N62" s="28">
        <v>7</v>
      </c>
      <c r="O62" s="42">
        <f t="shared" si="2"/>
        <v>202</v>
      </c>
    </row>
    <row r="63" spans="1:15">
      <c r="A63" s="9" t="s">
        <v>128</v>
      </c>
      <c r="B63" s="10" t="s">
        <v>129</v>
      </c>
      <c r="C63" s="11">
        <v>0</v>
      </c>
      <c r="D63" s="11">
        <v>0</v>
      </c>
      <c r="E63" s="30">
        <v>1</v>
      </c>
      <c r="F63" s="34">
        <f t="shared" si="3"/>
        <v>1</v>
      </c>
      <c r="G63" s="39">
        <v>0</v>
      </c>
      <c r="H63" s="11">
        <v>3977</v>
      </c>
      <c r="I63" s="45">
        <f t="shared" si="1"/>
        <v>3978</v>
      </c>
      <c r="J63" s="37">
        <v>0</v>
      </c>
      <c r="K63" s="28">
        <v>0</v>
      </c>
      <c r="L63" s="28">
        <v>0</v>
      </c>
      <c r="M63" s="28">
        <v>0</v>
      </c>
      <c r="N63" s="28">
        <v>2</v>
      </c>
      <c r="O63" s="42">
        <f t="shared" si="2"/>
        <v>2</v>
      </c>
    </row>
    <row r="64" spans="1:15">
      <c r="A64" s="9" t="s">
        <v>130</v>
      </c>
      <c r="B64" s="10" t="s">
        <v>29</v>
      </c>
      <c r="C64" s="11">
        <v>4</v>
      </c>
      <c r="D64" s="11">
        <v>0</v>
      </c>
      <c r="E64" s="30">
        <v>5</v>
      </c>
      <c r="F64" s="34">
        <f t="shared" si="3"/>
        <v>9</v>
      </c>
      <c r="G64" s="39">
        <v>0</v>
      </c>
      <c r="H64" s="11">
        <v>1985</v>
      </c>
      <c r="I64" s="45">
        <f t="shared" si="1"/>
        <v>1994</v>
      </c>
      <c r="J64" s="37">
        <v>0</v>
      </c>
      <c r="K64" s="28">
        <v>0</v>
      </c>
      <c r="L64" s="28">
        <v>0</v>
      </c>
      <c r="M64" s="28">
        <v>0</v>
      </c>
      <c r="N64" s="28">
        <v>10</v>
      </c>
      <c r="O64" s="42">
        <f t="shared" si="2"/>
        <v>10</v>
      </c>
    </row>
    <row r="65" spans="1:15">
      <c r="A65" s="9" t="s">
        <v>131</v>
      </c>
      <c r="B65" s="10" t="s">
        <v>132</v>
      </c>
      <c r="C65" s="11">
        <v>-1</v>
      </c>
      <c r="D65" s="11">
        <v>0</v>
      </c>
      <c r="E65" s="30">
        <v>0</v>
      </c>
      <c r="F65" s="34">
        <f t="shared" si="3"/>
        <v>-1</v>
      </c>
      <c r="G65" s="39">
        <v>0</v>
      </c>
      <c r="H65" s="11">
        <v>485</v>
      </c>
      <c r="I65" s="45">
        <f t="shared" si="1"/>
        <v>484</v>
      </c>
      <c r="J65" s="37">
        <v>0</v>
      </c>
      <c r="K65" s="28">
        <v>26</v>
      </c>
      <c r="L65" s="28">
        <v>0</v>
      </c>
      <c r="M65" s="28">
        <v>1</v>
      </c>
      <c r="N65" s="28">
        <v>5</v>
      </c>
      <c r="O65" s="42">
        <f t="shared" si="2"/>
        <v>32</v>
      </c>
    </row>
    <row r="66" spans="1:15">
      <c r="A66" s="9" t="s">
        <v>133</v>
      </c>
      <c r="B66" s="10" t="s">
        <v>134</v>
      </c>
      <c r="C66" s="11">
        <v>1</v>
      </c>
      <c r="D66" s="11">
        <v>1</v>
      </c>
      <c r="E66" s="30">
        <v>0</v>
      </c>
      <c r="F66" s="34">
        <f t="shared" si="3"/>
        <v>2</v>
      </c>
      <c r="G66" s="39">
        <v>0</v>
      </c>
      <c r="H66" s="11">
        <v>2351</v>
      </c>
      <c r="I66" s="45">
        <f t="shared" si="1"/>
        <v>2353</v>
      </c>
      <c r="J66" s="37">
        <v>0</v>
      </c>
      <c r="K66" s="28">
        <v>477</v>
      </c>
      <c r="L66" s="28">
        <v>120</v>
      </c>
      <c r="M66" s="28">
        <v>1</v>
      </c>
      <c r="N66" s="28">
        <v>18</v>
      </c>
      <c r="O66" s="42">
        <f t="shared" si="2"/>
        <v>616</v>
      </c>
    </row>
    <row r="67" spans="1:15">
      <c r="A67" s="9" t="s">
        <v>135</v>
      </c>
      <c r="B67" s="10" t="s">
        <v>136</v>
      </c>
      <c r="C67" s="11">
        <v>9</v>
      </c>
      <c r="D67" s="11">
        <v>6</v>
      </c>
      <c r="E67" s="30">
        <v>0</v>
      </c>
      <c r="F67" s="34">
        <f t="shared" si="3"/>
        <v>15</v>
      </c>
      <c r="G67" s="39">
        <v>0</v>
      </c>
      <c r="H67" s="11">
        <v>707</v>
      </c>
      <c r="I67" s="45">
        <f t="shared" si="1"/>
        <v>722</v>
      </c>
      <c r="J67" s="37">
        <v>0</v>
      </c>
      <c r="K67" s="28">
        <v>732</v>
      </c>
      <c r="L67" s="28">
        <v>57</v>
      </c>
      <c r="M67" s="28">
        <v>1</v>
      </c>
      <c r="N67" s="28">
        <v>1</v>
      </c>
      <c r="O67" s="42">
        <f t="shared" si="2"/>
        <v>791</v>
      </c>
    </row>
    <row r="68" spans="1:15">
      <c r="A68" s="9" t="s">
        <v>137</v>
      </c>
      <c r="B68" s="10" t="s">
        <v>138</v>
      </c>
      <c r="C68" s="11">
        <v>-1</v>
      </c>
      <c r="D68" s="11">
        <v>-1</v>
      </c>
      <c r="E68" s="30">
        <v>0</v>
      </c>
      <c r="F68" s="34">
        <f t="shared" ref="F68:F99" si="4">SUM(C68:E68)</f>
        <v>-2</v>
      </c>
      <c r="G68" s="39">
        <v>0</v>
      </c>
      <c r="H68" s="11">
        <v>1741</v>
      </c>
      <c r="I68" s="45">
        <f t="shared" si="1"/>
        <v>1739</v>
      </c>
      <c r="J68" s="37">
        <f>G68</f>
        <v>0</v>
      </c>
      <c r="K68" s="28">
        <v>98</v>
      </c>
      <c r="L68" s="28">
        <v>17</v>
      </c>
      <c r="M68" s="28">
        <v>1</v>
      </c>
      <c r="N68" s="28">
        <v>10</v>
      </c>
      <c r="O68" s="42">
        <f t="shared" si="2"/>
        <v>126</v>
      </c>
    </row>
    <row r="69" spans="1:15">
      <c r="A69" s="9" t="s">
        <v>139</v>
      </c>
      <c r="B69" s="10" t="s">
        <v>140</v>
      </c>
      <c r="C69" s="11">
        <v>36</v>
      </c>
      <c r="D69" s="11">
        <v>1</v>
      </c>
      <c r="E69" s="30">
        <v>1</v>
      </c>
      <c r="F69" s="34">
        <f t="shared" si="4"/>
        <v>38</v>
      </c>
      <c r="G69" s="39">
        <v>0</v>
      </c>
      <c r="H69" s="11">
        <v>2256</v>
      </c>
      <c r="I69" s="45">
        <f t="shared" ref="I69:I132" si="5">H69+F69</f>
        <v>2294</v>
      </c>
      <c r="J69" s="37">
        <v>0</v>
      </c>
      <c r="K69" s="28">
        <v>524</v>
      </c>
      <c r="L69" s="28">
        <v>56</v>
      </c>
      <c r="M69" s="28">
        <v>6</v>
      </c>
      <c r="N69" s="28">
        <v>6</v>
      </c>
      <c r="O69" s="42">
        <f t="shared" ref="O69:O132" si="6">SUM(K69:N69)</f>
        <v>592</v>
      </c>
    </row>
    <row r="70" spans="1:15">
      <c r="A70" s="9" t="s">
        <v>141</v>
      </c>
      <c r="B70" s="10" t="s">
        <v>142</v>
      </c>
      <c r="C70" s="11">
        <v>-1</v>
      </c>
      <c r="D70" s="11">
        <v>1</v>
      </c>
      <c r="E70" s="30">
        <v>1</v>
      </c>
      <c r="F70" s="34">
        <f t="shared" si="4"/>
        <v>1</v>
      </c>
      <c r="G70" s="39">
        <v>0</v>
      </c>
      <c r="H70" s="11">
        <v>834</v>
      </c>
      <c r="I70" s="45">
        <f t="shared" si="5"/>
        <v>835</v>
      </c>
      <c r="J70" s="37">
        <v>50</v>
      </c>
      <c r="K70" s="28">
        <v>8</v>
      </c>
      <c r="L70" s="28">
        <v>1</v>
      </c>
      <c r="M70" s="28">
        <v>1</v>
      </c>
      <c r="N70" s="28">
        <v>8</v>
      </c>
      <c r="O70" s="42">
        <f t="shared" si="6"/>
        <v>18</v>
      </c>
    </row>
    <row r="71" spans="1:15">
      <c r="A71" s="9" t="s">
        <v>143</v>
      </c>
      <c r="B71" s="10" t="s">
        <v>144</v>
      </c>
      <c r="C71" s="11">
        <v>0</v>
      </c>
      <c r="D71" s="11">
        <v>0</v>
      </c>
      <c r="E71" s="30">
        <v>2</v>
      </c>
      <c r="F71" s="34">
        <f t="shared" si="4"/>
        <v>2</v>
      </c>
      <c r="G71" s="39">
        <v>0</v>
      </c>
      <c r="H71" s="11">
        <v>19154</v>
      </c>
      <c r="I71" s="45">
        <f t="shared" si="5"/>
        <v>19156</v>
      </c>
      <c r="J71" s="37">
        <v>0</v>
      </c>
      <c r="K71" s="28">
        <v>0</v>
      </c>
      <c r="L71" s="28">
        <v>0</v>
      </c>
      <c r="M71" s="28">
        <v>0</v>
      </c>
      <c r="N71" s="28">
        <v>0</v>
      </c>
      <c r="O71" s="42">
        <f t="shared" si="6"/>
        <v>0</v>
      </c>
    </row>
    <row r="72" spans="1:15">
      <c r="A72" s="9" t="s">
        <v>145</v>
      </c>
      <c r="B72" s="10" t="s">
        <v>146</v>
      </c>
      <c r="C72" s="11">
        <v>60</v>
      </c>
      <c r="D72" s="11">
        <v>2</v>
      </c>
      <c r="E72" s="30">
        <v>0</v>
      </c>
      <c r="F72" s="34">
        <f t="shared" si="4"/>
        <v>62</v>
      </c>
      <c r="G72" s="39">
        <v>0</v>
      </c>
      <c r="H72" s="11">
        <v>2800</v>
      </c>
      <c r="I72" s="45">
        <f t="shared" si="5"/>
        <v>2862</v>
      </c>
      <c r="J72" s="37">
        <v>0</v>
      </c>
      <c r="K72" s="28">
        <v>537</v>
      </c>
      <c r="L72" s="28">
        <v>0</v>
      </c>
      <c r="M72" s="28">
        <v>4</v>
      </c>
      <c r="N72" s="28">
        <v>4</v>
      </c>
      <c r="O72" s="42">
        <f t="shared" si="6"/>
        <v>545</v>
      </c>
    </row>
    <row r="73" spans="1:15">
      <c r="A73" s="9" t="s">
        <v>147</v>
      </c>
      <c r="B73" s="10" t="s">
        <v>148</v>
      </c>
      <c r="C73" s="11">
        <v>101</v>
      </c>
      <c r="D73" s="11">
        <v>13</v>
      </c>
      <c r="E73" s="30">
        <v>6</v>
      </c>
      <c r="F73" s="34">
        <f t="shared" si="4"/>
        <v>120</v>
      </c>
      <c r="G73" s="39">
        <v>0</v>
      </c>
      <c r="H73" s="11">
        <v>1220</v>
      </c>
      <c r="I73" s="45">
        <f t="shared" si="5"/>
        <v>1340</v>
      </c>
      <c r="J73" s="37">
        <v>0</v>
      </c>
      <c r="K73" s="28">
        <v>400</v>
      </c>
      <c r="L73" s="28">
        <v>306</v>
      </c>
      <c r="M73" s="28">
        <v>6</v>
      </c>
      <c r="N73" s="28">
        <v>9</v>
      </c>
      <c r="O73" s="42">
        <f t="shared" si="6"/>
        <v>721</v>
      </c>
    </row>
    <row r="74" spans="1:15">
      <c r="A74" s="9" t="s">
        <v>149</v>
      </c>
      <c r="B74" s="10" t="s">
        <v>150</v>
      </c>
      <c r="C74" s="11">
        <v>77</v>
      </c>
      <c r="D74" s="11">
        <v>3</v>
      </c>
      <c r="E74" s="30">
        <v>3</v>
      </c>
      <c r="F74" s="34">
        <f t="shared" si="4"/>
        <v>83</v>
      </c>
      <c r="G74" s="39">
        <v>0</v>
      </c>
      <c r="H74" s="11">
        <v>2708</v>
      </c>
      <c r="I74" s="45">
        <f t="shared" si="5"/>
        <v>2791</v>
      </c>
      <c r="J74" s="37">
        <v>0</v>
      </c>
      <c r="K74" s="28">
        <v>955</v>
      </c>
      <c r="L74" s="28">
        <v>20</v>
      </c>
      <c r="M74" s="28">
        <v>8</v>
      </c>
      <c r="N74" s="28">
        <v>3</v>
      </c>
      <c r="O74" s="42">
        <f t="shared" si="6"/>
        <v>986</v>
      </c>
    </row>
    <row r="75" spans="1:15">
      <c r="A75" s="9" t="s">
        <v>151</v>
      </c>
      <c r="B75" s="10" t="s">
        <v>152</v>
      </c>
      <c r="C75" s="11">
        <v>102</v>
      </c>
      <c r="D75" s="11">
        <v>5</v>
      </c>
      <c r="E75" s="30">
        <v>4</v>
      </c>
      <c r="F75" s="34">
        <f t="shared" si="4"/>
        <v>111</v>
      </c>
      <c r="G75" s="39">
        <v>0</v>
      </c>
      <c r="H75" s="11">
        <v>1194</v>
      </c>
      <c r="I75" s="45">
        <f t="shared" si="5"/>
        <v>1305</v>
      </c>
      <c r="J75" s="37">
        <v>0</v>
      </c>
      <c r="K75" s="28">
        <v>517</v>
      </c>
      <c r="L75" s="28">
        <v>245</v>
      </c>
      <c r="M75" s="28">
        <v>3</v>
      </c>
      <c r="N75" s="28">
        <v>12</v>
      </c>
      <c r="O75" s="42">
        <f t="shared" si="6"/>
        <v>777</v>
      </c>
    </row>
    <row r="76" spans="1:15">
      <c r="A76" s="9" t="s">
        <v>153</v>
      </c>
      <c r="B76" s="10" t="s">
        <v>154</v>
      </c>
      <c r="C76" s="11">
        <v>392</v>
      </c>
      <c r="D76" s="11">
        <v>2</v>
      </c>
      <c r="E76" s="30">
        <v>1</v>
      </c>
      <c r="F76" s="34">
        <f t="shared" si="4"/>
        <v>395</v>
      </c>
      <c r="G76" s="39">
        <v>300</v>
      </c>
      <c r="H76" s="11">
        <v>2503</v>
      </c>
      <c r="I76" s="45">
        <f t="shared" si="5"/>
        <v>2898</v>
      </c>
      <c r="J76" s="37">
        <f>0+G76</f>
        <v>300</v>
      </c>
      <c r="K76" s="28">
        <v>561</v>
      </c>
      <c r="L76" s="28">
        <v>23</v>
      </c>
      <c r="M76" s="28">
        <v>1</v>
      </c>
      <c r="N76" s="28">
        <v>5</v>
      </c>
      <c r="O76" s="42">
        <f t="shared" si="6"/>
        <v>590</v>
      </c>
    </row>
    <row r="77" spans="1:15">
      <c r="A77" s="9" t="s">
        <v>155</v>
      </c>
      <c r="B77" s="10" t="s">
        <v>156</v>
      </c>
      <c r="C77" s="11">
        <v>5</v>
      </c>
      <c r="D77" s="11">
        <v>0</v>
      </c>
      <c r="E77" s="30">
        <v>0</v>
      </c>
      <c r="F77" s="34">
        <f t="shared" si="4"/>
        <v>5</v>
      </c>
      <c r="G77" s="39">
        <v>0</v>
      </c>
      <c r="H77" s="11">
        <v>1238</v>
      </c>
      <c r="I77" s="45">
        <f t="shared" si="5"/>
        <v>1243</v>
      </c>
      <c r="J77" s="37">
        <v>0</v>
      </c>
      <c r="K77" s="28">
        <v>295</v>
      </c>
      <c r="L77" s="28">
        <v>357</v>
      </c>
      <c r="M77" s="28">
        <v>1</v>
      </c>
      <c r="N77" s="28">
        <v>12</v>
      </c>
      <c r="O77" s="42">
        <f t="shared" si="6"/>
        <v>665</v>
      </c>
    </row>
    <row r="78" spans="1:15">
      <c r="A78" s="9" t="s">
        <v>157</v>
      </c>
      <c r="B78" s="10" t="s">
        <v>158</v>
      </c>
      <c r="C78" s="11">
        <v>0</v>
      </c>
      <c r="D78" s="11">
        <v>2</v>
      </c>
      <c r="E78" s="30">
        <v>0</v>
      </c>
      <c r="F78" s="34">
        <f t="shared" si="4"/>
        <v>2</v>
      </c>
      <c r="G78" s="39">
        <v>0</v>
      </c>
      <c r="H78" s="11">
        <v>881</v>
      </c>
      <c r="I78" s="45">
        <f t="shared" si="5"/>
        <v>883</v>
      </c>
      <c r="J78" s="37">
        <v>0</v>
      </c>
      <c r="K78" s="28">
        <v>26</v>
      </c>
      <c r="L78" s="28">
        <v>32</v>
      </c>
      <c r="M78" s="28">
        <v>1</v>
      </c>
      <c r="N78" s="28">
        <v>4</v>
      </c>
      <c r="O78" s="42">
        <f t="shared" si="6"/>
        <v>63</v>
      </c>
    </row>
    <row r="79" spans="1:15">
      <c r="A79" s="10" t="s">
        <v>159</v>
      </c>
      <c r="B79" s="2" t="s">
        <v>160</v>
      </c>
      <c r="C79" s="11">
        <v>28</v>
      </c>
      <c r="D79" s="11">
        <v>3</v>
      </c>
      <c r="E79" s="30">
        <v>2</v>
      </c>
      <c r="F79" s="34">
        <f t="shared" si="4"/>
        <v>33</v>
      </c>
      <c r="G79" s="39">
        <v>0</v>
      </c>
      <c r="H79" s="11">
        <v>2186</v>
      </c>
      <c r="I79" s="45">
        <f t="shared" si="5"/>
        <v>2219</v>
      </c>
      <c r="J79" s="37">
        <v>0</v>
      </c>
      <c r="K79" s="28">
        <v>1059</v>
      </c>
      <c r="L79" s="28">
        <v>239</v>
      </c>
      <c r="M79" s="28">
        <v>10</v>
      </c>
      <c r="N79" s="28">
        <v>2</v>
      </c>
      <c r="O79" s="42">
        <f t="shared" si="6"/>
        <v>1310</v>
      </c>
    </row>
    <row r="80" spans="1:15">
      <c r="A80" s="9" t="s">
        <v>161</v>
      </c>
      <c r="B80" s="10" t="s">
        <v>162</v>
      </c>
      <c r="C80" s="11">
        <v>-4</v>
      </c>
      <c r="D80" s="11">
        <v>0</v>
      </c>
      <c r="E80" s="30">
        <v>0</v>
      </c>
      <c r="F80" s="34">
        <f t="shared" si="4"/>
        <v>-4</v>
      </c>
      <c r="G80" s="39">
        <v>0</v>
      </c>
      <c r="H80" s="11">
        <v>410</v>
      </c>
      <c r="I80" s="45">
        <f t="shared" si="5"/>
        <v>406</v>
      </c>
      <c r="J80" s="37">
        <v>0</v>
      </c>
      <c r="K80" s="28">
        <v>0</v>
      </c>
      <c r="L80" s="28">
        <v>0</v>
      </c>
      <c r="M80" s="28">
        <v>1</v>
      </c>
      <c r="N80" s="28">
        <v>3</v>
      </c>
      <c r="O80" s="42">
        <f t="shared" si="6"/>
        <v>4</v>
      </c>
    </row>
    <row r="81" spans="1:15">
      <c r="A81" s="9" t="s">
        <v>163</v>
      </c>
      <c r="B81" s="10" t="s">
        <v>164</v>
      </c>
      <c r="C81" s="11">
        <v>0</v>
      </c>
      <c r="D81" s="11">
        <v>2</v>
      </c>
      <c r="E81" s="30">
        <v>0</v>
      </c>
      <c r="F81" s="34">
        <f t="shared" si="4"/>
        <v>2</v>
      </c>
      <c r="G81" s="39">
        <v>0</v>
      </c>
      <c r="H81" s="11">
        <v>864</v>
      </c>
      <c r="I81" s="45">
        <f t="shared" si="5"/>
        <v>866</v>
      </c>
      <c r="J81" s="37">
        <v>0</v>
      </c>
      <c r="K81" s="28">
        <v>47</v>
      </c>
      <c r="L81" s="28">
        <v>267</v>
      </c>
      <c r="M81" s="28">
        <v>0</v>
      </c>
      <c r="N81" s="28">
        <v>6</v>
      </c>
      <c r="O81" s="42">
        <f t="shared" si="6"/>
        <v>320</v>
      </c>
    </row>
    <row r="82" spans="1:15">
      <c r="A82" s="9" t="s">
        <v>165</v>
      </c>
      <c r="B82" s="12" t="s">
        <v>166</v>
      </c>
      <c r="C82" s="11">
        <v>16</v>
      </c>
      <c r="D82" s="11">
        <v>71</v>
      </c>
      <c r="E82" s="30">
        <v>3</v>
      </c>
      <c r="F82" s="34">
        <f t="shared" si="4"/>
        <v>90</v>
      </c>
      <c r="G82" s="39">
        <v>0</v>
      </c>
      <c r="H82" s="11">
        <v>7096</v>
      </c>
      <c r="I82" s="45">
        <f t="shared" si="5"/>
        <v>7186</v>
      </c>
      <c r="J82" s="37">
        <v>0</v>
      </c>
      <c r="K82" s="28">
        <v>70</v>
      </c>
      <c r="L82" s="28">
        <v>78</v>
      </c>
      <c r="M82" s="28">
        <v>0</v>
      </c>
      <c r="N82" s="28">
        <v>11</v>
      </c>
      <c r="O82" s="42">
        <f t="shared" si="6"/>
        <v>159</v>
      </c>
    </row>
    <row r="83" spans="1:15">
      <c r="A83" s="9" t="s">
        <v>167</v>
      </c>
      <c r="B83" s="13" t="s">
        <v>168</v>
      </c>
      <c r="C83" s="11">
        <v>10</v>
      </c>
      <c r="D83" s="11">
        <v>0</v>
      </c>
      <c r="E83" s="30">
        <v>3</v>
      </c>
      <c r="F83" s="34">
        <f t="shared" si="4"/>
        <v>13</v>
      </c>
      <c r="G83" s="39">
        <v>0</v>
      </c>
      <c r="H83" s="11">
        <v>999</v>
      </c>
      <c r="I83" s="45">
        <f t="shared" si="5"/>
        <v>1012</v>
      </c>
      <c r="J83" s="37">
        <v>0</v>
      </c>
      <c r="K83" s="28">
        <v>762</v>
      </c>
      <c r="L83" s="28">
        <v>0</v>
      </c>
      <c r="M83" s="28">
        <v>1</v>
      </c>
      <c r="N83" s="28">
        <v>8</v>
      </c>
      <c r="O83" s="42">
        <f t="shared" si="6"/>
        <v>771</v>
      </c>
    </row>
    <row r="84" spans="1:15">
      <c r="A84" s="9" t="s">
        <v>169</v>
      </c>
      <c r="B84" s="10" t="s">
        <v>170</v>
      </c>
      <c r="C84" s="11">
        <v>13</v>
      </c>
      <c r="D84" s="11">
        <v>3</v>
      </c>
      <c r="E84" s="30">
        <v>0</v>
      </c>
      <c r="F84" s="34">
        <f t="shared" si="4"/>
        <v>16</v>
      </c>
      <c r="G84" s="39">
        <v>0</v>
      </c>
      <c r="H84" s="11">
        <v>6256</v>
      </c>
      <c r="I84" s="45">
        <f t="shared" si="5"/>
        <v>6272</v>
      </c>
      <c r="J84" s="37">
        <f>G84</f>
        <v>0</v>
      </c>
      <c r="K84" s="28">
        <v>154</v>
      </c>
      <c r="L84" s="28">
        <v>11</v>
      </c>
      <c r="M84" s="28">
        <v>0</v>
      </c>
      <c r="N84" s="28">
        <v>6</v>
      </c>
      <c r="O84" s="42">
        <f t="shared" si="6"/>
        <v>171</v>
      </c>
    </row>
    <row r="85" spans="1:15">
      <c r="A85" s="14" t="s">
        <v>171</v>
      </c>
      <c r="B85" s="15" t="s">
        <v>172</v>
      </c>
      <c r="C85" s="11">
        <v>143</v>
      </c>
      <c r="D85" s="11">
        <v>5</v>
      </c>
      <c r="E85" s="30">
        <v>0</v>
      </c>
      <c r="F85" s="34">
        <f t="shared" si="4"/>
        <v>148</v>
      </c>
      <c r="G85" s="39">
        <v>0</v>
      </c>
      <c r="H85" s="11">
        <v>1027</v>
      </c>
      <c r="I85" s="45">
        <f t="shared" si="5"/>
        <v>1175</v>
      </c>
      <c r="J85" s="37">
        <v>0</v>
      </c>
      <c r="K85" s="28">
        <v>18</v>
      </c>
      <c r="L85" s="28">
        <v>1</v>
      </c>
      <c r="M85" s="28">
        <v>13</v>
      </c>
      <c r="N85" s="28">
        <v>2</v>
      </c>
      <c r="O85" s="42">
        <f t="shared" si="6"/>
        <v>34</v>
      </c>
    </row>
    <row r="86" spans="1:15">
      <c r="A86" s="16" t="s">
        <v>173</v>
      </c>
      <c r="B86" s="17" t="s">
        <v>174</v>
      </c>
      <c r="C86" s="11">
        <v>5</v>
      </c>
      <c r="D86" s="11">
        <v>0</v>
      </c>
      <c r="E86" s="30">
        <v>1</v>
      </c>
      <c r="F86" s="34">
        <f t="shared" si="4"/>
        <v>6</v>
      </c>
      <c r="G86" s="39">
        <v>0</v>
      </c>
      <c r="H86" s="11">
        <v>2353</v>
      </c>
      <c r="I86" s="45">
        <f t="shared" si="5"/>
        <v>2359</v>
      </c>
      <c r="J86" s="37">
        <v>0</v>
      </c>
      <c r="K86" s="28">
        <v>217</v>
      </c>
      <c r="L86" s="28">
        <v>0</v>
      </c>
      <c r="M86" s="28">
        <v>0</v>
      </c>
      <c r="N86" s="28">
        <v>0</v>
      </c>
      <c r="O86" s="42">
        <f t="shared" si="6"/>
        <v>217</v>
      </c>
    </row>
    <row r="87" spans="1:15">
      <c r="A87" s="16" t="s">
        <v>175</v>
      </c>
      <c r="B87" s="17" t="s">
        <v>176</v>
      </c>
      <c r="C87" s="11">
        <v>-7</v>
      </c>
      <c r="D87" s="11">
        <v>0</v>
      </c>
      <c r="E87" s="30">
        <v>2</v>
      </c>
      <c r="F87" s="34">
        <f t="shared" si="4"/>
        <v>-5</v>
      </c>
      <c r="G87" s="39">
        <v>0</v>
      </c>
      <c r="H87" s="11">
        <v>11178</v>
      </c>
      <c r="I87" s="45">
        <f t="shared" si="5"/>
        <v>11173</v>
      </c>
      <c r="J87" s="37">
        <v>0</v>
      </c>
      <c r="K87" s="28">
        <v>2</v>
      </c>
      <c r="L87" s="28">
        <v>0</v>
      </c>
      <c r="M87" s="28">
        <v>0</v>
      </c>
      <c r="N87" s="28">
        <v>0</v>
      </c>
      <c r="O87" s="42">
        <f t="shared" si="6"/>
        <v>2</v>
      </c>
    </row>
    <row r="88" spans="1:15">
      <c r="A88" s="16" t="s">
        <v>177</v>
      </c>
      <c r="B88" s="17" t="s">
        <v>178</v>
      </c>
      <c r="C88" s="11">
        <v>146</v>
      </c>
      <c r="D88" s="11">
        <v>31</v>
      </c>
      <c r="E88" s="30">
        <v>3</v>
      </c>
      <c r="F88" s="34">
        <f t="shared" si="4"/>
        <v>180</v>
      </c>
      <c r="G88" s="39">
        <v>0</v>
      </c>
      <c r="H88" s="11">
        <v>4044</v>
      </c>
      <c r="I88" s="45">
        <f t="shared" si="5"/>
        <v>4224</v>
      </c>
      <c r="J88" s="37">
        <v>0</v>
      </c>
      <c r="K88" s="28">
        <v>361</v>
      </c>
      <c r="L88" s="28">
        <v>8</v>
      </c>
      <c r="M88" s="28">
        <v>24</v>
      </c>
      <c r="N88" s="28">
        <v>15</v>
      </c>
      <c r="O88" s="42">
        <f t="shared" si="6"/>
        <v>408</v>
      </c>
    </row>
    <row r="89" spans="1:15">
      <c r="A89" s="16" t="s">
        <v>179</v>
      </c>
      <c r="B89" s="17" t="s">
        <v>180</v>
      </c>
      <c r="C89" s="11">
        <v>4</v>
      </c>
      <c r="D89" s="11">
        <v>-1</v>
      </c>
      <c r="E89" s="30">
        <v>0</v>
      </c>
      <c r="F89" s="34">
        <f t="shared" si="4"/>
        <v>3</v>
      </c>
      <c r="G89" s="39">
        <v>0</v>
      </c>
      <c r="H89" s="11">
        <v>1022</v>
      </c>
      <c r="I89" s="45">
        <f t="shared" si="5"/>
        <v>1025</v>
      </c>
      <c r="J89" s="37">
        <v>0</v>
      </c>
      <c r="K89" s="28">
        <v>0</v>
      </c>
      <c r="L89" s="28">
        <v>530</v>
      </c>
      <c r="M89" s="28">
        <v>0</v>
      </c>
      <c r="N89" s="28">
        <v>0</v>
      </c>
      <c r="O89" s="42">
        <f t="shared" si="6"/>
        <v>530</v>
      </c>
    </row>
    <row r="90" spans="1:15">
      <c r="A90" s="16" t="s">
        <v>181</v>
      </c>
      <c r="B90" s="17" t="s">
        <v>182</v>
      </c>
      <c r="C90" s="11">
        <v>21</v>
      </c>
      <c r="D90" s="11">
        <v>-3</v>
      </c>
      <c r="E90" s="30">
        <v>61</v>
      </c>
      <c r="F90" s="34">
        <f t="shared" si="4"/>
        <v>79</v>
      </c>
      <c r="G90" s="39">
        <v>60</v>
      </c>
      <c r="H90" s="11">
        <v>428</v>
      </c>
      <c r="I90" s="45">
        <f t="shared" si="5"/>
        <v>507</v>
      </c>
      <c r="J90" s="37">
        <f>0+G90</f>
        <v>60</v>
      </c>
      <c r="K90" s="28">
        <v>113</v>
      </c>
      <c r="L90" s="28">
        <v>284</v>
      </c>
      <c r="M90" s="28">
        <v>1</v>
      </c>
      <c r="N90" s="28">
        <v>5</v>
      </c>
      <c r="O90" s="42">
        <f t="shared" si="6"/>
        <v>403</v>
      </c>
    </row>
    <row r="91" spans="1:15">
      <c r="A91" s="16" t="s">
        <v>183</v>
      </c>
      <c r="B91" s="17" t="s">
        <v>184</v>
      </c>
      <c r="C91" s="11">
        <v>50</v>
      </c>
      <c r="D91" s="11">
        <v>5</v>
      </c>
      <c r="E91" s="30">
        <v>0</v>
      </c>
      <c r="F91" s="34">
        <f t="shared" si="4"/>
        <v>55</v>
      </c>
      <c r="G91" s="39">
        <v>0</v>
      </c>
      <c r="H91" s="11">
        <v>1751</v>
      </c>
      <c r="I91" s="45">
        <f t="shared" si="5"/>
        <v>1806</v>
      </c>
      <c r="J91" s="37">
        <v>0</v>
      </c>
      <c r="K91" s="28">
        <v>1193</v>
      </c>
      <c r="L91" s="28">
        <v>0</v>
      </c>
      <c r="M91" s="28">
        <v>9</v>
      </c>
      <c r="N91" s="28">
        <v>3</v>
      </c>
      <c r="O91" s="42">
        <f t="shared" si="6"/>
        <v>1205</v>
      </c>
    </row>
    <row r="92" spans="1:15">
      <c r="A92" s="16" t="s">
        <v>185</v>
      </c>
      <c r="B92" s="17" t="s">
        <v>186</v>
      </c>
      <c r="C92" s="11">
        <v>18</v>
      </c>
      <c r="D92" s="11">
        <v>1</v>
      </c>
      <c r="E92" s="30">
        <v>2</v>
      </c>
      <c r="F92" s="34">
        <f t="shared" si="4"/>
        <v>21</v>
      </c>
      <c r="G92" s="39">
        <v>0</v>
      </c>
      <c r="H92" s="11">
        <v>1120</v>
      </c>
      <c r="I92" s="45">
        <f t="shared" si="5"/>
        <v>1141</v>
      </c>
      <c r="J92" s="37">
        <v>0</v>
      </c>
      <c r="K92" s="28">
        <v>0</v>
      </c>
      <c r="L92" s="28">
        <v>2</v>
      </c>
      <c r="M92" s="28">
        <v>0</v>
      </c>
      <c r="N92" s="28">
        <v>3</v>
      </c>
      <c r="O92" s="42">
        <f t="shared" si="6"/>
        <v>5</v>
      </c>
    </row>
    <row r="93" spans="1:15">
      <c r="A93" s="16" t="s">
        <v>187</v>
      </c>
      <c r="B93" s="17" t="s">
        <v>188</v>
      </c>
      <c r="C93" s="11">
        <v>15</v>
      </c>
      <c r="D93" s="11">
        <v>0</v>
      </c>
      <c r="E93" s="30">
        <v>0</v>
      </c>
      <c r="F93" s="34">
        <f t="shared" si="4"/>
        <v>15</v>
      </c>
      <c r="G93" s="39">
        <v>0</v>
      </c>
      <c r="H93" s="11">
        <v>3713</v>
      </c>
      <c r="I93" s="45">
        <f t="shared" si="5"/>
        <v>3728</v>
      </c>
      <c r="J93" s="37">
        <v>0</v>
      </c>
      <c r="K93" s="28">
        <v>849</v>
      </c>
      <c r="L93" s="28">
        <v>4</v>
      </c>
      <c r="M93" s="28">
        <v>6</v>
      </c>
      <c r="N93" s="28">
        <v>2</v>
      </c>
      <c r="O93" s="42">
        <f t="shared" si="6"/>
        <v>861</v>
      </c>
    </row>
    <row r="94" spans="1:15">
      <c r="A94" s="16" t="s">
        <v>189</v>
      </c>
      <c r="B94" s="17" t="s">
        <v>190</v>
      </c>
      <c r="C94" s="11">
        <v>-6</v>
      </c>
      <c r="D94" s="11">
        <v>-2</v>
      </c>
      <c r="E94" s="30">
        <v>0</v>
      </c>
      <c r="F94" s="34">
        <f t="shared" si="4"/>
        <v>-8</v>
      </c>
      <c r="G94" s="39">
        <v>0</v>
      </c>
      <c r="H94" s="11">
        <v>9492</v>
      </c>
      <c r="I94" s="45">
        <f t="shared" si="5"/>
        <v>9484</v>
      </c>
      <c r="J94" s="37">
        <v>0</v>
      </c>
      <c r="K94" s="28">
        <v>776</v>
      </c>
      <c r="L94" s="28">
        <v>196</v>
      </c>
      <c r="M94" s="28">
        <v>1</v>
      </c>
      <c r="N94" s="28">
        <v>1</v>
      </c>
      <c r="O94" s="42">
        <f t="shared" si="6"/>
        <v>974</v>
      </c>
    </row>
    <row r="95" spans="1:15">
      <c r="A95" s="16" t="s">
        <v>191</v>
      </c>
      <c r="B95" s="17" t="s">
        <v>192</v>
      </c>
      <c r="C95" s="11">
        <v>26</v>
      </c>
      <c r="D95" s="11">
        <v>18</v>
      </c>
      <c r="E95" s="30">
        <v>6</v>
      </c>
      <c r="F95" s="34">
        <f t="shared" si="4"/>
        <v>50</v>
      </c>
      <c r="G95" s="39">
        <v>0</v>
      </c>
      <c r="H95" s="11">
        <v>1968</v>
      </c>
      <c r="I95" s="45">
        <f t="shared" si="5"/>
        <v>2018</v>
      </c>
      <c r="J95" s="37">
        <v>0</v>
      </c>
      <c r="K95" s="28">
        <v>26</v>
      </c>
      <c r="L95" s="28">
        <v>258</v>
      </c>
      <c r="M95" s="28">
        <v>3</v>
      </c>
      <c r="N95" s="28">
        <v>1</v>
      </c>
      <c r="O95" s="42">
        <f t="shared" si="6"/>
        <v>288</v>
      </c>
    </row>
    <row r="96" spans="1:15">
      <c r="A96" s="16" t="s">
        <v>193</v>
      </c>
      <c r="B96" s="17" t="s">
        <v>194</v>
      </c>
      <c r="C96" s="11">
        <v>4</v>
      </c>
      <c r="D96" s="11">
        <v>0</v>
      </c>
      <c r="E96" s="30">
        <v>0</v>
      </c>
      <c r="F96" s="34">
        <f t="shared" si="4"/>
        <v>4</v>
      </c>
      <c r="G96" s="39">
        <v>0</v>
      </c>
      <c r="H96" s="11">
        <v>513</v>
      </c>
      <c r="I96" s="45">
        <f t="shared" si="5"/>
        <v>517</v>
      </c>
      <c r="J96" s="37">
        <f>G96</f>
        <v>0</v>
      </c>
      <c r="K96" s="28">
        <v>27</v>
      </c>
      <c r="L96" s="28">
        <v>0</v>
      </c>
      <c r="M96" s="28">
        <v>0</v>
      </c>
      <c r="N96" s="28">
        <v>5</v>
      </c>
      <c r="O96" s="42">
        <f t="shared" si="6"/>
        <v>32</v>
      </c>
    </row>
    <row r="97" spans="1:15">
      <c r="A97" s="16" t="s">
        <v>195</v>
      </c>
      <c r="B97" s="17" t="s">
        <v>196</v>
      </c>
      <c r="C97" s="11">
        <v>113</v>
      </c>
      <c r="D97" s="11">
        <v>2</v>
      </c>
      <c r="E97" s="30">
        <v>6</v>
      </c>
      <c r="F97" s="34">
        <f t="shared" si="4"/>
        <v>121</v>
      </c>
      <c r="G97" s="39">
        <v>0</v>
      </c>
      <c r="H97" s="11">
        <v>4387</v>
      </c>
      <c r="I97" s="45">
        <f t="shared" si="5"/>
        <v>4508</v>
      </c>
      <c r="J97" s="37">
        <v>0</v>
      </c>
      <c r="K97" s="28">
        <v>243</v>
      </c>
      <c r="L97" s="28">
        <v>5</v>
      </c>
      <c r="M97" s="28">
        <v>7</v>
      </c>
      <c r="N97" s="28">
        <v>4</v>
      </c>
      <c r="O97" s="42">
        <f t="shared" si="6"/>
        <v>259</v>
      </c>
    </row>
    <row r="98" spans="1:15">
      <c r="A98" s="16" t="s">
        <v>197</v>
      </c>
      <c r="B98" s="17" t="s">
        <v>198</v>
      </c>
      <c r="C98" s="11">
        <v>452</v>
      </c>
      <c r="D98" s="11">
        <v>5</v>
      </c>
      <c r="E98" s="30">
        <v>3</v>
      </c>
      <c r="F98" s="34">
        <f t="shared" si="4"/>
        <v>460</v>
      </c>
      <c r="G98" s="39">
        <v>0</v>
      </c>
      <c r="H98" s="11">
        <v>1875</v>
      </c>
      <c r="I98" s="45">
        <f t="shared" si="5"/>
        <v>2335</v>
      </c>
      <c r="J98" s="37">
        <v>0</v>
      </c>
      <c r="K98" s="28">
        <v>0</v>
      </c>
      <c r="L98" s="28">
        <v>0</v>
      </c>
      <c r="M98" s="28">
        <v>12</v>
      </c>
      <c r="N98" s="28">
        <v>6</v>
      </c>
      <c r="O98" s="42">
        <f t="shared" si="6"/>
        <v>18</v>
      </c>
    </row>
    <row r="99" spans="1:15">
      <c r="A99" s="16" t="s">
        <v>199</v>
      </c>
      <c r="B99" s="17" t="s">
        <v>200</v>
      </c>
      <c r="C99" s="11">
        <v>17</v>
      </c>
      <c r="D99" s="11">
        <v>1</v>
      </c>
      <c r="E99" s="30">
        <v>0</v>
      </c>
      <c r="F99" s="34">
        <f t="shared" si="4"/>
        <v>18</v>
      </c>
      <c r="G99" s="39">
        <v>0</v>
      </c>
      <c r="H99" s="11">
        <v>548</v>
      </c>
      <c r="I99" s="45">
        <f t="shared" si="5"/>
        <v>566</v>
      </c>
      <c r="J99" s="37">
        <f>1180+G99</f>
        <v>1180</v>
      </c>
      <c r="K99" s="28">
        <v>102</v>
      </c>
      <c r="L99" s="28">
        <v>0</v>
      </c>
      <c r="M99" s="28">
        <v>1</v>
      </c>
      <c r="N99" s="28">
        <v>5</v>
      </c>
      <c r="O99" s="42">
        <f t="shared" si="6"/>
        <v>108</v>
      </c>
    </row>
    <row r="100" spans="1:15">
      <c r="A100" s="16" t="s">
        <v>201</v>
      </c>
      <c r="B100" s="17" t="s">
        <v>202</v>
      </c>
      <c r="C100" s="11">
        <v>0</v>
      </c>
      <c r="D100" s="11">
        <v>0</v>
      </c>
      <c r="E100" s="28">
        <v>0</v>
      </c>
      <c r="F100" s="34">
        <f t="shared" ref="F100:F152" si="7">SUM(C100:E100)</f>
        <v>0</v>
      </c>
      <c r="G100" s="39">
        <v>0</v>
      </c>
      <c r="H100" s="11">
        <v>1084</v>
      </c>
      <c r="I100" s="45">
        <f t="shared" si="5"/>
        <v>1084</v>
      </c>
      <c r="J100" s="37">
        <v>0</v>
      </c>
      <c r="K100" s="28">
        <v>0</v>
      </c>
      <c r="L100" s="28">
        <v>0</v>
      </c>
      <c r="M100" s="28">
        <v>0</v>
      </c>
      <c r="N100" s="28">
        <v>0</v>
      </c>
      <c r="O100" s="42">
        <f t="shared" si="6"/>
        <v>0</v>
      </c>
    </row>
    <row r="101" spans="1:15">
      <c r="A101" s="18" t="s">
        <v>203</v>
      </c>
      <c r="B101" s="10" t="s">
        <v>204</v>
      </c>
      <c r="C101" s="28">
        <v>-13</v>
      </c>
      <c r="D101" s="28">
        <v>1</v>
      </c>
      <c r="E101" s="28">
        <v>0</v>
      </c>
      <c r="F101" s="34">
        <f t="shared" si="7"/>
        <v>-12</v>
      </c>
      <c r="G101" s="39">
        <v>0</v>
      </c>
      <c r="H101" s="28">
        <v>1833</v>
      </c>
      <c r="I101" s="45">
        <f t="shared" si="5"/>
        <v>1821</v>
      </c>
      <c r="J101" s="38">
        <v>0</v>
      </c>
      <c r="K101" s="28">
        <v>1192</v>
      </c>
      <c r="L101" s="28">
        <v>9</v>
      </c>
      <c r="M101" s="53">
        <v>1</v>
      </c>
      <c r="N101" s="28">
        <v>16</v>
      </c>
      <c r="O101" s="42">
        <f t="shared" si="6"/>
        <v>1218</v>
      </c>
    </row>
    <row r="102" spans="1:15">
      <c r="A102" s="19" t="s">
        <v>205</v>
      </c>
      <c r="B102" s="10" t="s">
        <v>206</v>
      </c>
      <c r="C102" s="28">
        <v>5</v>
      </c>
      <c r="D102" s="28">
        <v>3</v>
      </c>
      <c r="E102" s="28">
        <v>0</v>
      </c>
      <c r="F102" s="34">
        <f t="shared" si="7"/>
        <v>8</v>
      </c>
      <c r="G102" s="39">
        <v>0</v>
      </c>
      <c r="H102" s="28">
        <v>808</v>
      </c>
      <c r="I102" s="45">
        <f t="shared" si="5"/>
        <v>816</v>
      </c>
      <c r="J102" s="38">
        <f>G102</f>
        <v>0</v>
      </c>
      <c r="K102" s="28">
        <v>565</v>
      </c>
      <c r="L102" s="28">
        <v>6</v>
      </c>
      <c r="M102" s="53">
        <v>1</v>
      </c>
      <c r="N102" s="28">
        <v>18</v>
      </c>
      <c r="O102" s="42">
        <f t="shared" si="6"/>
        <v>590</v>
      </c>
    </row>
    <row r="103" spans="1:15">
      <c r="A103" s="19" t="s">
        <v>207</v>
      </c>
      <c r="B103" s="10" t="s">
        <v>208</v>
      </c>
      <c r="C103" s="28">
        <v>-13</v>
      </c>
      <c r="D103" s="28">
        <v>0</v>
      </c>
      <c r="E103" s="28">
        <v>0</v>
      </c>
      <c r="F103" s="34">
        <f t="shared" si="7"/>
        <v>-13</v>
      </c>
      <c r="G103" s="39">
        <v>0</v>
      </c>
      <c r="H103" s="28">
        <v>611</v>
      </c>
      <c r="I103" s="45">
        <f t="shared" si="5"/>
        <v>598</v>
      </c>
      <c r="J103" s="38">
        <v>0</v>
      </c>
      <c r="K103" s="28">
        <v>1000</v>
      </c>
      <c r="L103" s="28">
        <v>15</v>
      </c>
      <c r="M103" s="53">
        <v>1</v>
      </c>
      <c r="N103" s="28">
        <v>2</v>
      </c>
      <c r="O103" s="42">
        <f t="shared" si="6"/>
        <v>1018</v>
      </c>
    </row>
    <row r="104" spans="1:15">
      <c r="A104" s="19" t="s">
        <v>209</v>
      </c>
      <c r="B104" s="10" t="s">
        <v>210</v>
      </c>
      <c r="C104" s="28">
        <v>3</v>
      </c>
      <c r="D104" s="28">
        <v>2</v>
      </c>
      <c r="E104" s="28">
        <v>0</v>
      </c>
      <c r="F104" s="34">
        <f t="shared" si="7"/>
        <v>5</v>
      </c>
      <c r="G104" s="39">
        <v>0</v>
      </c>
      <c r="H104" s="28">
        <v>1099</v>
      </c>
      <c r="I104" s="45">
        <f t="shared" si="5"/>
        <v>1104</v>
      </c>
      <c r="J104" s="38">
        <f>G104</f>
        <v>0</v>
      </c>
      <c r="K104" s="28">
        <v>192</v>
      </c>
      <c r="L104" s="28">
        <v>0</v>
      </c>
      <c r="M104" s="53">
        <v>2</v>
      </c>
      <c r="N104" s="28">
        <v>4</v>
      </c>
      <c r="O104" s="42">
        <f t="shared" si="6"/>
        <v>198</v>
      </c>
    </row>
    <row r="105" spans="1:15">
      <c r="A105" s="19" t="s">
        <v>211</v>
      </c>
      <c r="B105" s="10" t="s">
        <v>212</v>
      </c>
      <c r="C105" s="28">
        <v>-4</v>
      </c>
      <c r="D105" s="28">
        <v>0</v>
      </c>
      <c r="E105" s="28">
        <v>1</v>
      </c>
      <c r="F105" s="34">
        <f t="shared" si="7"/>
        <v>-3</v>
      </c>
      <c r="G105" s="39">
        <v>0</v>
      </c>
      <c r="H105" s="28">
        <v>545</v>
      </c>
      <c r="I105" s="45">
        <f t="shared" si="5"/>
        <v>542</v>
      </c>
      <c r="J105" s="38">
        <v>0</v>
      </c>
      <c r="K105" s="28">
        <v>765</v>
      </c>
      <c r="L105" s="28">
        <v>8</v>
      </c>
      <c r="M105" s="53">
        <v>1</v>
      </c>
      <c r="N105" s="28">
        <v>11</v>
      </c>
      <c r="O105" s="42">
        <f t="shared" si="6"/>
        <v>785</v>
      </c>
    </row>
    <row r="106" spans="1:15">
      <c r="A106" s="19" t="s">
        <v>213</v>
      </c>
      <c r="B106" s="10" t="s">
        <v>57</v>
      </c>
      <c r="C106" s="28">
        <v>15</v>
      </c>
      <c r="D106" s="28">
        <v>9</v>
      </c>
      <c r="E106" s="28">
        <v>1</v>
      </c>
      <c r="F106" s="34">
        <f t="shared" si="7"/>
        <v>25</v>
      </c>
      <c r="G106" s="39">
        <v>0</v>
      </c>
      <c r="H106" s="28">
        <v>1258</v>
      </c>
      <c r="I106" s="45">
        <f t="shared" si="5"/>
        <v>1283</v>
      </c>
      <c r="J106" s="38">
        <f>G106</f>
        <v>0</v>
      </c>
      <c r="K106" s="28">
        <v>349</v>
      </c>
      <c r="L106" s="28">
        <v>1</v>
      </c>
      <c r="M106" s="53">
        <v>5</v>
      </c>
      <c r="N106" s="28">
        <v>1</v>
      </c>
      <c r="O106" s="42">
        <f t="shared" si="6"/>
        <v>356</v>
      </c>
    </row>
    <row r="107" spans="1:15">
      <c r="A107" s="19" t="s">
        <v>214</v>
      </c>
      <c r="B107" s="10" t="s">
        <v>215</v>
      </c>
      <c r="C107" s="28">
        <v>56</v>
      </c>
      <c r="D107" s="28">
        <v>8</v>
      </c>
      <c r="E107" s="28">
        <v>0</v>
      </c>
      <c r="F107" s="34">
        <f t="shared" si="7"/>
        <v>64</v>
      </c>
      <c r="G107" s="39">
        <v>0</v>
      </c>
      <c r="H107" s="28">
        <v>4184</v>
      </c>
      <c r="I107" s="45">
        <f t="shared" si="5"/>
        <v>4248</v>
      </c>
      <c r="J107" s="38">
        <v>0</v>
      </c>
      <c r="K107" s="28">
        <v>1029</v>
      </c>
      <c r="L107" s="28">
        <v>45</v>
      </c>
      <c r="M107" s="53">
        <v>2</v>
      </c>
      <c r="N107" s="28">
        <v>2</v>
      </c>
      <c r="O107" s="42">
        <f t="shared" si="6"/>
        <v>1078</v>
      </c>
    </row>
    <row r="108" spans="1:15">
      <c r="A108" s="19" t="s">
        <v>216</v>
      </c>
      <c r="B108" s="10" t="s">
        <v>217</v>
      </c>
      <c r="C108" s="28">
        <v>1</v>
      </c>
      <c r="D108" s="28">
        <v>0</v>
      </c>
      <c r="E108" s="28">
        <v>1</v>
      </c>
      <c r="F108" s="34">
        <f t="shared" si="7"/>
        <v>2</v>
      </c>
      <c r="G108" s="39">
        <v>0</v>
      </c>
      <c r="H108" s="28">
        <v>1799</v>
      </c>
      <c r="I108" s="45">
        <f t="shared" si="5"/>
        <v>1801</v>
      </c>
      <c r="J108" s="38">
        <f>G108</f>
        <v>0</v>
      </c>
      <c r="K108" s="28">
        <v>57</v>
      </c>
      <c r="L108" s="28">
        <v>0</v>
      </c>
      <c r="M108" s="53">
        <v>1</v>
      </c>
      <c r="N108" s="28">
        <v>8</v>
      </c>
      <c r="O108" s="42">
        <f t="shared" si="6"/>
        <v>66</v>
      </c>
    </row>
    <row r="109" spans="1:15">
      <c r="A109" s="19" t="s">
        <v>218</v>
      </c>
      <c r="B109" s="10" t="s">
        <v>219</v>
      </c>
      <c r="C109" s="28">
        <v>25</v>
      </c>
      <c r="D109" s="28">
        <v>2</v>
      </c>
      <c r="E109" s="28">
        <v>1</v>
      </c>
      <c r="F109" s="34">
        <f t="shared" si="7"/>
        <v>28</v>
      </c>
      <c r="G109" s="39">
        <v>0</v>
      </c>
      <c r="H109" s="28">
        <v>2017</v>
      </c>
      <c r="I109" s="45">
        <f t="shared" si="5"/>
        <v>2045</v>
      </c>
      <c r="J109" s="38">
        <v>0</v>
      </c>
      <c r="K109" s="28">
        <v>421</v>
      </c>
      <c r="L109" s="28">
        <v>0</v>
      </c>
      <c r="M109" s="53">
        <v>11</v>
      </c>
      <c r="N109" s="28">
        <v>7</v>
      </c>
      <c r="O109" s="42">
        <f t="shared" si="6"/>
        <v>439</v>
      </c>
    </row>
    <row r="110" spans="1:15">
      <c r="A110" s="19" t="s">
        <v>220</v>
      </c>
      <c r="B110" s="10" t="s">
        <v>221</v>
      </c>
      <c r="C110" s="28">
        <v>-34</v>
      </c>
      <c r="D110" s="28">
        <v>1</v>
      </c>
      <c r="E110" s="28">
        <v>1</v>
      </c>
      <c r="F110" s="34">
        <f t="shared" si="7"/>
        <v>-32</v>
      </c>
      <c r="G110" s="39">
        <v>0</v>
      </c>
      <c r="H110" s="28">
        <v>1441</v>
      </c>
      <c r="I110" s="45">
        <f t="shared" si="5"/>
        <v>1409</v>
      </c>
      <c r="J110" s="38">
        <v>0</v>
      </c>
      <c r="K110" s="28">
        <v>729</v>
      </c>
      <c r="L110" s="28">
        <v>0</v>
      </c>
      <c r="M110" s="53">
        <v>1</v>
      </c>
      <c r="N110" s="28">
        <v>8</v>
      </c>
      <c r="O110" s="42">
        <f t="shared" si="6"/>
        <v>738</v>
      </c>
    </row>
    <row r="111" spans="1:15">
      <c r="A111" s="20" t="s">
        <v>222</v>
      </c>
      <c r="B111" s="26" t="s">
        <v>223</v>
      </c>
      <c r="C111" s="29">
        <v>13</v>
      </c>
      <c r="D111" s="29">
        <v>19</v>
      </c>
      <c r="E111" s="29">
        <v>0</v>
      </c>
      <c r="F111" s="35">
        <f t="shared" si="7"/>
        <v>32</v>
      </c>
      <c r="G111" s="39">
        <v>0</v>
      </c>
      <c r="H111" s="29">
        <v>3354</v>
      </c>
      <c r="I111" s="45">
        <f t="shared" si="5"/>
        <v>3386</v>
      </c>
      <c r="J111" s="38">
        <v>0</v>
      </c>
      <c r="K111" s="29">
        <v>0</v>
      </c>
      <c r="L111" s="29">
        <v>16</v>
      </c>
      <c r="M111" s="53">
        <v>0</v>
      </c>
      <c r="N111" s="29">
        <v>25</v>
      </c>
      <c r="O111" s="42">
        <f t="shared" si="6"/>
        <v>41</v>
      </c>
    </row>
    <row r="112" spans="1:15">
      <c r="A112" s="25" t="s">
        <v>243</v>
      </c>
      <c r="B112" s="10" t="s">
        <v>244</v>
      </c>
      <c r="C112" s="11">
        <v>-16</v>
      </c>
      <c r="D112" s="11">
        <v>3</v>
      </c>
      <c r="E112" s="11">
        <v>0</v>
      </c>
      <c r="F112" s="34">
        <f t="shared" si="7"/>
        <v>-13</v>
      </c>
      <c r="G112" s="39">
        <v>0</v>
      </c>
      <c r="H112" s="11">
        <v>2745</v>
      </c>
      <c r="I112" s="45">
        <f t="shared" si="5"/>
        <v>2732</v>
      </c>
      <c r="J112" s="38">
        <v>0</v>
      </c>
      <c r="K112" s="11">
        <v>861</v>
      </c>
      <c r="L112" s="11">
        <v>15</v>
      </c>
      <c r="M112" s="53">
        <v>6</v>
      </c>
      <c r="N112" s="11">
        <v>7</v>
      </c>
      <c r="O112" s="42">
        <f t="shared" si="6"/>
        <v>889</v>
      </c>
    </row>
    <row r="113" spans="1:15">
      <c r="A113" s="25" t="s">
        <v>245</v>
      </c>
      <c r="B113" s="10" t="s">
        <v>246</v>
      </c>
      <c r="C113" s="11">
        <v>101</v>
      </c>
      <c r="D113" s="11">
        <v>0</v>
      </c>
      <c r="E113" s="11">
        <v>12</v>
      </c>
      <c r="F113" s="34">
        <f t="shared" si="7"/>
        <v>113</v>
      </c>
      <c r="G113" s="39">
        <v>0</v>
      </c>
      <c r="H113" s="11">
        <v>6307</v>
      </c>
      <c r="I113" s="45">
        <f t="shared" si="5"/>
        <v>6420</v>
      </c>
      <c r="J113" s="38">
        <v>0</v>
      </c>
      <c r="K113" s="11">
        <v>253</v>
      </c>
      <c r="L113" s="11">
        <v>0</v>
      </c>
      <c r="M113" s="53">
        <v>4</v>
      </c>
      <c r="N113" s="11">
        <v>16</v>
      </c>
      <c r="O113" s="42">
        <f t="shared" si="6"/>
        <v>273</v>
      </c>
    </row>
    <row r="114" spans="1:15">
      <c r="A114" s="25" t="s">
        <v>247</v>
      </c>
      <c r="B114" s="10" t="s">
        <v>248</v>
      </c>
      <c r="C114" s="11">
        <v>9</v>
      </c>
      <c r="D114" s="11">
        <v>-9</v>
      </c>
      <c r="E114" s="11">
        <v>1</v>
      </c>
      <c r="F114" s="34">
        <f t="shared" si="7"/>
        <v>1</v>
      </c>
      <c r="G114" s="39">
        <v>0</v>
      </c>
      <c r="H114" s="11">
        <v>1207</v>
      </c>
      <c r="I114" s="45">
        <f t="shared" si="5"/>
        <v>1208</v>
      </c>
      <c r="J114" s="38">
        <v>0</v>
      </c>
      <c r="K114" s="11">
        <v>872</v>
      </c>
      <c r="L114" s="11">
        <v>22</v>
      </c>
      <c r="M114" s="53">
        <v>5</v>
      </c>
      <c r="N114" s="11">
        <v>15</v>
      </c>
      <c r="O114" s="42">
        <f t="shared" si="6"/>
        <v>914</v>
      </c>
    </row>
    <row r="115" spans="1:15">
      <c r="A115" s="25" t="s">
        <v>249</v>
      </c>
      <c r="B115" s="10" t="s">
        <v>250</v>
      </c>
      <c r="C115" s="11">
        <v>0</v>
      </c>
      <c r="D115" s="11">
        <v>3</v>
      </c>
      <c r="E115" s="11">
        <v>0</v>
      </c>
      <c r="F115" s="34">
        <f t="shared" si="7"/>
        <v>3</v>
      </c>
      <c r="G115" s="39">
        <v>0</v>
      </c>
      <c r="H115" s="11">
        <v>1072</v>
      </c>
      <c r="I115" s="45">
        <f t="shared" si="5"/>
        <v>1075</v>
      </c>
      <c r="J115" s="38">
        <v>0</v>
      </c>
      <c r="K115" s="11">
        <v>714</v>
      </c>
      <c r="L115" s="11">
        <v>157</v>
      </c>
      <c r="M115" s="53">
        <v>1</v>
      </c>
      <c r="N115" s="11">
        <v>14</v>
      </c>
      <c r="O115" s="42">
        <f t="shared" si="6"/>
        <v>886</v>
      </c>
    </row>
    <row r="116" spans="1:15">
      <c r="A116" s="21" t="s">
        <v>224</v>
      </c>
      <c r="B116" s="10" t="s">
        <v>225</v>
      </c>
      <c r="C116" s="11">
        <v>35</v>
      </c>
      <c r="D116" s="11">
        <v>1</v>
      </c>
      <c r="E116" s="11">
        <v>7</v>
      </c>
      <c r="F116" s="34">
        <f t="shared" si="7"/>
        <v>43</v>
      </c>
      <c r="G116" s="39">
        <v>0</v>
      </c>
      <c r="H116" s="11">
        <v>4391</v>
      </c>
      <c r="I116" s="45">
        <f t="shared" si="5"/>
        <v>4434</v>
      </c>
      <c r="J116" s="39">
        <f>G116</f>
        <v>0</v>
      </c>
      <c r="K116" s="11">
        <v>852</v>
      </c>
      <c r="L116" s="11">
        <v>6</v>
      </c>
      <c r="M116" s="53">
        <v>1</v>
      </c>
      <c r="N116" s="11">
        <v>4</v>
      </c>
      <c r="O116" s="42">
        <f t="shared" si="6"/>
        <v>863</v>
      </c>
    </row>
    <row r="117" spans="1:15">
      <c r="A117" s="25" t="s">
        <v>227</v>
      </c>
      <c r="B117" s="10" t="s">
        <v>228</v>
      </c>
      <c r="C117" s="11">
        <v>117</v>
      </c>
      <c r="D117" s="11">
        <v>-3</v>
      </c>
      <c r="E117" s="11">
        <v>11</v>
      </c>
      <c r="F117" s="34">
        <f t="shared" si="7"/>
        <v>125</v>
      </c>
      <c r="G117" s="39">
        <v>0</v>
      </c>
      <c r="H117" s="11">
        <v>3771</v>
      </c>
      <c r="I117" s="45">
        <f t="shared" si="5"/>
        <v>3896</v>
      </c>
      <c r="J117" s="39">
        <v>0</v>
      </c>
      <c r="K117" s="11">
        <v>511</v>
      </c>
      <c r="L117" s="11">
        <v>90</v>
      </c>
      <c r="M117" s="53">
        <v>9</v>
      </c>
      <c r="N117" s="11">
        <v>9</v>
      </c>
      <c r="O117" s="42">
        <f t="shared" si="6"/>
        <v>619</v>
      </c>
    </row>
    <row r="118" spans="1:15">
      <c r="A118" s="25" t="s">
        <v>229</v>
      </c>
      <c r="B118" s="10" t="s">
        <v>230</v>
      </c>
      <c r="C118" s="11">
        <v>-118</v>
      </c>
      <c r="D118" s="11">
        <v>2</v>
      </c>
      <c r="E118" s="11">
        <v>0</v>
      </c>
      <c r="F118" s="34">
        <f t="shared" si="7"/>
        <v>-116</v>
      </c>
      <c r="G118" s="39">
        <v>0</v>
      </c>
      <c r="H118" s="11">
        <v>2278</v>
      </c>
      <c r="I118" s="45">
        <f t="shared" si="5"/>
        <v>2162</v>
      </c>
      <c r="J118" s="39">
        <v>0</v>
      </c>
      <c r="K118" s="11">
        <v>1071</v>
      </c>
      <c r="L118" s="11">
        <v>4</v>
      </c>
      <c r="M118" s="53">
        <v>1</v>
      </c>
      <c r="N118" s="11">
        <v>33</v>
      </c>
      <c r="O118" s="42">
        <f t="shared" si="6"/>
        <v>1109</v>
      </c>
    </row>
    <row r="119" spans="1:15">
      <c r="A119" s="25" t="s">
        <v>231</v>
      </c>
      <c r="B119" s="10" t="s">
        <v>232</v>
      </c>
      <c r="C119" s="11">
        <v>2</v>
      </c>
      <c r="D119" s="11">
        <v>6</v>
      </c>
      <c r="E119" s="11">
        <v>12</v>
      </c>
      <c r="F119" s="34">
        <f t="shared" si="7"/>
        <v>20</v>
      </c>
      <c r="G119" s="39">
        <v>0</v>
      </c>
      <c r="H119" s="11">
        <v>1422</v>
      </c>
      <c r="I119" s="45">
        <f t="shared" si="5"/>
        <v>1442</v>
      </c>
      <c r="J119" s="39">
        <v>0</v>
      </c>
      <c r="K119" s="11">
        <v>817</v>
      </c>
      <c r="L119" s="11">
        <v>2</v>
      </c>
      <c r="M119" s="53">
        <v>5</v>
      </c>
      <c r="N119" s="11">
        <v>4</v>
      </c>
      <c r="O119" s="42">
        <f t="shared" si="6"/>
        <v>828</v>
      </c>
    </row>
    <row r="120" spans="1:15">
      <c r="A120" s="25" t="s">
        <v>233</v>
      </c>
      <c r="B120" s="10" t="s">
        <v>234</v>
      </c>
      <c r="C120" s="11">
        <v>-12</v>
      </c>
      <c r="D120" s="11">
        <v>1</v>
      </c>
      <c r="E120" s="11">
        <v>0</v>
      </c>
      <c r="F120" s="34">
        <f t="shared" si="7"/>
        <v>-11</v>
      </c>
      <c r="G120" s="39">
        <v>0</v>
      </c>
      <c r="H120" s="11">
        <v>409</v>
      </c>
      <c r="I120" s="45">
        <f t="shared" si="5"/>
        <v>398</v>
      </c>
      <c r="J120" s="39">
        <v>0</v>
      </c>
      <c r="K120" s="11">
        <v>1083</v>
      </c>
      <c r="L120" s="11">
        <v>0</v>
      </c>
      <c r="M120" s="53">
        <v>1</v>
      </c>
      <c r="N120" s="11">
        <v>10</v>
      </c>
      <c r="O120" s="42">
        <f t="shared" si="6"/>
        <v>1094</v>
      </c>
    </row>
    <row r="121" spans="1:15">
      <c r="A121" s="25" t="s">
        <v>235</v>
      </c>
      <c r="B121" s="10" t="s">
        <v>236</v>
      </c>
      <c r="C121" s="11">
        <v>-47</v>
      </c>
      <c r="D121" s="11">
        <v>43</v>
      </c>
      <c r="E121" s="11">
        <v>16</v>
      </c>
      <c r="F121" s="34">
        <f t="shared" si="7"/>
        <v>12</v>
      </c>
      <c r="G121" s="39">
        <v>0</v>
      </c>
      <c r="H121" s="11">
        <v>5599</v>
      </c>
      <c r="I121" s="45">
        <f t="shared" si="5"/>
        <v>5611</v>
      </c>
      <c r="J121" s="39">
        <v>0</v>
      </c>
      <c r="K121" s="11">
        <v>545</v>
      </c>
      <c r="L121" s="11">
        <v>44</v>
      </c>
      <c r="M121" s="53">
        <v>1</v>
      </c>
      <c r="N121" s="11">
        <v>1</v>
      </c>
      <c r="O121" s="42">
        <f t="shared" si="6"/>
        <v>591</v>
      </c>
    </row>
    <row r="122" spans="1:15">
      <c r="A122" s="25" t="s">
        <v>237</v>
      </c>
      <c r="B122" s="10" t="s">
        <v>238</v>
      </c>
      <c r="C122" s="11">
        <v>-76</v>
      </c>
      <c r="D122" s="11">
        <v>-4</v>
      </c>
      <c r="E122" s="11">
        <v>6</v>
      </c>
      <c r="F122" s="34">
        <f t="shared" si="7"/>
        <v>-74</v>
      </c>
      <c r="G122" s="39">
        <v>0</v>
      </c>
      <c r="H122" s="11">
        <v>1816</v>
      </c>
      <c r="I122" s="45">
        <f t="shared" si="5"/>
        <v>1742</v>
      </c>
      <c r="J122" s="39">
        <v>0</v>
      </c>
      <c r="K122" s="11">
        <v>214</v>
      </c>
      <c r="L122" s="11">
        <v>764</v>
      </c>
      <c r="M122" s="53">
        <v>6</v>
      </c>
      <c r="N122" s="11">
        <v>9</v>
      </c>
      <c r="O122" s="42">
        <f t="shared" si="6"/>
        <v>993</v>
      </c>
    </row>
    <row r="123" spans="1:15">
      <c r="A123" s="25" t="s">
        <v>239</v>
      </c>
      <c r="B123" s="10" t="s">
        <v>240</v>
      </c>
      <c r="C123" s="11">
        <v>-92</v>
      </c>
      <c r="D123" s="11">
        <v>-9</v>
      </c>
      <c r="E123" s="11">
        <v>1</v>
      </c>
      <c r="F123" s="34">
        <f t="shared" si="7"/>
        <v>-100</v>
      </c>
      <c r="G123" s="39">
        <v>0</v>
      </c>
      <c r="H123" s="11">
        <v>761</v>
      </c>
      <c r="I123" s="45">
        <f t="shared" si="5"/>
        <v>661</v>
      </c>
      <c r="J123" s="39">
        <v>0</v>
      </c>
      <c r="K123" s="11">
        <v>1983</v>
      </c>
      <c r="L123" s="11">
        <v>7</v>
      </c>
      <c r="M123" s="53">
        <v>1</v>
      </c>
      <c r="N123" s="11">
        <v>37</v>
      </c>
      <c r="O123" s="42">
        <f t="shared" si="6"/>
        <v>2028</v>
      </c>
    </row>
    <row r="124" spans="1:15">
      <c r="A124" s="51" t="s">
        <v>241</v>
      </c>
      <c r="B124" s="26" t="s">
        <v>242</v>
      </c>
      <c r="C124" s="27">
        <v>12</v>
      </c>
      <c r="D124" s="27">
        <v>14</v>
      </c>
      <c r="E124" s="27">
        <v>5</v>
      </c>
      <c r="F124" s="35">
        <f t="shared" si="7"/>
        <v>31</v>
      </c>
      <c r="G124" s="39">
        <v>0</v>
      </c>
      <c r="H124" s="27">
        <v>330</v>
      </c>
      <c r="I124" s="45">
        <f t="shared" si="5"/>
        <v>361</v>
      </c>
      <c r="J124" s="39">
        <v>0</v>
      </c>
      <c r="K124" s="27">
        <v>761</v>
      </c>
      <c r="L124" s="27">
        <v>8</v>
      </c>
      <c r="M124" s="53">
        <v>1</v>
      </c>
      <c r="N124" s="27">
        <v>4</v>
      </c>
      <c r="O124" s="42">
        <f t="shared" si="6"/>
        <v>774</v>
      </c>
    </row>
    <row r="125" spans="1:15">
      <c r="A125" s="9" t="s">
        <v>251</v>
      </c>
      <c r="B125" s="10" t="s">
        <v>252</v>
      </c>
      <c r="C125" s="11">
        <v>21</v>
      </c>
      <c r="D125" s="11">
        <v>-13</v>
      </c>
      <c r="E125" s="11">
        <v>3</v>
      </c>
      <c r="F125" s="35">
        <f t="shared" ref="F125:F131" si="8">SUM(C125:E125)</f>
        <v>11</v>
      </c>
      <c r="G125" s="39">
        <v>0</v>
      </c>
      <c r="H125" s="11">
        <v>1906</v>
      </c>
      <c r="I125" s="45">
        <f t="shared" si="5"/>
        <v>1917</v>
      </c>
      <c r="J125" s="39">
        <v>0</v>
      </c>
      <c r="K125" s="11">
        <v>799</v>
      </c>
      <c r="L125" s="11">
        <v>29</v>
      </c>
      <c r="M125" s="53">
        <v>3</v>
      </c>
      <c r="N125" s="11">
        <v>1</v>
      </c>
      <c r="O125" s="42">
        <f t="shared" si="6"/>
        <v>832</v>
      </c>
    </row>
    <row r="126" spans="1:15">
      <c r="A126" s="9" t="s">
        <v>253</v>
      </c>
      <c r="B126" s="10" t="s">
        <v>254</v>
      </c>
      <c r="C126" s="11">
        <v>586</v>
      </c>
      <c r="D126" s="11">
        <v>34</v>
      </c>
      <c r="E126" s="11">
        <v>6</v>
      </c>
      <c r="F126" s="35">
        <f t="shared" si="8"/>
        <v>626</v>
      </c>
      <c r="G126" s="39">
        <v>0</v>
      </c>
      <c r="H126" s="11">
        <v>6050</v>
      </c>
      <c r="I126" s="45">
        <f t="shared" si="5"/>
        <v>6676</v>
      </c>
      <c r="J126" s="39">
        <v>0</v>
      </c>
      <c r="K126" s="11">
        <v>149</v>
      </c>
      <c r="L126" s="11">
        <v>0</v>
      </c>
      <c r="M126" s="53">
        <v>12</v>
      </c>
      <c r="N126" s="11">
        <v>7</v>
      </c>
      <c r="O126" s="42">
        <f t="shared" si="6"/>
        <v>168</v>
      </c>
    </row>
    <row r="127" spans="1:15">
      <c r="A127" s="9" t="s">
        <v>255</v>
      </c>
      <c r="B127" s="10" t="s">
        <v>256</v>
      </c>
      <c r="C127" s="11">
        <v>170</v>
      </c>
      <c r="D127" s="11">
        <v>-9</v>
      </c>
      <c r="E127" s="11">
        <v>0</v>
      </c>
      <c r="F127" s="35">
        <f t="shared" si="8"/>
        <v>161</v>
      </c>
      <c r="G127" s="39">
        <v>0</v>
      </c>
      <c r="H127" s="11">
        <v>1026</v>
      </c>
      <c r="I127" s="45">
        <f t="shared" si="5"/>
        <v>1187</v>
      </c>
      <c r="J127" s="39">
        <v>0</v>
      </c>
      <c r="K127" s="11">
        <v>381</v>
      </c>
      <c r="L127" s="11">
        <v>20</v>
      </c>
      <c r="M127" s="53">
        <v>9</v>
      </c>
      <c r="N127" s="11">
        <v>8</v>
      </c>
      <c r="O127" s="42">
        <f t="shared" si="6"/>
        <v>418</v>
      </c>
    </row>
    <row r="128" spans="1:15">
      <c r="A128" s="9" t="s">
        <v>261</v>
      </c>
      <c r="B128" s="10" t="s">
        <v>262</v>
      </c>
      <c r="C128" s="11">
        <v>-43</v>
      </c>
      <c r="D128" s="11">
        <v>-42</v>
      </c>
      <c r="E128" s="11">
        <v>0</v>
      </c>
      <c r="F128" s="35">
        <f t="shared" si="8"/>
        <v>-85</v>
      </c>
      <c r="G128" s="39">
        <v>0</v>
      </c>
      <c r="H128" s="11">
        <v>2124</v>
      </c>
      <c r="I128" s="45">
        <f t="shared" si="5"/>
        <v>2039</v>
      </c>
      <c r="J128" s="39">
        <v>0</v>
      </c>
      <c r="K128" s="11">
        <v>1347</v>
      </c>
      <c r="L128" s="11">
        <v>118</v>
      </c>
      <c r="M128" s="53">
        <v>1</v>
      </c>
      <c r="N128" s="11">
        <v>10</v>
      </c>
      <c r="O128" s="42">
        <f t="shared" si="6"/>
        <v>1476</v>
      </c>
    </row>
    <row r="129" spans="1:15">
      <c r="A129" s="9" t="s">
        <v>259</v>
      </c>
      <c r="B129" s="10" t="s">
        <v>260</v>
      </c>
      <c r="C129" s="10">
        <v>-62</v>
      </c>
      <c r="D129" s="10">
        <v>-94</v>
      </c>
      <c r="E129" s="10">
        <v>0</v>
      </c>
      <c r="F129" s="35">
        <f t="shared" si="8"/>
        <v>-156</v>
      </c>
      <c r="G129" s="39">
        <v>0</v>
      </c>
      <c r="H129" s="11">
        <v>813</v>
      </c>
      <c r="I129" s="45">
        <f t="shared" si="5"/>
        <v>657</v>
      </c>
      <c r="J129" s="39">
        <v>0</v>
      </c>
      <c r="K129" s="10">
        <v>776</v>
      </c>
      <c r="L129" s="10">
        <v>107</v>
      </c>
      <c r="M129" s="53">
        <v>1</v>
      </c>
      <c r="N129" s="10">
        <v>16</v>
      </c>
      <c r="O129" s="42">
        <f t="shared" si="6"/>
        <v>900</v>
      </c>
    </row>
    <row r="130" spans="1:15" s="24" customFormat="1">
      <c r="A130" s="9" t="s">
        <v>257</v>
      </c>
      <c r="B130" s="10" t="s">
        <v>258</v>
      </c>
      <c r="C130" s="39">
        <v>-52</v>
      </c>
      <c r="D130" s="39">
        <v>-37</v>
      </c>
      <c r="E130" s="39">
        <v>3</v>
      </c>
      <c r="F130" s="35">
        <f t="shared" si="8"/>
        <v>-86</v>
      </c>
      <c r="G130" s="39">
        <v>250</v>
      </c>
      <c r="H130" s="11">
        <v>476</v>
      </c>
      <c r="I130" s="45">
        <f t="shared" si="5"/>
        <v>390</v>
      </c>
      <c r="J130" s="39">
        <f>0+G130</f>
        <v>250</v>
      </c>
      <c r="K130" s="39">
        <v>1389</v>
      </c>
      <c r="L130" s="39">
        <v>153</v>
      </c>
      <c r="M130" s="53">
        <v>1</v>
      </c>
      <c r="N130" s="39">
        <v>19</v>
      </c>
      <c r="O130" s="42">
        <f t="shared" si="6"/>
        <v>1562</v>
      </c>
    </row>
    <row r="131" spans="1:15">
      <c r="A131" s="9" t="s">
        <v>263</v>
      </c>
      <c r="B131" s="10" t="s">
        <v>264</v>
      </c>
      <c r="C131" s="10">
        <v>51</v>
      </c>
      <c r="D131" s="10">
        <v>8</v>
      </c>
      <c r="E131" s="10">
        <v>6</v>
      </c>
      <c r="F131" s="35">
        <f t="shared" si="8"/>
        <v>65</v>
      </c>
      <c r="G131" s="39">
        <v>0</v>
      </c>
      <c r="H131" s="11">
        <v>1228</v>
      </c>
      <c r="I131" s="45">
        <f t="shared" si="5"/>
        <v>1293</v>
      </c>
      <c r="J131" s="39">
        <v>0</v>
      </c>
      <c r="K131" s="10">
        <v>1566</v>
      </c>
      <c r="L131" s="10">
        <v>37</v>
      </c>
      <c r="M131" s="53">
        <v>8</v>
      </c>
      <c r="N131" s="10">
        <v>34</v>
      </c>
      <c r="O131" s="42">
        <f t="shared" si="6"/>
        <v>1645</v>
      </c>
    </row>
    <row r="132" spans="1:15">
      <c r="A132" s="9" t="s">
        <v>265</v>
      </c>
      <c r="B132" s="10" t="s">
        <v>266</v>
      </c>
      <c r="C132" s="10">
        <v>164</v>
      </c>
      <c r="D132" s="10">
        <v>146</v>
      </c>
      <c r="E132" s="10">
        <v>7</v>
      </c>
      <c r="F132" s="35">
        <f t="shared" si="7"/>
        <v>317</v>
      </c>
      <c r="G132" s="39">
        <v>0</v>
      </c>
      <c r="H132" s="11">
        <v>1464</v>
      </c>
      <c r="I132" s="45">
        <f t="shared" si="5"/>
        <v>1781</v>
      </c>
      <c r="J132" s="39">
        <v>0</v>
      </c>
      <c r="K132" s="10">
        <v>1093</v>
      </c>
      <c r="L132" s="10">
        <v>4</v>
      </c>
      <c r="M132" s="53">
        <v>2</v>
      </c>
      <c r="N132" s="10">
        <v>29</v>
      </c>
      <c r="O132" s="42">
        <f t="shared" si="6"/>
        <v>1128</v>
      </c>
    </row>
    <row r="133" spans="1:15">
      <c r="A133" s="9" t="s">
        <v>267</v>
      </c>
      <c r="B133" s="10" t="s">
        <v>268</v>
      </c>
      <c r="C133" s="10">
        <v>1107</v>
      </c>
      <c r="D133" s="10">
        <v>-12</v>
      </c>
      <c r="E133" s="10">
        <v>4</v>
      </c>
      <c r="F133" s="35">
        <f t="shared" si="7"/>
        <v>1099</v>
      </c>
      <c r="G133" s="39">
        <v>0</v>
      </c>
      <c r="H133" s="11">
        <v>2021</v>
      </c>
      <c r="I133" s="45">
        <f t="shared" ref="I133:I152" si="9">H133+F133</f>
        <v>3120</v>
      </c>
      <c r="J133" s="39">
        <f>0+G133</f>
        <v>0</v>
      </c>
      <c r="K133" s="10">
        <v>0</v>
      </c>
      <c r="L133" s="10">
        <v>5</v>
      </c>
      <c r="M133" s="53">
        <v>0</v>
      </c>
      <c r="N133" s="10">
        <v>9</v>
      </c>
      <c r="O133" s="42">
        <f t="shared" ref="O133:O152" si="10">SUM(K133:N133)</f>
        <v>14</v>
      </c>
    </row>
    <row r="134" spans="1:15">
      <c r="A134" s="9" t="s">
        <v>269</v>
      </c>
      <c r="B134" s="10" t="s">
        <v>270</v>
      </c>
      <c r="C134" s="10">
        <v>-15</v>
      </c>
      <c r="D134" s="10">
        <v>-18</v>
      </c>
      <c r="E134" s="10">
        <v>2</v>
      </c>
      <c r="F134" s="35">
        <f t="shared" si="7"/>
        <v>-31</v>
      </c>
      <c r="G134" s="39">
        <v>0</v>
      </c>
      <c r="H134" s="11">
        <v>511</v>
      </c>
      <c r="I134" s="45">
        <f t="shared" si="9"/>
        <v>480</v>
      </c>
      <c r="J134" s="39">
        <v>0</v>
      </c>
      <c r="K134" s="10">
        <v>1112</v>
      </c>
      <c r="L134" s="10">
        <v>44</v>
      </c>
      <c r="M134" s="53">
        <v>6</v>
      </c>
      <c r="N134" s="10">
        <v>29</v>
      </c>
      <c r="O134" s="42">
        <f t="shared" si="10"/>
        <v>1191</v>
      </c>
    </row>
    <row r="135" spans="1:15">
      <c r="A135" s="9" t="s">
        <v>271</v>
      </c>
      <c r="B135" s="10" t="s">
        <v>272</v>
      </c>
      <c r="C135" s="10">
        <v>137</v>
      </c>
      <c r="D135" s="10">
        <v>-162</v>
      </c>
      <c r="E135" s="10">
        <v>8</v>
      </c>
      <c r="F135" s="35">
        <f t="shared" si="7"/>
        <v>-17</v>
      </c>
      <c r="G135" s="39">
        <v>0</v>
      </c>
      <c r="H135" s="11">
        <v>480</v>
      </c>
      <c r="I135" s="45">
        <f t="shared" si="9"/>
        <v>463</v>
      </c>
      <c r="J135" s="39">
        <v>0</v>
      </c>
      <c r="K135" s="10">
        <v>912</v>
      </c>
      <c r="L135" s="10">
        <v>267</v>
      </c>
      <c r="M135" s="53">
        <v>1</v>
      </c>
      <c r="N135" s="10">
        <v>0</v>
      </c>
      <c r="O135" s="42">
        <f t="shared" si="10"/>
        <v>1180</v>
      </c>
    </row>
    <row r="136" spans="1:15">
      <c r="A136" s="9" t="s">
        <v>273</v>
      </c>
      <c r="B136" s="10" t="s">
        <v>274</v>
      </c>
      <c r="C136" s="10">
        <v>62</v>
      </c>
      <c r="D136" s="10">
        <v>8</v>
      </c>
      <c r="E136" s="10">
        <v>10</v>
      </c>
      <c r="F136" s="35">
        <f t="shared" si="7"/>
        <v>80</v>
      </c>
      <c r="G136" s="39">
        <v>0</v>
      </c>
      <c r="H136" s="11">
        <v>485</v>
      </c>
      <c r="I136" s="45">
        <f t="shared" si="9"/>
        <v>565</v>
      </c>
      <c r="J136" s="39">
        <v>0</v>
      </c>
      <c r="K136" s="10">
        <v>1445</v>
      </c>
      <c r="L136" s="10">
        <v>28</v>
      </c>
      <c r="M136" s="53">
        <v>1</v>
      </c>
      <c r="N136" s="10">
        <v>3</v>
      </c>
      <c r="O136" s="42">
        <f t="shared" si="10"/>
        <v>1477</v>
      </c>
    </row>
    <row r="137" spans="1:15">
      <c r="A137" s="9" t="s">
        <v>275</v>
      </c>
      <c r="B137" s="10" t="s">
        <v>276</v>
      </c>
      <c r="C137" s="10">
        <v>65</v>
      </c>
      <c r="D137" s="10">
        <v>-8</v>
      </c>
      <c r="E137" s="10">
        <v>11</v>
      </c>
      <c r="F137" s="35">
        <f t="shared" si="7"/>
        <v>68</v>
      </c>
      <c r="G137" s="39">
        <v>0</v>
      </c>
      <c r="H137" s="11">
        <v>494</v>
      </c>
      <c r="I137" s="45">
        <f t="shared" si="9"/>
        <v>562</v>
      </c>
      <c r="J137" s="39">
        <v>0</v>
      </c>
      <c r="K137" s="10">
        <v>1412</v>
      </c>
      <c r="L137" s="10">
        <v>39</v>
      </c>
      <c r="M137" s="53">
        <v>3</v>
      </c>
      <c r="N137" s="10">
        <v>3</v>
      </c>
      <c r="O137" s="42">
        <f t="shared" si="10"/>
        <v>1457</v>
      </c>
    </row>
    <row r="138" spans="1:15">
      <c r="A138" s="9" t="s">
        <v>277</v>
      </c>
      <c r="B138" s="10" t="s">
        <v>278</v>
      </c>
      <c r="C138" s="10">
        <v>-172</v>
      </c>
      <c r="D138" s="10">
        <v>-1</v>
      </c>
      <c r="E138" s="10">
        <v>20</v>
      </c>
      <c r="F138" s="35">
        <f t="shared" si="7"/>
        <v>-153</v>
      </c>
      <c r="G138" s="39">
        <v>0</v>
      </c>
      <c r="H138" s="11">
        <v>2257</v>
      </c>
      <c r="I138" s="45">
        <f t="shared" si="9"/>
        <v>2104</v>
      </c>
      <c r="J138" s="39">
        <v>0</v>
      </c>
      <c r="K138" s="10">
        <v>526</v>
      </c>
      <c r="L138" s="10">
        <v>167</v>
      </c>
      <c r="M138" s="53">
        <v>1</v>
      </c>
      <c r="N138" s="10">
        <v>20</v>
      </c>
      <c r="O138" s="42">
        <f t="shared" si="10"/>
        <v>714</v>
      </c>
    </row>
    <row r="139" spans="1:15">
      <c r="A139" s="9" t="s">
        <v>301</v>
      </c>
      <c r="B139" s="10" t="s">
        <v>284</v>
      </c>
      <c r="C139" s="10">
        <v>686</v>
      </c>
      <c r="D139" s="10">
        <v>69</v>
      </c>
      <c r="E139" s="10">
        <v>14</v>
      </c>
      <c r="F139" s="35">
        <f t="shared" si="7"/>
        <v>769</v>
      </c>
      <c r="G139" s="39">
        <v>0</v>
      </c>
      <c r="H139" s="11">
        <v>0</v>
      </c>
      <c r="I139" s="45">
        <f t="shared" si="9"/>
        <v>769</v>
      </c>
      <c r="J139" s="39">
        <v>0</v>
      </c>
      <c r="K139" s="10">
        <v>525</v>
      </c>
      <c r="L139" s="10">
        <v>31</v>
      </c>
      <c r="M139" s="53">
        <v>16</v>
      </c>
      <c r="N139" s="10">
        <v>4</v>
      </c>
      <c r="O139" s="42">
        <f t="shared" si="10"/>
        <v>576</v>
      </c>
    </row>
    <row r="140" spans="1:15">
      <c r="A140" s="9" t="s">
        <v>297</v>
      </c>
      <c r="B140" s="10" t="s">
        <v>285</v>
      </c>
      <c r="C140" s="10">
        <v>1898</v>
      </c>
      <c r="D140" s="10">
        <v>241</v>
      </c>
      <c r="E140" s="10">
        <v>14</v>
      </c>
      <c r="F140" s="35">
        <f t="shared" si="7"/>
        <v>2153</v>
      </c>
      <c r="G140" s="39">
        <v>0</v>
      </c>
      <c r="H140" s="11">
        <v>0</v>
      </c>
      <c r="I140" s="45">
        <f t="shared" si="9"/>
        <v>2153</v>
      </c>
      <c r="J140" s="39">
        <v>0</v>
      </c>
      <c r="K140" s="10">
        <v>1361</v>
      </c>
      <c r="L140" s="10">
        <v>154</v>
      </c>
      <c r="M140" s="53">
        <v>15</v>
      </c>
      <c r="N140" s="10">
        <v>14</v>
      </c>
      <c r="O140" s="42">
        <f t="shared" si="10"/>
        <v>1544</v>
      </c>
    </row>
    <row r="141" spans="1:15">
      <c r="A141" s="9" t="s">
        <v>302</v>
      </c>
      <c r="B141" s="10" t="s">
        <v>286</v>
      </c>
      <c r="C141" s="10">
        <v>343</v>
      </c>
      <c r="D141" s="10">
        <v>210</v>
      </c>
      <c r="E141" s="10">
        <v>40</v>
      </c>
      <c r="F141" s="35">
        <f t="shared" si="7"/>
        <v>593</v>
      </c>
      <c r="G141" s="39">
        <v>0</v>
      </c>
      <c r="H141" s="11">
        <v>0</v>
      </c>
      <c r="I141" s="45">
        <f t="shared" si="9"/>
        <v>593</v>
      </c>
      <c r="J141" s="39">
        <v>0</v>
      </c>
      <c r="K141" s="10">
        <v>726</v>
      </c>
      <c r="L141" s="10">
        <v>582</v>
      </c>
      <c r="M141" s="53">
        <v>10</v>
      </c>
      <c r="N141" s="10">
        <v>1</v>
      </c>
      <c r="O141" s="42">
        <f t="shared" si="10"/>
        <v>1319</v>
      </c>
    </row>
    <row r="142" spans="1:15">
      <c r="A142" s="9" t="s">
        <v>299</v>
      </c>
      <c r="B142" s="10" t="s">
        <v>287</v>
      </c>
      <c r="C142" s="10">
        <v>368</v>
      </c>
      <c r="D142" s="10">
        <v>70</v>
      </c>
      <c r="E142" s="10">
        <v>5</v>
      </c>
      <c r="F142" s="35">
        <f t="shared" si="7"/>
        <v>443</v>
      </c>
      <c r="G142" s="39">
        <v>0</v>
      </c>
      <c r="H142" s="11">
        <v>0</v>
      </c>
      <c r="I142" s="45">
        <f t="shared" si="9"/>
        <v>443</v>
      </c>
      <c r="J142" s="39">
        <v>0</v>
      </c>
      <c r="K142" s="10">
        <v>858</v>
      </c>
      <c r="L142" s="10">
        <v>50</v>
      </c>
      <c r="M142" s="53">
        <v>3</v>
      </c>
      <c r="N142" s="10">
        <v>15</v>
      </c>
      <c r="O142" s="42">
        <f t="shared" si="10"/>
        <v>926</v>
      </c>
    </row>
    <row r="143" spans="1:15">
      <c r="A143" s="9" t="s">
        <v>300</v>
      </c>
      <c r="B143" s="10" t="s">
        <v>288</v>
      </c>
      <c r="C143" s="10">
        <v>554</v>
      </c>
      <c r="D143" s="10">
        <v>33</v>
      </c>
      <c r="E143" s="10">
        <v>16</v>
      </c>
      <c r="F143" s="35">
        <f t="shared" si="7"/>
        <v>603</v>
      </c>
      <c r="G143" s="39">
        <v>0</v>
      </c>
      <c r="H143" s="11">
        <v>0</v>
      </c>
      <c r="I143" s="45">
        <f t="shared" si="9"/>
        <v>603</v>
      </c>
      <c r="J143" s="39">
        <v>0</v>
      </c>
      <c r="K143" s="10">
        <v>833</v>
      </c>
      <c r="L143" s="10">
        <v>117</v>
      </c>
      <c r="M143" s="53">
        <v>38</v>
      </c>
      <c r="N143" s="10">
        <v>25</v>
      </c>
      <c r="O143" s="42">
        <f t="shared" si="10"/>
        <v>1013</v>
      </c>
    </row>
    <row r="144" spans="1:15">
      <c r="A144" s="9" t="s">
        <v>298</v>
      </c>
      <c r="B144" s="10" t="s">
        <v>289</v>
      </c>
      <c r="C144" s="10">
        <v>2637</v>
      </c>
      <c r="D144" s="10">
        <v>309</v>
      </c>
      <c r="E144" s="10">
        <v>27</v>
      </c>
      <c r="F144" s="35">
        <f t="shared" si="7"/>
        <v>2973</v>
      </c>
      <c r="G144" s="39">
        <v>0</v>
      </c>
      <c r="H144" s="11">
        <v>0</v>
      </c>
      <c r="I144" s="45">
        <f t="shared" si="9"/>
        <v>2973</v>
      </c>
      <c r="J144" s="39">
        <v>0</v>
      </c>
      <c r="K144" s="10">
        <v>814</v>
      </c>
      <c r="L144" s="10">
        <v>21</v>
      </c>
      <c r="M144" s="53">
        <v>37</v>
      </c>
      <c r="N144" s="10">
        <v>12</v>
      </c>
      <c r="O144" s="42">
        <f t="shared" si="10"/>
        <v>884</v>
      </c>
    </row>
    <row r="145" spans="1:15">
      <c r="A145" s="9" t="s">
        <v>303</v>
      </c>
      <c r="B145" s="10" t="s">
        <v>290</v>
      </c>
      <c r="C145" s="10">
        <v>618</v>
      </c>
      <c r="D145" s="10">
        <v>75</v>
      </c>
      <c r="E145" s="10">
        <v>65</v>
      </c>
      <c r="F145" s="35">
        <f t="shared" si="7"/>
        <v>758</v>
      </c>
      <c r="G145" s="39">
        <v>0</v>
      </c>
      <c r="H145" s="11">
        <v>0</v>
      </c>
      <c r="I145" s="45">
        <f t="shared" si="9"/>
        <v>758</v>
      </c>
      <c r="J145" s="39">
        <v>0</v>
      </c>
      <c r="K145" s="10">
        <v>926</v>
      </c>
      <c r="L145" s="10">
        <v>72</v>
      </c>
      <c r="M145" s="53">
        <v>8</v>
      </c>
      <c r="N145" s="10">
        <v>28</v>
      </c>
      <c r="O145" s="42">
        <f t="shared" si="10"/>
        <v>1034</v>
      </c>
    </row>
    <row r="146" spans="1:15">
      <c r="A146" s="9" t="s">
        <v>305</v>
      </c>
      <c r="B146" s="10" t="s">
        <v>291</v>
      </c>
      <c r="C146" s="10">
        <v>1483</v>
      </c>
      <c r="D146" s="10">
        <v>145</v>
      </c>
      <c r="E146" s="10">
        <v>19</v>
      </c>
      <c r="F146" s="35">
        <f t="shared" si="7"/>
        <v>1647</v>
      </c>
      <c r="G146" s="39">
        <v>0</v>
      </c>
      <c r="H146" s="11">
        <v>0</v>
      </c>
      <c r="I146" s="45">
        <f t="shared" si="9"/>
        <v>1647</v>
      </c>
      <c r="J146" s="39">
        <v>0</v>
      </c>
      <c r="K146" s="10">
        <v>1352</v>
      </c>
      <c r="L146" s="10">
        <v>155</v>
      </c>
      <c r="M146" s="53">
        <v>0</v>
      </c>
      <c r="N146" s="10">
        <v>14</v>
      </c>
      <c r="O146" s="42">
        <f t="shared" si="10"/>
        <v>1521</v>
      </c>
    </row>
    <row r="147" spans="1:15">
      <c r="A147" s="9" t="s">
        <v>306</v>
      </c>
      <c r="B147" s="10" t="s">
        <v>292</v>
      </c>
      <c r="C147" s="10">
        <v>802</v>
      </c>
      <c r="D147" s="10">
        <v>162</v>
      </c>
      <c r="E147" s="10">
        <v>23</v>
      </c>
      <c r="F147" s="35">
        <f t="shared" si="7"/>
        <v>987</v>
      </c>
      <c r="G147" s="39">
        <v>0</v>
      </c>
      <c r="H147" s="11">
        <v>0</v>
      </c>
      <c r="I147" s="45">
        <f t="shared" si="9"/>
        <v>987</v>
      </c>
      <c r="J147" s="39">
        <v>0</v>
      </c>
      <c r="K147" s="10">
        <v>1781</v>
      </c>
      <c r="L147" s="10">
        <v>90</v>
      </c>
      <c r="M147" s="53">
        <v>16</v>
      </c>
      <c r="N147" s="10">
        <v>69</v>
      </c>
      <c r="O147" s="42">
        <f t="shared" si="10"/>
        <v>1956</v>
      </c>
    </row>
    <row r="148" spans="1:15">
      <c r="A148" s="9" t="s">
        <v>307</v>
      </c>
      <c r="B148" s="10" t="s">
        <v>293</v>
      </c>
      <c r="C148" s="10">
        <v>275</v>
      </c>
      <c r="D148" s="10">
        <v>69</v>
      </c>
      <c r="E148" s="10">
        <v>9</v>
      </c>
      <c r="F148" s="35">
        <f t="shared" si="7"/>
        <v>353</v>
      </c>
      <c r="G148" s="39">
        <v>0</v>
      </c>
      <c r="H148" s="11">
        <v>0</v>
      </c>
      <c r="I148" s="45">
        <f t="shared" si="9"/>
        <v>353</v>
      </c>
      <c r="J148" s="39">
        <v>0</v>
      </c>
      <c r="K148" s="10">
        <v>320</v>
      </c>
      <c r="L148" s="10">
        <v>0</v>
      </c>
      <c r="M148" s="53">
        <v>10</v>
      </c>
      <c r="N148" s="10">
        <v>9</v>
      </c>
      <c r="O148" s="42">
        <f t="shared" si="10"/>
        <v>339</v>
      </c>
    </row>
    <row r="149" spans="1:15">
      <c r="A149" s="9" t="s">
        <v>304</v>
      </c>
      <c r="B149" s="10" t="s">
        <v>294</v>
      </c>
      <c r="C149" s="10">
        <v>1201</v>
      </c>
      <c r="D149" s="10">
        <v>154</v>
      </c>
      <c r="E149" s="10">
        <v>13</v>
      </c>
      <c r="F149" s="35">
        <f t="shared" si="7"/>
        <v>1368</v>
      </c>
      <c r="G149" s="39">
        <v>0</v>
      </c>
      <c r="H149" s="11">
        <v>0</v>
      </c>
      <c r="I149" s="45">
        <f t="shared" si="9"/>
        <v>1368</v>
      </c>
      <c r="J149" s="39">
        <v>0</v>
      </c>
      <c r="K149" s="10">
        <v>1871</v>
      </c>
      <c r="L149" s="10">
        <v>342</v>
      </c>
      <c r="M149" s="53">
        <v>22</v>
      </c>
      <c r="N149" s="10">
        <v>16</v>
      </c>
      <c r="O149" s="42">
        <f t="shared" si="10"/>
        <v>2251</v>
      </c>
    </row>
    <row r="150" spans="1:15">
      <c r="A150" s="9" t="s">
        <v>308</v>
      </c>
      <c r="B150" s="10" t="s">
        <v>295</v>
      </c>
      <c r="C150" s="10">
        <v>965</v>
      </c>
      <c r="D150" s="10">
        <v>839</v>
      </c>
      <c r="E150" s="10">
        <v>1162</v>
      </c>
      <c r="F150" s="35">
        <f t="shared" si="7"/>
        <v>2966</v>
      </c>
      <c r="G150" s="39">
        <v>0</v>
      </c>
      <c r="H150" s="11">
        <v>0</v>
      </c>
      <c r="I150" s="45">
        <f t="shared" si="9"/>
        <v>2966</v>
      </c>
      <c r="J150" s="39">
        <v>0</v>
      </c>
      <c r="K150" s="10">
        <v>692</v>
      </c>
      <c r="L150" s="10">
        <v>390</v>
      </c>
      <c r="M150" s="53">
        <v>50</v>
      </c>
      <c r="N150" s="10">
        <v>66</v>
      </c>
      <c r="O150" s="42">
        <f t="shared" si="10"/>
        <v>1198</v>
      </c>
    </row>
    <row r="151" spans="1:15">
      <c r="A151" s="10" t="s">
        <v>309</v>
      </c>
      <c r="B151" s="10" t="s">
        <v>296</v>
      </c>
      <c r="C151" s="10">
        <v>191</v>
      </c>
      <c r="D151" s="10">
        <v>425</v>
      </c>
      <c r="E151" s="10">
        <v>141</v>
      </c>
      <c r="F151" s="35">
        <f t="shared" si="7"/>
        <v>757</v>
      </c>
      <c r="G151" s="39">
        <v>0</v>
      </c>
      <c r="H151" s="11">
        <v>0</v>
      </c>
      <c r="I151" s="45">
        <f t="shared" si="9"/>
        <v>757</v>
      </c>
      <c r="J151" s="39">
        <v>0</v>
      </c>
      <c r="K151" s="10">
        <v>434</v>
      </c>
      <c r="L151" s="10">
        <v>314</v>
      </c>
      <c r="M151" s="53">
        <v>8</v>
      </c>
      <c r="N151" s="10">
        <v>14</v>
      </c>
      <c r="O151" s="42">
        <f t="shared" si="10"/>
        <v>770</v>
      </c>
    </row>
    <row r="152" spans="1:15">
      <c r="A152" s="10" t="s">
        <v>311</v>
      </c>
      <c r="B152" s="10" t="s">
        <v>312</v>
      </c>
      <c r="C152" s="10">
        <v>0</v>
      </c>
      <c r="D152" s="10">
        <v>0</v>
      </c>
      <c r="E152" s="10">
        <v>0</v>
      </c>
      <c r="F152" s="35">
        <f t="shared" si="7"/>
        <v>0</v>
      </c>
      <c r="G152" s="39">
        <v>0</v>
      </c>
      <c r="H152" s="11">
        <v>0</v>
      </c>
      <c r="I152" s="45">
        <f t="shared" si="9"/>
        <v>0</v>
      </c>
      <c r="J152" s="39">
        <v>0</v>
      </c>
      <c r="K152" s="10">
        <v>0</v>
      </c>
      <c r="L152" s="10">
        <v>1250</v>
      </c>
      <c r="M152" s="54">
        <v>0</v>
      </c>
      <c r="N152" s="10">
        <v>0</v>
      </c>
      <c r="O152" s="42">
        <f t="shared" si="10"/>
        <v>1250</v>
      </c>
    </row>
    <row r="153" spans="1:15" s="24" customFormat="1">
      <c r="A153" s="22"/>
      <c r="B153" s="23" t="s">
        <v>226</v>
      </c>
      <c r="C153" s="36">
        <f>SUM(C4:C152)</f>
        <v>17527</v>
      </c>
      <c r="D153" s="36">
        <f>SUM(D4:D152)</f>
        <v>2946</v>
      </c>
      <c r="E153" s="36">
        <f>SUM(E4:E152)</f>
        <v>1930</v>
      </c>
      <c r="F153" s="36">
        <f>SUM(F4:F138)</f>
        <v>6033</v>
      </c>
      <c r="G153" s="36">
        <f>SUM(G4:G152)</f>
        <v>1430</v>
      </c>
      <c r="H153" s="36">
        <f>SUM(H4:H152)</f>
        <v>367293</v>
      </c>
      <c r="I153" s="36">
        <f>SUM(I4:I151)</f>
        <v>389696</v>
      </c>
      <c r="J153" s="36">
        <f>SUM(J4:J152)</f>
        <v>28685</v>
      </c>
      <c r="K153" s="36">
        <f>SUM(K4:K152)</f>
        <v>64585</v>
      </c>
      <c r="L153" s="36">
        <f>SUM(L4:L152)</f>
        <v>10387</v>
      </c>
      <c r="M153" s="36">
        <f>SUM(M4:M152)</f>
        <v>536</v>
      </c>
      <c r="N153" s="36">
        <f>SUM(N4:N152)</f>
        <v>1384</v>
      </c>
      <c r="O153" s="36">
        <f>SUM(O4:O151)</f>
        <v>75642</v>
      </c>
    </row>
    <row r="155" spans="1:15">
      <c r="A155" s="2" t="s">
        <v>313</v>
      </c>
    </row>
  </sheetData>
  <sortState ref="A125:O131">
    <sortCondition ref="A125:A131"/>
  </sortState>
  <phoneticPr fontId="8" type="noConversion"/>
  <printOptions gridLines="1"/>
  <pageMargins left="0.75" right="0.75" top="1" bottom="1" header="0.5" footer="0.5"/>
  <pageSetup paperSize="9" scale="83" orientation="landscape" horizontalDpi="4294967292" verticalDpi="4294967292"/>
  <colBreaks count="1" manualBreakCount="1">
    <brk id="15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Dörlemann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sabine doerlemann</dc:creator>
  <cp:lastModifiedBy>sabine doerlemann</cp:lastModifiedBy>
  <cp:lastPrinted>2018-01-12T10:18:30Z</cp:lastPrinted>
  <dcterms:created xsi:type="dcterms:W3CDTF">2016-01-12T11:08:16Z</dcterms:created>
  <dcterms:modified xsi:type="dcterms:W3CDTF">2018-01-18T08:24:21Z</dcterms:modified>
</cp:coreProperties>
</file>