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ropbox\UMichiganWorkStuff\LabProjects\Sze_scfa_crc_XXXX_2017\exploratory\scratch\reference_for_calcs\"/>
    </mc:Choice>
  </mc:AlternateContent>
  <bookViews>
    <workbookView xWindow="0" yWindow="0" windowWidth="28800" windowHeight="11910" xr2:uid="{9653AC07-62AC-42E0-A266-5C8DD4944D2E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0" i="1" l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89" i="1"/>
  <c r="J88" i="1"/>
  <c r="J52" i="1"/>
  <c r="J13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H111" i="1"/>
  <c r="I111" i="1"/>
  <c r="K111" i="1"/>
  <c r="G111" i="1"/>
  <c r="F111" i="1"/>
  <c r="H110" i="1"/>
  <c r="I110" i="1"/>
  <c r="K110" i="1"/>
  <c r="G110" i="1"/>
  <c r="F110" i="1"/>
  <c r="H109" i="1"/>
  <c r="I109" i="1"/>
  <c r="K109" i="1"/>
  <c r="G109" i="1"/>
  <c r="F109" i="1"/>
  <c r="H108" i="1"/>
  <c r="I108" i="1"/>
  <c r="K108" i="1"/>
  <c r="G108" i="1"/>
  <c r="F108" i="1"/>
  <c r="H107" i="1"/>
  <c r="I107" i="1"/>
  <c r="K107" i="1"/>
  <c r="G107" i="1"/>
  <c r="F107" i="1"/>
  <c r="H106" i="1"/>
  <c r="I106" i="1"/>
  <c r="K106" i="1"/>
  <c r="G106" i="1"/>
  <c r="F106" i="1"/>
  <c r="H105" i="1"/>
  <c r="I105" i="1"/>
  <c r="K105" i="1"/>
  <c r="G105" i="1"/>
  <c r="F105" i="1"/>
  <c r="H104" i="1"/>
  <c r="I104" i="1"/>
  <c r="K104" i="1"/>
  <c r="G104" i="1"/>
  <c r="F104" i="1"/>
  <c r="H103" i="1"/>
  <c r="I103" i="1"/>
  <c r="K103" i="1"/>
  <c r="G103" i="1"/>
  <c r="F103" i="1"/>
  <c r="H102" i="1"/>
  <c r="I102" i="1"/>
  <c r="K102" i="1"/>
  <c r="G102" i="1"/>
  <c r="F102" i="1"/>
  <c r="H101" i="1"/>
  <c r="I101" i="1"/>
  <c r="K101" i="1"/>
  <c r="G101" i="1"/>
  <c r="F101" i="1"/>
  <c r="H100" i="1"/>
  <c r="I100" i="1"/>
  <c r="K100" i="1"/>
  <c r="G100" i="1"/>
  <c r="F100" i="1"/>
  <c r="H99" i="1"/>
  <c r="I99" i="1"/>
  <c r="K99" i="1"/>
  <c r="G99" i="1"/>
  <c r="F99" i="1"/>
  <c r="H98" i="1"/>
  <c r="I98" i="1"/>
  <c r="K98" i="1"/>
  <c r="G98" i="1"/>
  <c r="F98" i="1"/>
  <c r="H97" i="1"/>
  <c r="I97" i="1"/>
  <c r="K97" i="1"/>
  <c r="G97" i="1"/>
  <c r="F97" i="1"/>
  <c r="H96" i="1"/>
  <c r="I96" i="1"/>
  <c r="K96" i="1"/>
  <c r="G96" i="1"/>
  <c r="F96" i="1"/>
  <c r="H95" i="1"/>
  <c r="I95" i="1"/>
  <c r="K95" i="1"/>
  <c r="G95" i="1"/>
  <c r="F95" i="1"/>
  <c r="H94" i="1"/>
  <c r="I94" i="1"/>
  <c r="K94" i="1"/>
  <c r="G94" i="1"/>
  <c r="F94" i="1"/>
  <c r="H93" i="1"/>
  <c r="I93" i="1"/>
  <c r="K93" i="1"/>
  <c r="G93" i="1"/>
  <c r="F93" i="1"/>
  <c r="H92" i="1"/>
  <c r="I92" i="1"/>
  <c r="K92" i="1"/>
  <c r="G92" i="1"/>
  <c r="F92" i="1"/>
  <c r="H91" i="1"/>
  <c r="I91" i="1"/>
  <c r="K91" i="1"/>
  <c r="G91" i="1"/>
  <c r="F91" i="1"/>
  <c r="H90" i="1"/>
  <c r="I90" i="1"/>
  <c r="K90" i="1"/>
  <c r="G90" i="1"/>
  <c r="F90" i="1"/>
  <c r="H89" i="1"/>
  <c r="I89" i="1"/>
  <c r="K89" i="1"/>
  <c r="G89" i="1"/>
  <c r="F89" i="1"/>
  <c r="H88" i="1"/>
  <c r="I88" i="1"/>
  <c r="K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G79" i="1"/>
  <c r="H79" i="1"/>
  <c r="K79" i="1"/>
  <c r="I79" i="1"/>
  <c r="F79" i="1"/>
  <c r="G78" i="1"/>
  <c r="H78" i="1"/>
  <c r="K78" i="1"/>
  <c r="I78" i="1"/>
  <c r="F78" i="1"/>
  <c r="G77" i="1"/>
  <c r="H77" i="1"/>
  <c r="K77" i="1"/>
  <c r="I77" i="1"/>
  <c r="F77" i="1"/>
  <c r="G76" i="1"/>
  <c r="H76" i="1"/>
  <c r="K76" i="1"/>
  <c r="I76" i="1"/>
  <c r="F76" i="1"/>
  <c r="G75" i="1"/>
  <c r="H75" i="1"/>
  <c r="K75" i="1"/>
  <c r="I75" i="1"/>
  <c r="F75" i="1"/>
  <c r="G74" i="1"/>
  <c r="H74" i="1"/>
  <c r="K74" i="1"/>
  <c r="I74" i="1"/>
  <c r="F74" i="1"/>
  <c r="G73" i="1"/>
  <c r="H73" i="1"/>
  <c r="K73" i="1"/>
  <c r="I73" i="1"/>
  <c r="F73" i="1"/>
  <c r="G72" i="1"/>
  <c r="H72" i="1"/>
  <c r="K72" i="1"/>
  <c r="I72" i="1"/>
  <c r="F72" i="1"/>
  <c r="G71" i="1"/>
  <c r="H71" i="1"/>
  <c r="K71" i="1"/>
  <c r="I71" i="1"/>
  <c r="F71" i="1"/>
  <c r="G70" i="1"/>
  <c r="H70" i="1"/>
  <c r="K70" i="1"/>
  <c r="I70" i="1"/>
  <c r="F70" i="1"/>
  <c r="G69" i="1"/>
  <c r="H69" i="1"/>
  <c r="K69" i="1"/>
  <c r="I69" i="1"/>
  <c r="F69" i="1"/>
  <c r="G68" i="1"/>
  <c r="H68" i="1"/>
  <c r="K68" i="1"/>
  <c r="I68" i="1"/>
  <c r="F68" i="1"/>
  <c r="G67" i="1"/>
  <c r="H67" i="1"/>
  <c r="K67" i="1"/>
  <c r="I67" i="1"/>
  <c r="F67" i="1"/>
  <c r="G66" i="1"/>
  <c r="H66" i="1"/>
  <c r="K66" i="1"/>
  <c r="I66" i="1"/>
  <c r="F66" i="1"/>
  <c r="G65" i="1"/>
  <c r="H65" i="1"/>
  <c r="K65" i="1"/>
  <c r="I65" i="1"/>
  <c r="F65" i="1"/>
  <c r="G64" i="1"/>
  <c r="H64" i="1"/>
  <c r="K64" i="1"/>
  <c r="I64" i="1"/>
  <c r="F64" i="1"/>
  <c r="G63" i="1"/>
  <c r="H63" i="1"/>
  <c r="K63" i="1"/>
  <c r="I63" i="1"/>
  <c r="F63" i="1"/>
  <c r="G62" i="1"/>
  <c r="H62" i="1"/>
  <c r="K62" i="1"/>
  <c r="I62" i="1"/>
  <c r="F62" i="1"/>
  <c r="G61" i="1"/>
  <c r="H61" i="1"/>
  <c r="K61" i="1"/>
  <c r="I61" i="1"/>
  <c r="F61" i="1"/>
  <c r="G60" i="1"/>
  <c r="H60" i="1"/>
  <c r="K60" i="1"/>
  <c r="I60" i="1"/>
  <c r="F60" i="1"/>
  <c r="G59" i="1"/>
  <c r="H59" i="1"/>
  <c r="K59" i="1"/>
  <c r="I59" i="1"/>
  <c r="F59" i="1"/>
  <c r="G58" i="1"/>
  <c r="H58" i="1"/>
  <c r="K58" i="1"/>
  <c r="I58" i="1"/>
  <c r="F58" i="1"/>
  <c r="G57" i="1"/>
  <c r="H57" i="1"/>
  <c r="K57" i="1"/>
  <c r="I57" i="1"/>
  <c r="F57" i="1"/>
  <c r="G56" i="1"/>
  <c r="H56" i="1"/>
  <c r="K56" i="1"/>
  <c r="I56" i="1"/>
  <c r="F56" i="1"/>
  <c r="G55" i="1"/>
  <c r="H55" i="1"/>
  <c r="K55" i="1"/>
  <c r="I55" i="1"/>
  <c r="F55" i="1"/>
  <c r="G54" i="1"/>
  <c r="H54" i="1"/>
  <c r="K54" i="1"/>
  <c r="I54" i="1"/>
  <c r="F54" i="1"/>
  <c r="G53" i="1"/>
  <c r="H53" i="1"/>
  <c r="K53" i="1"/>
  <c r="I53" i="1"/>
  <c r="F53" i="1"/>
  <c r="G52" i="1"/>
  <c r="H52" i="1"/>
  <c r="K52" i="1"/>
  <c r="I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F43" i="1"/>
  <c r="G43" i="1"/>
  <c r="K43" i="1"/>
  <c r="I43" i="1"/>
  <c r="H43" i="1"/>
  <c r="F42" i="1"/>
  <c r="G42" i="1"/>
  <c r="K42" i="1"/>
  <c r="I42" i="1"/>
  <c r="H42" i="1"/>
  <c r="F41" i="1"/>
  <c r="G41" i="1"/>
  <c r="K41" i="1"/>
  <c r="I41" i="1"/>
  <c r="H41" i="1"/>
  <c r="F40" i="1"/>
  <c r="G40" i="1"/>
  <c r="K40" i="1"/>
  <c r="I40" i="1"/>
  <c r="H40" i="1"/>
  <c r="F39" i="1"/>
  <c r="G39" i="1"/>
  <c r="K39" i="1"/>
  <c r="I39" i="1"/>
  <c r="H39" i="1"/>
  <c r="F38" i="1"/>
  <c r="G38" i="1"/>
  <c r="K38" i="1"/>
  <c r="I38" i="1"/>
  <c r="H38" i="1"/>
  <c r="F37" i="1"/>
  <c r="G37" i="1"/>
  <c r="K37" i="1"/>
  <c r="I37" i="1"/>
  <c r="H37" i="1"/>
  <c r="F36" i="1"/>
  <c r="G36" i="1"/>
  <c r="K36" i="1"/>
  <c r="I36" i="1"/>
  <c r="H36" i="1"/>
  <c r="F35" i="1"/>
  <c r="G35" i="1"/>
  <c r="K35" i="1"/>
  <c r="I35" i="1"/>
  <c r="H35" i="1"/>
  <c r="F34" i="1"/>
  <c r="G34" i="1"/>
  <c r="K34" i="1"/>
  <c r="I34" i="1"/>
  <c r="H34" i="1"/>
  <c r="F33" i="1"/>
  <c r="G33" i="1"/>
  <c r="K33" i="1"/>
  <c r="I33" i="1"/>
  <c r="H33" i="1"/>
  <c r="F32" i="1"/>
  <c r="G32" i="1"/>
  <c r="K32" i="1"/>
  <c r="I32" i="1"/>
  <c r="H32" i="1"/>
  <c r="F31" i="1"/>
  <c r="G31" i="1"/>
  <c r="K31" i="1"/>
  <c r="I31" i="1"/>
  <c r="H31" i="1"/>
  <c r="F30" i="1"/>
  <c r="G30" i="1"/>
  <c r="K30" i="1"/>
  <c r="I30" i="1"/>
  <c r="H30" i="1"/>
  <c r="F29" i="1"/>
  <c r="G29" i="1"/>
  <c r="K29" i="1"/>
  <c r="I29" i="1"/>
  <c r="H29" i="1"/>
  <c r="F28" i="1"/>
  <c r="G28" i="1"/>
  <c r="K28" i="1"/>
  <c r="I28" i="1"/>
  <c r="H28" i="1"/>
  <c r="F27" i="1"/>
  <c r="G27" i="1"/>
  <c r="K27" i="1"/>
  <c r="I27" i="1"/>
  <c r="H27" i="1"/>
  <c r="F26" i="1"/>
  <c r="G26" i="1"/>
  <c r="K26" i="1"/>
  <c r="I26" i="1"/>
  <c r="H26" i="1"/>
  <c r="F25" i="1"/>
  <c r="G25" i="1"/>
  <c r="K25" i="1"/>
  <c r="I25" i="1"/>
  <c r="H25" i="1"/>
  <c r="F24" i="1"/>
  <c r="G24" i="1"/>
  <c r="K24" i="1"/>
  <c r="I24" i="1"/>
  <c r="H24" i="1"/>
  <c r="F23" i="1"/>
  <c r="G23" i="1"/>
  <c r="K23" i="1"/>
  <c r="I23" i="1"/>
  <c r="H23" i="1"/>
  <c r="F22" i="1"/>
  <c r="G22" i="1"/>
  <c r="K22" i="1"/>
  <c r="I22" i="1"/>
  <c r="H22" i="1"/>
  <c r="F21" i="1"/>
  <c r="G21" i="1"/>
  <c r="K21" i="1"/>
  <c r="I21" i="1"/>
  <c r="H21" i="1"/>
  <c r="F20" i="1"/>
  <c r="G20" i="1"/>
  <c r="K20" i="1"/>
  <c r="I20" i="1"/>
  <c r="H20" i="1"/>
  <c r="F19" i="1"/>
  <c r="G19" i="1"/>
  <c r="K19" i="1"/>
  <c r="I19" i="1"/>
  <c r="H19" i="1"/>
  <c r="F18" i="1"/>
  <c r="G18" i="1"/>
  <c r="K18" i="1"/>
  <c r="I18" i="1"/>
  <c r="H18" i="1"/>
  <c r="F17" i="1"/>
  <c r="G17" i="1"/>
  <c r="K17" i="1"/>
  <c r="I17" i="1"/>
  <c r="H17" i="1"/>
  <c r="F16" i="1"/>
  <c r="G16" i="1"/>
  <c r="K16" i="1"/>
  <c r="I16" i="1"/>
  <c r="H16" i="1"/>
  <c r="F15" i="1"/>
  <c r="G15" i="1"/>
  <c r="K15" i="1"/>
  <c r="I15" i="1"/>
  <c r="H15" i="1"/>
  <c r="F14" i="1"/>
  <c r="G14" i="1"/>
  <c r="K14" i="1"/>
  <c r="I14" i="1"/>
  <c r="H14" i="1"/>
  <c r="F13" i="1"/>
  <c r="G13" i="1"/>
  <c r="K13" i="1"/>
  <c r="I13" i="1"/>
  <c r="H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</calcChain>
</file>

<file path=xl/sharedStrings.xml><?xml version="1.0" encoding="utf-8"?>
<sst xmlns="http://schemas.openxmlformats.org/spreadsheetml/2006/main" count="346" uniqueCount="225">
  <si>
    <t>Data Filename</t>
  </si>
  <si>
    <t>Sample ID</t>
  </si>
  <si>
    <t>Sample Name</t>
  </si>
  <si>
    <t>Ret. Time</t>
  </si>
  <si>
    <t>Area</t>
  </si>
  <si>
    <t>STD 1</t>
  </si>
  <si>
    <t>STD 3</t>
  </si>
  <si>
    <t>STD4</t>
  </si>
  <si>
    <t>Correction</t>
  </si>
  <si>
    <t>Corrected Con.mM</t>
  </si>
  <si>
    <t>STD-0019</t>
  </si>
  <si>
    <t>20 mM</t>
  </si>
  <si>
    <t>STD-0023</t>
  </si>
  <si>
    <t>1.0 mM</t>
  </si>
  <si>
    <t>STD-0020</t>
  </si>
  <si>
    <t>10 mM</t>
  </si>
  <si>
    <t>STD-0021</t>
  </si>
  <si>
    <t>5 mM</t>
  </si>
  <si>
    <t>STD-0022</t>
  </si>
  <si>
    <t>2.5 mM</t>
  </si>
  <si>
    <t>STD-0024</t>
  </si>
  <si>
    <t>0.5 mM</t>
  </si>
  <si>
    <t>-----</t>
  </si>
  <si>
    <t>STD 2</t>
  </si>
  <si>
    <t>2016-03-28_0001.lcd</t>
  </si>
  <si>
    <t>biorad STD</t>
  </si>
  <si>
    <t xml:space="preserve">biorad </t>
  </si>
  <si>
    <t>2016-03-28_0002.lcd</t>
  </si>
  <si>
    <t>2016-03-28_0003.lcd</t>
  </si>
  <si>
    <t>2016-03-28_0004.lcd</t>
  </si>
  <si>
    <t>2016-03-28_0005.lcd</t>
  </si>
  <si>
    <t>2016-03-28_0006.lcd</t>
  </si>
  <si>
    <t>2016-03-28_0007.lcd</t>
  </si>
  <si>
    <t>STD-0025</t>
  </si>
  <si>
    <t>2016-03-28_0008.lcd</t>
  </si>
  <si>
    <t>STD-0026</t>
  </si>
  <si>
    <t>0.25 mM</t>
  </si>
  <si>
    <t>2016-03-28_0009.lcd</t>
  </si>
  <si>
    <t>STD-0027</t>
  </si>
  <si>
    <t>0.1 mM</t>
  </si>
  <si>
    <t>2016-03-28_0010.lcd</t>
  </si>
  <si>
    <t>OG_BLANK</t>
  </si>
  <si>
    <t>omnigene buffer blank</t>
  </si>
  <si>
    <t>2016-03-28_0011.lcd</t>
  </si>
  <si>
    <t>P02-A01</t>
  </si>
  <si>
    <t>2016-03-28_0012.lcd</t>
  </si>
  <si>
    <t>P02-A02</t>
  </si>
  <si>
    <t>2016-03-28_0013.lcd</t>
  </si>
  <si>
    <t>P02-A03</t>
  </si>
  <si>
    <t>2016-03-28_0014.lcd</t>
  </si>
  <si>
    <t>P02-A04</t>
  </si>
  <si>
    <t>2016-03-28_0015.lcd</t>
  </si>
  <si>
    <t>P02-A05</t>
  </si>
  <si>
    <t>2016-03-28_0016.lcd</t>
  </si>
  <si>
    <t>P02-A06</t>
  </si>
  <si>
    <t>2016-03-28_0017.lcd</t>
  </si>
  <si>
    <t>P02-A08</t>
  </si>
  <si>
    <t>2016-03-28_0018.lcd</t>
  </si>
  <si>
    <t>P02-A09</t>
  </si>
  <si>
    <t>2016-03-28_0019.lcd</t>
  </si>
  <si>
    <t>P02-A10</t>
  </si>
  <si>
    <t>2016-03-28_0020.lcd</t>
  </si>
  <si>
    <t>P02-A11</t>
  </si>
  <si>
    <t>2016-03-28_0021.lcd</t>
  </si>
  <si>
    <t>P02-A12</t>
  </si>
  <si>
    <t>2016-03-28_0022.lcd</t>
  </si>
  <si>
    <t>P02-B01</t>
  </si>
  <si>
    <t>2016-03-28_0023.lcd</t>
  </si>
  <si>
    <t>P02-B02</t>
  </si>
  <si>
    <t>2016-03-28_0024.lcd</t>
  </si>
  <si>
    <t>P02-B03</t>
  </si>
  <si>
    <t>2016-03-28_0025.lcd</t>
  </si>
  <si>
    <t>P02-B07</t>
  </si>
  <si>
    <t>2016-03-28_0026.lcd</t>
  </si>
  <si>
    <t>P02-B08</t>
  </si>
  <si>
    <t>2016-03-28_0027.lcd</t>
  </si>
  <si>
    <t>P02-B09</t>
  </si>
  <si>
    <t>2016-03-28_0028.lcd</t>
  </si>
  <si>
    <t>P02-B10</t>
  </si>
  <si>
    <t>2016-03-28_0029.lcd</t>
  </si>
  <si>
    <t>P02-B11</t>
  </si>
  <si>
    <t>2016-03-28_0030.lcd</t>
  </si>
  <si>
    <t>P02-B12</t>
  </si>
  <si>
    <t>2016-03-28_0031.lcd</t>
  </si>
  <si>
    <t>P02-C02</t>
  </si>
  <si>
    <t>2016-03-28_0032.lcd</t>
  </si>
  <si>
    <t>P02-C03</t>
  </si>
  <si>
    <t>2016-03-28_0033.lcd</t>
  </si>
  <si>
    <t>P02-C04</t>
  </si>
  <si>
    <t>2016-03-28_0034.lcd</t>
  </si>
  <si>
    <t>P02-C05</t>
  </si>
  <si>
    <t>2016-03-28_0035.lcd</t>
  </si>
  <si>
    <t>P02-C06</t>
  </si>
  <si>
    <t>2016-03-28_0036.lcd</t>
  </si>
  <si>
    <t>P02-C07</t>
  </si>
  <si>
    <t>2016-03-28_0037.lcd</t>
  </si>
  <si>
    <t>P02-C08</t>
  </si>
  <si>
    <t>2016-03-28_0038.lcd</t>
  </si>
  <si>
    <t>P02-C09</t>
  </si>
  <si>
    <t>2016-03-28_0039.lcd</t>
  </si>
  <si>
    <t>P02-C11</t>
  </si>
  <si>
    <t>2016-03-28_0040.lcd</t>
  </si>
  <si>
    <t>P02-C12</t>
  </si>
  <si>
    <t>2016-03-28_0041.lcd</t>
  </si>
  <si>
    <t>P02-D01</t>
  </si>
  <si>
    <t>2016-03-28_0042.lcd</t>
  </si>
  <si>
    <t>2016-03-28_0043.lcd</t>
  </si>
  <si>
    <t>2016-03-28_0044.lcd</t>
  </si>
  <si>
    <t>2016-03-28_0045.lcd</t>
  </si>
  <si>
    <t>2016-03-28_0046.lcd</t>
  </si>
  <si>
    <t>2016-03-28_0047.lcd</t>
  </si>
  <si>
    <t>2016-03-28_0048.lcd</t>
  </si>
  <si>
    <t>2016-03-28_0049.lcd</t>
  </si>
  <si>
    <t>2016-03-28_0050.lcd</t>
  </si>
  <si>
    <t>P02-D03</t>
  </si>
  <si>
    <t>2016-03-28_0051.lcd</t>
  </si>
  <si>
    <t>P02-D05</t>
  </si>
  <si>
    <t>2016-03-28_0052.lcd</t>
  </si>
  <si>
    <t>P02-D07</t>
  </si>
  <si>
    <t>2016-03-28_0053.lcd</t>
  </si>
  <si>
    <t>P02-D08</t>
  </si>
  <si>
    <t>2016-03-28_0054.lcd</t>
  </si>
  <si>
    <t>P02-D09</t>
  </si>
  <si>
    <t>2016-03-28_0055.lcd</t>
  </si>
  <si>
    <t>P02-D11</t>
  </si>
  <si>
    <t>2016-03-28_0056.lcd</t>
  </si>
  <si>
    <t>P02-E01</t>
  </si>
  <si>
    <t>2016-03-28_0057.lcd</t>
  </si>
  <si>
    <t>P02-E02</t>
  </si>
  <si>
    <t>2016-03-28_0058.lcd</t>
  </si>
  <si>
    <t>P02-E03</t>
  </si>
  <si>
    <t>2016-03-28_0059.lcd</t>
  </si>
  <si>
    <t>P02-E04</t>
  </si>
  <si>
    <t>2016-03-28_0060.lcd</t>
  </si>
  <si>
    <t>P02-E05</t>
  </si>
  <si>
    <t>2016-03-28_0061.lcd</t>
  </si>
  <si>
    <t>P02-E06</t>
  </si>
  <si>
    <t>2016-03-28_0062.lcd</t>
  </si>
  <si>
    <t>P02-E07</t>
  </si>
  <si>
    <t>2016-03-28_0063.lcd</t>
  </si>
  <si>
    <t>P02-E08</t>
  </si>
  <si>
    <t>2016-03-28_0064.lcd</t>
  </si>
  <si>
    <t>P02-E09</t>
  </si>
  <si>
    <t>2016-03-28_0065.lcd</t>
  </si>
  <si>
    <t>P02-E10</t>
  </si>
  <si>
    <t>2016-03-28_0066.lcd</t>
  </si>
  <si>
    <t>P02-E11</t>
  </si>
  <si>
    <t>2016-03-28_0067.lcd</t>
  </si>
  <si>
    <t>P02-E12</t>
  </si>
  <si>
    <t>2016-03-28_0068.lcd</t>
  </si>
  <si>
    <t>P02-F01</t>
  </si>
  <si>
    <t>2016-03-28_0069.lcd</t>
  </si>
  <si>
    <t>P02-F02</t>
  </si>
  <si>
    <t>2016-03-28_0070.lcd</t>
  </si>
  <si>
    <t>P02-F03</t>
  </si>
  <si>
    <t>2016-03-28_0071.lcd</t>
  </si>
  <si>
    <t>P02-F04</t>
  </si>
  <si>
    <t>2016-03-28_0072.lcd</t>
  </si>
  <si>
    <t>P02-F05</t>
  </si>
  <si>
    <t>2016-03-28_0073.lcd</t>
  </si>
  <si>
    <t>P02-F06</t>
  </si>
  <si>
    <t>2016-03-28_0074.lcd</t>
  </si>
  <si>
    <t>P02-F08</t>
  </si>
  <si>
    <t>2016-03-28_0075.lcd</t>
  </si>
  <si>
    <t>P02-F09</t>
  </si>
  <si>
    <t>2016-03-28_0076.lcd</t>
  </si>
  <si>
    <t>P02-F10</t>
  </si>
  <si>
    <t>2016-03-28_0077.lcd</t>
  </si>
  <si>
    <t>P02-F11</t>
  </si>
  <si>
    <t>2016-03-28_0078.lcd</t>
  </si>
  <si>
    <t>2016-03-28_0079.lcd</t>
  </si>
  <si>
    <t>2016-03-28_0080.lcd</t>
  </si>
  <si>
    <t>2016-03-28_0081.lcd</t>
  </si>
  <si>
    <t>2016-03-28_0082.lcd</t>
  </si>
  <si>
    <t>2016-03-28_0083.lcd</t>
  </si>
  <si>
    <t>2016-03-28_0084.lcd</t>
  </si>
  <si>
    <t>2016-03-28_0085.lcd</t>
  </si>
  <si>
    <t>2016-03-28_0086.lcd</t>
  </si>
  <si>
    <t>P02-F12</t>
  </si>
  <si>
    <t>2016-03-28_0087.lcd</t>
  </si>
  <si>
    <t>P02-G01</t>
  </si>
  <si>
    <t>2016-03-28_0088.lcd</t>
  </si>
  <si>
    <t>P02-G02</t>
  </si>
  <si>
    <t>2016-03-28_0089.lcd</t>
  </si>
  <si>
    <t>P02-G03</t>
  </si>
  <si>
    <t>2016-03-28_0090.lcd</t>
  </si>
  <si>
    <t>P02-G04</t>
  </si>
  <si>
    <t>2016-03-28_0091.lcd</t>
  </si>
  <si>
    <t>P02-G05</t>
  </si>
  <si>
    <t>2016-03-28_0092.lcd</t>
  </si>
  <si>
    <t>P02-G06</t>
  </si>
  <si>
    <t>2016-03-28_0093.lcd</t>
  </si>
  <si>
    <t>P02-G08</t>
  </si>
  <si>
    <t>2016-03-28_0094.lcd</t>
  </si>
  <si>
    <t>P02-G09</t>
  </si>
  <si>
    <t>2016-03-28_0095.lcd</t>
  </si>
  <si>
    <t>P02-G10</t>
  </si>
  <si>
    <t>2016-03-28_0096.lcd</t>
  </si>
  <si>
    <t>P02-G11</t>
  </si>
  <si>
    <t>2016-03-28_0097.lcd</t>
  </si>
  <si>
    <t>P02-G12</t>
  </si>
  <si>
    <t>2016-03-28_0098.lcd</t>
  </si>
  <si>
    <t>P02-H01</t>
  </si>
  <si>
    <t>2016-03-28_0099.lcd</t>
  </si>
  <si>
    <t>P02-H02</t>
  </si>
  <si>
    <t>2016-03-28_0100.lcd</t>
  </si>
  <si>
    <t>P02-H03</t>
  </si>
  <si>
    <t>2016-03-28_0101.lcd</t>
  </si>
  <si>
    <t>P02-H04</t>
  </si>
  <si>
    <t>2016-03-28_0102.lcd</t>
  </si>
  <si>
    <t>P02-H05</t>
  </si>
  <si>
    <t>2016-03-28_0103.lcd</t>
  </si>
  <si>
    <t>P02-H06</t>
  </si>
  <si>
    <t>2016-03-28_0104.lcd</t>
  </si>
  <si>
    <t>P02-H07</t>
  </si>
  <si>
    <t>2016-03-28_0105.lcd</t>
  </si>
  <si>
    <t>P02-H08</t>
  </si>
  <si>
    <t>2016-03-28_0106.lcd</t>
  </si>
  <si>
    <t>P02-H09</t>
  </si>
  <si>
    <t>2016-03-28_0107.lcd</t>
  </si>
  <si>
    <t>P02-H10</t>
  </si>
  <si>
    <t>2016-03-28_0108.lcd</t>
  </si>
  <si>
    <t>P02-H11</t>
  </si>
  <si>
    <t>2016-03-28_0109.lcd</t>
  </si>
  <si>
    <t>P02-H12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</si>
</sst>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Arial"/>
    </font>
    <font>
      <sz val="10"/>
      <name val="Verdana"/>
    </font>
    <font>
      <b/>
      <sz val="10"/>
      <name val="Verdana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Normal 2" xfId="1" xr:uid="{815C20A2-71FB-4E6A-920E-D596E763F1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B7F8-A1B1-4D1C-B866-6C2857B98E45}">
  <dimension ref="A1:K111"/>
  <sheetViews>
    <sheetView tabSelected="1" topLeftCell="A79" workbookViewId="0">
      <selection activeCell="N105" sqref="N105"/>
    </sheetView>
  </sheetViews>
  <sheetFormatPr defaultRowHeight="15" x14ac:dyDescent="0.25"/>
  <cols>
    <col min="1" max="1" width="20.85546875" bestFit="1" customWidth="1"/>
  </cols>
  <sheetData>
    <row r="1" spans="1:11" ht="15.75" x14ac:dyDescent="0.25">
      <c r="A1" s="1"/>
      <c r="B1" s="1"/>
      <c r="C1" s="1"/>
      <c r="D1" s="2"/>
      <c r="E1" s="2"/>
      <c r="F1" s="3"/>
      <c r="G1" s="3"/>
      <c r="H1" s="3"/>
      <c r="I1" s="4"/>
      <c r="J1" s="3"/>
      <c r="K1" s="3"/>
    </row>
    <row r="2" spans="1:1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8" t="s">
        <v>5</v>
      </c>
      <c r="G2" s="8" t="s">
        <v>23</v>
      </c>
      <c r="H2" s="8" t="s">
        <v>6</v>
      </c>
      <c r="I2" s="8" t="s">
        <v>7</v>
      </c>
      <c r="J2" s="8" t="s">
        <v>8</v>
      </c>
      <c r="K2" s="8" t="s">
        <v>9</v>
      </c>
    </row>
    <row r="3" spans="1:11" ht="15.75" x14ac:dyDescent="0.25">
      <c r="A3" s="1" t="s">
        <v>24</v>
      </c>
      <c r="B3" s="1" t="s">
        <v>25</v>
      </c>
      <c r="C3" s="1" t="s">
        <v>26</v>
      </c>
      <c r="D3" s="5" t="s">
        <v>22</v>
      </c>
      <c r="E3" s="5" t="s">
        <v>22</v>
      </c>
      <c r="F3" s="4"/>
      <c r="G3" s="4"/>
      <c r="H3" s="4"/>
      <c r="I3" s="4"/>
      <c r="J3" s="4"/>
      <c r="K3" s="4"/>
    </row>
    <row r="4" spans="1:11" ht="15.75" x14ac:dyDescent="0.25">
      <c r="A4" s="1" t="s">
        <v>27</v>
      </c>
      <c r="B4" s="1" t="s">
        <v>14</v>
      </c>
      <c r="C4" s="6" t="s">
        <v>11</v>
      </c>
      <c r="D4" s="5">
        <v>22.582999999999998</v>
      </c>
      <c r="E4" s="7">
        <v>842943</v>
      </c>
      <c r="F4" s="4">
        <f>(E4+4688.4)/41604</f>
        <v>20.373795788866456</v>
      </c>
      <c r="G4" s="4">
        <f>(E4+8832.9)/40987</f>
        <v>20.781611242589115</v>
      </c>
      <c r="H4" s="4">
        <f>(E4+8832.9)/41247</f>
        <v>20.65061459015201</v>
      </c>
      <c r="I4" s="4">
        <f>(E4-1161)/41247</f>
        <v>20.408320605134918</v>
      </c>
      <c r="J4" s="4"/>
      <c r="K4" s="4"/>
    </row>
    <row r="5" spans="1:11" ht="15.75" x14ac:dyDescent="0.25">
      <c r="A5" s="1" t="s">
        <v>28</v>
      </c>
      <c r="B5" s="1" t="s">
        <v>16</v>
      </c>
      <c r="C5" s="9" t="s">
        <v>15</v>
      </c>
      <c r="D5" s="5">
        <v>22.603000000000002</v>
      </c>
      <c r="E5" s="7">
        <v>375743</v>
      </c>
      <c r="F5" s="4">
        <f t="shared" ref="F5:F43" si="0">(E5+4688.4)/41604</f>
        <v>9.1441063359292389</v>
      </c>
      <c r="G5" s="4">
        <f t="shared" ref="G5:G68" si="1">(E5+8832.9)/40987</f>
        <v>9.3828750579452027</v>
      </c>
      <c r="H5" s="4">
        <f t="shared" ref="H5:H68" si="2">(E5+8832.9)/41247</f>
        <v>9.3237302106819904</v>
      </c>
      <c r="I5" s="4">
        <f t="shared" ref="I5:I68" si="3">(E5-1161)/41247</f>
        <v>9.0814362256648966</v>
      </c>
      <c r="J5" s="4"/>
      <c r="K5" s="4"/>
    </row>
    <row r="6" spans="1:11" ht="15.75" x14ac:dyDescent="0.25">
      <c r="A6" s="1" t="s">
        <v>29</v>
      </c>
      <c r="B6" s="1" t="s">
        <v>18</v>
      </c>
      <c r="C6" s="9" t="s">
        <v>17</v>
      </c>
      <c r="D6" s="5">
        <v>22.619</v>
      </c>
      <c r="E6" s="7">
        <v>202995</v>
      </c>
      <c r="F6" s="4">
        <f t="shared" si="0"/>
        <v>4.9919094317854054</v>
      </c>
      <c r="G6" s="4">
        <f t="shared" si="1"/>
        <v>5.168172835289238</v>
      </c>
      <c r="H6" s="4">
        <f t="shared" si="2"/>
        <v>5.1355953160229832</v>
      </c>
      <c r="I6" s="4">
        <f t="shared" si="3"/>
        <v>4.8933013310058913</v>
      </c>
      <c r="J6" s="4"/>
      <c r="K6" s="4"/>
    </row>
    <row r="7" spans="1:11" ht="15.75" x14ac:dyDescent="0.25">
      <c r="A7" s="1" t="s">
        <v>30</v>
      </c>
      <c r="B7" s="1" t="s">
        <v>12</v>
      </c>
      <c r="C7" s="9" t="s">
        <v>19</v>
      </c>
      <c r="D7" s="5">
        <v>22.616</v>
      </c>
      <c r="E7" s="7">
        <v>104392</v>
      </c>
      <c r="F7" s="4">
        <f t="shared" si="0"/>
        <v>2.6218728968368423</v>
      </c>
      <c r="G7" s="4">
        <f t="shared" si="1"/>
        <v>2.7624588284090077</v>
      </c>
      <c r="H7" s="4">
        <f t="shared" si="2"/>
        <v>2.7450457002933546</v>
      </c>
      <c r="I7" s="4">
        <f t="shared" si="3"/>
        <v>2.5027517152762626</v>
      </c>
      <c r="J7" s="4"/>
      <c r="K7" s="4"/>
    </row>
    <row r="8" spans="1:11" ht="15.75" x14ac:dyDescent="0.25">
      <c r="A8" s="1" t="s">
        <v>31</v>
      </c>
      <c r="B8" s="1" t="s">
        <v>20</v>
      </c>
      <c r="C8" s="9" t="s">
        <v>13</v>
      </c>
      <c r="D8" s="5">
        <v>22.626999999999999</v>
      </c>
      <c r="E8" s="7">
        <v>39561</v>
      </c>
      <c r="F8" s="4">
        <f t="shared" si="0"/>
        <v>1.0635852321892125</v>
      </c>
      <c r="G8" s="4">
        <f t="shared" si="1"/>
        <v>1.1807133969307342</v>
      </c>
      <c r="H8" s="4">
        <f t="shared" si="2"/>
        <v>1.1732707833296967</v>
      </c>
      <c r="I8" s="4">
        <f t="shared" si="3"/>
        <v>0.9309767983126046</v>
      </c>
      <c r="J8" s="4"/>
      <c r="K8" s="4"/>
    </row>
    <row r="9" spans="1:11" ht="15.75" x14ac:dyDescent="0.25">
      <c r="A9" s="1" t="s">
        <v>32</v>
      </c>
      <c r="B9" s="1" t="s">
        <v>33</v>
      </c>
      <c r="C9" s="9" t="s">
        <v>21</v>
      </c>
      <c r="D9" s="5">
        <v>22.625</v>
      </c>
      <c r="E9" s="7">
        <v>18871</v>
      </c>
      <c r="F9" s="4">
        <f t="shared" si="0"/>
        <v>0.56627728103067021</v>
      </c>
      <c r="G9" s="4">
        <f t="shared" si="1"/>
        <v>0.67591919389074584</v>
      </c>
      <c r="H9" s="4">
        <f t="shared" si="2"/>
        <v>0.67165854486386889</v>
      </c>
      <c r="I9" s="4">
        <f t="shared" si="3"/>
        <v>0.42936455984677674</v>
      </c>
      <c r="J9" s="4"/>
      <c r="K9" s="4"/>
    </row>
    <row r="10" spans="1:11" ht="15.75" x14ac:dyDescent="0.25">
      <c r="A10" s="1" t="s">
        <v>34</v>
      </c>
      <c r="B10" s="1" t="s">
        <v>35</v>
      </c>
      <c r="C10" s="9" t="s">
        <v>36</v>
      </c>
      <c r="D10" s="5">
        <v>22.616</v>
      </c>
      <c r="E10" s="7">
        <v>9043</v>
      </c>
      <c r="F10" s="4">
        <f t="shared" si="0"/>
        <v>0.3300499951927699</v>
      </c>
      <c r="G10" s="4">
        <f t="shared" si="1"/>
        <v>0.43613584795178961</v>
      </c>
      <c r="H10" s="4">
        <f t="shared" si="2"/>
        <v>0.43338667054573671</v>
      </c>
      <c r="I10" s="4">
        <f t="shared" si="3"/>
        <v>0.1910926855286445</v>
      </c>
      <c r="J10" s="4"/>
      <c r="K10" s="4"/>
    </row>
    <row r="11" spans="1:11" ht="15.75" x14ac:dyDescent="0.25">
      <c r="A11" s="1" t="s">
        <v>37</v>
      </c>
      <c r="B11" s="1" t="s">
        <v>38</v>
      </c>
      <c r="C11" s="9" t="s">
        <v>39</v>
      </c>
      <c r="D11" s="5">
        <v>22.641999999999999</v>
      </c>
      <c r="E11" s="7">
        <v>3183</v>
      </c>
      <c r="F11" s="4">
        <f t="shared" si="0"/>
        <v>0.18919815402365156</v>
      </c>
      <c r="G11" s="4">
        <f t="shared" si="1"/>
        <v>0.29316368604679532</v>
      </c>
      <c r="H11" s="4">
        <f t="shared" si="2"/>
        <v>0.29131573205324024</v>
      </c>
      <c r="I11" s="4">
        <f t="shared" si="3"/>
        <v>4.9021747036148082E-2</v>
      </c>
      <c r="J11" s="4"/>
      <c r="K11" s="4"/>
    </row>
    <row r="12" spans="1:11" ht="15.75" x14ac:dyDescent="0.25">
      <c r="A12" s="1" t="s">
        <v>40</v>
      </c>
      <c r="B12" s="1" t="s">
        <v>41</v>
      </c>
      <c r="C12" s="1" t="s">
        <v>42</v>
      </c>
      <c r="D12" s="5" t="s">
        <v>22</v>
      </c>
      <c r="E12" s="5" t="s">
        <v>22</v>
      </c>
      <c r="F12" s="4" t="e">
        <f t="shared" si="0"/>
        <v>#VALUE!</v>
      </c>
      <c r="G12" s="4" t="e">
        <f t="shared" si="1"/>
        <v>#VALUE!</v>
      </c>
      <c r="H12" s="4" t="e">
        <f t="shared" si="2"/>
        <v>#VALUE!</v>
      </c>
      <c r="I12" s="4" t="e">
        <f t="shared" si="3"/>
        <v>#VALUE!</v>
      </c>
      <c r="J12" s="4"/>
      <c r="K12" s="4"/>
    </row>
    <row r="13" spans="1:11" ht="15.75" x14ac:dyDescent="0.25">
      <c r="A13" s="1" t="s">
        <v>43</v>
      </c>
      <c r="B13" s="1" t="s">
        <v>44</v>
      </c>
      <c r="C13" s="1" t="s">
        <v>44</v>
      </c>
      <c r="D13" s="5">
        <v>22.565000000000001</v>
      </c>
      <c r="E13" s="5">
        <v>172096</v>
      </c>
      <c r="F13" s="4">
        <f t="shared" si="0"/>
        <v>4.2492164214979331</v>
      </c>
      <c r="G13" s="4">
        <f t="shared" si="1"/>
        <v>4.4142996559884837</v>
      </c>
      <c r="H13" s="4">
        <f t="shared" si="2"/>
        <v>4.3864741678182657</v>
      </c>
      <c r="I13" s="4">
        <f t="shared" si="3"/>
        <v>4.1441801828011737</v>
      </c>
      <c r="J13" s="8">
        <f>1/(41-10)</f>
        <v>3.2258064516129031E-2</v>
      </c>
      <c r="K13" s="8">
        <f t="shared" ref="K13:K43" si="4">F13+J13*(G13-F13)</f>
        <v>4.2545416871266601</v>
      </c>
    </row>
    <row r="14" spans="1:11" ht="15.75" x14ac:dyDescent="0.25">
      <c r="A14" s="1" t="s">
        <v>45</v>
      </c>
      <c r="B14" s="1" t="s">
        <v>46</v>
      </c>
      <c r="C14" s="1" t="s">
        <v>46</v>
      </c>
      <c r="D14" s="5">
        <v>22.606000000000002</v>
      </c>
      <c r="E14" s="5">
        <v>136631</v>
      </c>
      <c r="F14" s="4">
        <f t="shared" si="0"/>
        <v>3.3967743486203248</v>
      </c>
      <c r="G14" s="4">
        <f t="shared" si="1"/>
        <v>3.5490253007051016</v>
      </c>
      <c r="H14" s="4">
        <f t="shared" si="2"/>
        <v>3.5266540596891893</v>
      </c>
      <c r="I14" s="4">
        <f t="shared" si="3"/>
        <v>3.2843600746720973</v>
      </c>
      <c r="J14" s="8">
        <f>$J$13+J13</f>
        <v>6.4516129032258063E-2</v>
      </c>
      <c r="K14" s="8">
        <f t="shared" si="4"/>
        <v>3.4065969906903102</v>
      </c>
    </row>
    <row r="15" spans="1:11" ht="15.75" x14ac:dyDescent="0.25">
      <c r="A15" s="1" t="s">
        <v>47</v>
      </c>
      <c r="B15" s="1" t="s">
        <v>48</v>
      </c>
      <c r="C15" s="1" t="s">
        <v>48</v>
      </c>
      <c r="D15" s="5">
        <v>22.581</v>
      </c>
      <c r="E15" s="5">
        <v>577713</v>
      </c>
      <c r="F15" s="4">
        <f t="shared" si="0"/>
        <v>13.99868762618979</v>
      </c>
      <c r="G15" s="4">
        <f t="shared" si="1"/>
        <v>14.310535047698052</v>
      </c>
      <c r="H15" s="4">
        <f t="shared" si="2"/>
        <v>14.220328751181905</v>
      </c>
      <c r="I15" s="4">
        <f t="shared" si="3"/>
        <v>13.978034766164813</v>
      </c>
      <c r="J15" s="8">
        <f t="shared" ref="J15:J78" si="5">$J$13+J14</f>
        <v>9.6774193548387094E-2</v>
      </c>
      <c r="K15" s="8">
        <f t="shared" si="4"/>
        <v>14.028866408916397</v>
      </c>
    </row>
    <row r="16" spans="1:11" ht="15.75" x14ac:dyDescent="0.25">
      <c r="A16" s="1" t="s">
        <v>49</v>
      </c>
      <c r="B16" s="1" t="s">
        <v>50</v>
      </c>
      <c r="C16" s="1" t="s">
        <v>50</v>
      </c>
      <c r="D16" s="5">
        <v>22.600999999999999</v>
      </c>
      <c r="E16" s="5">
        <v>207798</v>
      </c>
      <c r="F16" s="4">
        <f t="shared" si="0"/>
        <v>5.1073550620132675</v>
      </c>
      <c r="G16" s="4">
        <f t="shared" si="1"/>
        <v>5.2853563324956694</v>
      </c>
      <c r="H16" s="4">
        <f t="shared" si="2"/>
        <v>5.2520401483744275</v>
      </c>
      <c r="I16" s="4">
        <f t="shared" si="3"/>
        <v>5.0097461633573355</v>
      </c>
      <c r="J16" s="8">
        <f t="shared" si="5"/>
        <v>0.12903225806451613</v>
      </c>
      <c r="K16" s="8">
        <f t="shared" si="4"/>
        <v>5.1303229678819644</v>
      </c>
    </row>
    <row r="17" spans="1:11" ht="15.75" x14ac:dyDescent="0.25">
      <c r="A17" s="1" t="s">
        <v>51</v>
      </c>
      <c r="B17" s="1" t="s">
        <v>52</v>
      </c>
      <c r="C17" s="1" t="s">
        <v>52</v>
      </c>
      <c r="D17" s="5">
        <v>22.602</v>
      </c>
      <c r="E17" s="5">
        <v>114701</v>
      </c>
      <c r="F17" s="4">
        <f t="shared" si="0"/>
        <v>2.869661571002788</v>
      </c>
      <c r="G17" s="4">
        <f t="shared" si="1"/>
        <v>3.0139776026545002</v>
      </c>
      <c r="H17" s="4">
        <f t="shared" si="2"/>
        <v>2.9949790287778502</v>
      </c>
      <c r="I17" s="4">
        <f t="shared" si="3"/>
        <v>2.7526850437607582</v>
      </c>
      <c r="J17" s="8">
        <f t="shared" si="5"/>
        <v>0.16129032258064516</v>
      </c>
      <c r="K17" s="8">
        <f t="shared" si="4"/>
        <v>2.8929383503014514</v>
      </c>
    </row>
    <row r="18" spans="1:11" ht="15.75" x14ac:dyDescent="0.25">
      <c r="A18" s="1" t="s">
        <v>53</v>
      </c>
      <c r="B18" s="1" t="s">
        <v>54</v>
      </c>
      <c r="C18" s="1" t="s">
        <v>54</v>
      </c>
      <c r="D18" s="5">
        <v>22.614000000000001</v>
      </c>
      <c r="E18" s="5">
        <v>61959</v>
      </c>
      <c r="F18" s="4">
        <f t="shared" si="0"/>
        <v>1.6019469281799825</v>
      </c>
      <c r="G18" s="4">
        <f t="shared" si="1"/>
        <v>1.7271793495498571</v>
      </c>
      <c r="H18" s="4">
        <f t="shared" si="2"/>
        <v>1.7162920939704704</v>
      </c>
      <c r="I18" s="4">
        <f t="shared" si="3"/>
        <v>1.4739981089533785</v>
      </c>
      <c r="J18" s="8">
        <f t="shared" si="5"/>
        <v>0.19354838709677419</v>
      </c>
      <c r="K18" s="8">
        <f t="shared" si="4"/>
        <v>1.6261854613483453</v>
      </c>
    </row>
    <row r="19" spans="1:11" ht="15.75" x14ac:dyDescent="0.25">
      <c r="A19" s="1" t="s">
        <v>55</v>
      </c>
      <c r="B19" s="1" t="s">
        <v>56</v>
      </c>
      <c r="C19" s="1" t="s">
        <v>56</v>
      </c>
      <c r="D19" s="5">
        <v>22.61</v>
      </c>
      <c r="E19" s="5">
        <v>144113</v>
      </c>
      <c r="F19" s="4">
        <f t="shared" si="0"/>
        <v>3.5766128256898373</v>
      </c>
      <c r="G19" s="4">
        <f t="shared" si="1"/>
        <v>3.7315709859223656</v>
      </c>
      <c r="H19" s="4">
        <f t="shared" si="2"/>
        <v>3.7080490702354107</v>
      </c>
      <c r="I19" s="4">
        <f t="shared" si="3"/>
        <v>3.4657550852183188</v>
      </c>
      <c r="J19" s="8">
        <f t="shared" si="5"/>
        <v>0.22580645161290322</v>
      </c>
      <c r="K19" s="8">
        <f t="shared" si="4"/>
        <v>3.611603378000408</v>
      </c>
    </row>
    <row r="20" spans="1:11" ht="15.75" x14ac:dyDescent="0.25">
      <c r="A20" s="1" t="s">
        <v>57</v>
      </c>
      <c r="B20" s="1" t="s">
        <v>58</v>
      </c>
      <c r="C20" s="1" t="s">
        <v>58</v>
      </c>
      <c r="D20" s="5">
        <v>22.593</v>
      </c>
      <c r="E20" s="5">
        <v>144233</v>
      </c>
      <c r="F20" s="4">
        <f t="shared" si="0"/>
        <v>3.5794971637342563</v>
      </c>
      <c r="G20" s="4">
        <f t="shared" si="1"/>
        <v>3.7344987435040378</v>
      </c>
      <c r="H20" s="4">
        <f t="shared" si="2"/>
        <v>3.7109583727301376</v>
      </c>
      <c r="I20" s="4">
        <f t="shared" si="3"/>
        <v>3.4686643877130456</v>
      </c>
      <c r="J20" s="8">
        <f t="shared" si="5"/>
        <v>0.25806451612903225</v>
      </c>
      <c r="K20" s="8">
        <f t="shared" si="4"/>
        <v>3.6194975714167805</v>
      </c>
    </row>
    <row r="21" spans="1:11" ht="15.75" x14ac:dyDescent="0.25">
      <c r="A21" s="1" t="s">
        <v>59</v>
      </c>
      <c r="B21" s="1" t="s">
        <v>60</v>
      </c>
      <c r="C21" s="1" t="s">
        <v>60</v>
      </c>
      <c r="D21" s="5">
        <v>22.599</v>
      </c>
      <c r="E21" s="5">
        <v>112278</v>
      </c>
      <c r="F21" s="4">
        <f t="shared" si="0"/>
        <v>2.8114219786558983</v>
      </c>
      <c r="G21" s="4">
        <f t="shared" si="1"/>
        <v>2.9548612974845683</v>
      </c>
      <c r="H21" s="4">
        <f t="shared" si="2"/>
        <v>2.9362353625718232</v>
      </c>
      <c r="I21" s="4">
        <f t="shared" si="3"/>
        <v>2.6939413775547312</v>
      </c>
      <c r="J21" s="8">
        <f t="shared" si="5"/>
        <v>0.29032258064516125</v>
      </c>
      <c r="K21" s="8">
        <f t="shared" si="4"/>
        <v>2.8530656518642217</v>
      </c>
    </row>
    <row r="22" spans="1:11" ht="15.75" x14ac:dyDescent="0.25">
      <c r="A22" s="1" t="s">
        <v>61</v>
      </c>
      <c r="B22" s="1" t="s">
        <v>62</v>
      </c>
      <c r="C22" s="1" t="s">
        <v>62</v>
      </c>
      <c r="D22" s="5">
        <v>22.631</v>
      </c>
      <c r="E22" s="5">
        <v>305812</v>
      </c>
      <c r="F22" s="4">
        <f t="shared" si="0"/>
        <v>7.4632343043938087</v>
      </c>
      <c r="G22" s="4">
        <f t="shared" si="1"/>
        <v>7.6766999292458591</v>
      </c>
      <c r="H22" s="4">
        <f t="shared" si="2"/>
        <v>7.628309937692439</v>
      </c>
      <c r="I22" s="4">
        <f t="shared" si="3"/>
        <v>7.3860159526753462</v>
      </c>
      <c r="J22" s="8">
        <f t="shared" si="5"/>
        <v>0.32258064516129026</v>
      </c>
      <c r="K22" s="8">
        <f t="shared" si="4"/>
        <v>7.5320941833783408</v>
      </c>
    </row>
    <row r="23" spans="1:11" ht="15.75" x14ac:dyDescent="0.25">
      <c r="A23" s="1" t="s">
        <v>63</v>
      </c>
      <c r="B23" s="1" t="s">
        <v>64</v>
      </c>
      <c r="C23" s="1" t="s">
        <v>64</v>
      </c>
      <c r="D23" s="5">
        <v>22.577999999999999</v>
      </c>
      <c r="E23" s="5">
        <v>198517</v>
      </c>
      <c r="F23" s="4">
        <f t="shared" si="0"/>
        <v>4.8842755504278434</v>
      </c>
      <c r="G23" s="4">
        <f t="shared" si="1"/>
        <v>5.0589186815331688</v>
      </c>
      <c r="H23" s="4">
        <f t="shared" si="2"/>
        <v>5.0270298445947583</v>
      </c>
      <c r="I23" s="4">
        <f t="shared" si="3"/>
        <v>4.7847358595776663</v>
      </c>
      <c r="J23" s="8">
        <f t="shared" si="5"/>
        <v>0.35483870967741926</v>
      </c>
      <c r="K23" s="8">
        <f t="shared" si="4"/>
        <v>4.9462456937232817</v>
      </c>
    </row>
    <row r="24" spans="1:11" ht="15.75" x14ac:dyDescent="0.25">
      <c r="A24" s="1" t="s">
        <v>65</v>
      </c>
      <c r="B24" s="1" t="s">
        <v>66</v>
      </c>
      <c r="C24" s="1" t="s">
        <v>66</v>
      </c>
      <c r="D24" s="5">
        <v>22.574000000000002</v>
      </c>
      <c r="E24" s="5">
        <v>189749</v>
      </c>
      <c r="F24" s="4">
        <f t="shared" si="0"/>
        <v>4.6735265839823095</v>
      </c>
      <c r="G24" s="4">
        <f t="shared" si="1"/>
        <v>4.8449971942323176</v>
      </c>
      <c r="H24" s="4">
        <f t="shared" si="2"/>
        <v>4.8144568089800472</v>
      </c>
      <c r="I24" s="4">
        <f t="shared" si="3"/>
        <v>4.5721628239629553</v>
      </c>
      <c r="J24" s="8">
        <f t="shared" si="5"/>
        <v>0.38709677419354827</v>
      </c>
      <c r="K24" s="8">
        <f t="shared" si="4"/>
        <v>4.7399023040790871</v>
      </c>
    </row>
    <row r="25" spans="1:11" ht="15.75" x14ac:dyDescent="0.25">
      <c r="A25" s="1" t="s">
        <v>67</v>
      </c>
      <c r="B25" s="1" t="s">
        <v>68</v>
      </c>
      <c r="C25" s="1" t="s">
        <v>68</v>
      </c>
      <c r="D25" s="5">
        <v>22.588000000000001</v>
      </c>
      <c r="E25" s="5">
        <v>179027</v>
      </c>
      <c r="F25" s="4">
        <f t="shared" si="0"/>
        <v>4.4158109797134886</v>
      </c>
      <c r="G25" s="4">
        <f t="shared" si="1"/>
        <v>4.5834020543099028</v>
      </c>
      <c r="H25" s="4">
        <f t="shared" si="2"/>
        <v>4.5545106310761989</v>
      </c>
      <c r="I25" s="4">
        <f t="shared" si="3"/>
        <v>4.3122166460591069</v>
      </c>
      <c r="J25" s="8">
        <f t="shared" si="5"/>
        <v>0.41935483870967727</v>
      </c>
      <c r="K25" s="8">
        <f t="shared" si="4"/>
        <v>4.4860911077700489</v>
      </c>
    </row>
    <row r="26" spans="1:11" ht="15.75" x14ac:dyDescent="0.25">
      <c r="A26" s="1" t="s">
        <v>69</v>
      </c>
      <c r="B26" s="1" t="s">
        <v>70</v>
      </c>
      <c r="C26" s="1" t="s">
        <v>70</v>
      </c>
      <c r="D26" s="5">
        <v>22.577999999999999</v>
      </c>
      <c r="E26" s="5">
        <v>118581</v>
      </c>
      <c r="F26" s="4">
        <f t="shared" si="0"/>
        <v>2.9629218344389963</v>
      </c>
      <c r="G26" s="4">
        <f t="shared" si="1"/>
        <v>3.1086417644619022</v>
      </c>
      <c r="H26" s="4">
        <f t="shared" si="2"/>
        <v>3.0890464761073533</v>
      </c>
      <c r="I26" s="4">
        <f t="shared" si="3"/>
        <v>2.8467524910902613</v>
      </c>
      <c r="J26" s="8">
        <f t="shared" si="5"/>
        <v>0.45161290322580627</v>
      </c>
      <c r="K26" s="8">
        <f t="shared" si="4"/>
        <v>3.0287308350945024</v>
      </c>
    </row>
    <row r="27" spans="1:11" ht="15.75" x14ac:dyDescent="0.25">
      <c r="A27" s="1" t="s">
        <v>71</v>
      </c>
      <c r="B27" s="1" t="s">
        <v>72</v>
      </c>
      <c r="C27" s="1" t="s">
        <v>72</v>
      </c>
      <c r="D27" s="5">
        <v>22.609000000000002</v>
      </c>
      <c r="E27" s="5">
        <v>161184</v>
      </c>
      <c r="F27" s="4">
        <f t="shared" si="0"/>
        <v>3.9869339486587827</v>
      </c>
      <c r="G27" s="4">
        <f t="shared" si="1"/>
        <v>4.1480688998950885</v>
      </c>
      <c r="H27" s="4">
        <f t="shared" si="2"/>
        <v>4.1219215942977669</v>
      </c>
      <c r="I27" s="4">
        <f t="shared" si="3"/>
        <v>3.879627609280675</v>
      </c>
      <c r="J27" s="8">
        <f t="shared" si="5"/>
        <v>0.48387096774193528</v>
      </c>
      <c r="K27" s="8">
        <f t="shared" si="4"/>
        <v>4.0649024734505437</v>
      </c>
    </row>
    <row r="28" spans="1:11" ht="15.75" x14ac:dyDescent="0.25">
      <c r="A28" s="1" t="s">
        <v>73</v>
      </c>
      <c r="B28" s="1" t="s">
        <v>74</v>
      </c>
      <c r="C28" s="1" t="s">
        <v>74</v>
      </c>
      <c r="D28" s="5">
        <v>22.875</v>
      </c>
      <c r="E28" s="5">
        <v>101124</v>
      </c>
      <c r="F28" s="4">
        <f t="shared" si="0"/>
        <v>2.5433227574271702</v>
      </c>
      <c r="G28" s="4">
        <f t="shared" si="1"/>
        <v>2.6827262302681336</v>
      </c>
      <c r="H28" s="4">
        <f t="shared" si="2"/>
        <v>2.665815695686959</v>
      </c>
      <c r="I28" s="4">
        <f t="shared" si="3"/>
        <v>2.423521710669867</v>
      </c>
      <c r="J28" s="8">
        <f t="shared" si="5"/>
        <v>0.51612903225806428</v>
      </c>
      <c r="K28" s="8">
        <f t="shared" si="4"/>
        <v>2.6152729369579899</v>
      </c>
    </row>
    <row r="29" spans="1:11" ht="15.75" x14ac:dyDescent="0.25">
      <c r="A29" s="1" t="s">
        <v>75</v>
      </c>
      <c r="B29" s="1" t="s">
        <v>76</v>
      </c>
      <c r="C29" s="1" t="s">
        <v>76</v>
      </c>
      <c r="D29" s="5">
        <v>22.62</v>
      </c>
      <c r="E29" s="5">
        <v>157572</v>
      </c>
      <c r="F29" s="4">
        <f t="shared" si="0"/>
        <v>3.9001153735217766</v>
      </c>
      <c r="G29" s="4">
        <f t="shared" si="1"/>
        <v>4.0599433966867542</v>
      </c>
      <c r="H29" s="4">
        <f t="shared" si="2"/>
        <v>4.0343515892064872</v>
      </c>
      <c r="I29" s="4">
        <f t="shared" si="3"/>
        <v>3.7920576041893956</v>
      </c>
      <c r="J29" s="8">
        <f t="shared" si="5"/>
        <v>0.54838709677419328</v>
      </c>
      <c r="K29" s="8">
        <f t="shared" si="4"/>
        <v>3.9877629991283774</v>
      </c>
    </row>
    <row r="30" spans="1:11" ht="15.75" x14ac:dyDescent="0.25">
      <c r="A30" s="1" t="s">
        <v>77</v>
      </c>
      <c r="B30" s="1" t="s">
        <v>78</v>
      </c>
      <c r="C30" s="1" t="s">
        <v>78</v>
      </c>
      <c r="D30" s="5">
        <v>23.19</v>
      </c>
      <c r="E30" s="5">
        <v>303102</v>
      </c>
      <c r="F30" s="4">
        <f t="shared" si="0"/>
        <v>7.398096336890684</v>
      </c>
      <c r="G30" s="4">
        <f t="shared" si="1"/>
        <v>7.6105814038597606</v>
      </c>
      <c r="H30" s="4">
        <f t="shared" si="2"/>
        <v>7.5626081896865234</v>
      </c>
      <c r="I30" s="4">
        <f t="shared" si="3"/>
        <v>7.3203142046694305</v>
      </c>
      <c r="J30" s="8">
        <f t="shared" si="5"/>
        <v>0.58064516129032229</v>
      </c>
      <c r="K30" s="8">
        <f t="shared" si="4"/>
        <v>7.5214747628727281</v>
      </c>
    </row>
    <row r="31" spans="1:11" ht="15.75" x14ac:dyDescent="0.25">
      <c r="A31" s="1" t="s">
        <v>79</v>
      </c>
      <c r="B31" s="1" t="s">
        <v>80</v>
      </c>
      <c r="C31" s="1" t="s">
        <v>80</v>
      </c>
      <c r="D31" s="5">
        <v>22.574999999999999</v>
      </c>
      <c r="E31" s="5">
        <v>116318</v>
      </c>
      <c r="F31" s="4">
        <f t="shared" si="0"/>
        <v>2.9085280261513313</v>
      </c>
      <c r="G31" s="4">
        <f t="shared" si="1"/>
        <v>3.0534291360675336</v>
      </c>
      <c r="H31" s="4">
        <f t="shared" si="2"/>
        <v>3.034181879894295</v>
      </c>
      <c r="I31" s="4">
        <f t="shared" si="3"/>
        <v>2.791887894877203</v>
      </c>
      <c r="J31" s="8">
        <f t="shared" si="5"/>
        <v>0.61290322580645129</v>
      </c>
      <c r="K31" s="8">
        <f t="shared" si="4"/>
        <v>2.9973383838419068</v>
      </c>
    </row>
    <row r="32" spans="1:11" ht="15.75" x14ac:dyDescent="0.25">
      <c r="A32" s="1" t="s">
        <v>81</v>
      </c>
      <c r="B32" s="1" t="s">
        <v>82</v>
      </c>
      <c r="C32" s="1" t="s">
        <v>82</v>
      </c>
      <c r="D32" s="5">
        <v>22.529</v>
      </c>
      <c r="E32" s="5">
        <v>181455</v>
      </c>
      <c r="F32" s="4">
        <f t="shared" si="0"/>
        <v>4.4741707528122294</v>
      </c>
      <c r="G32" s="4">
        <f t="shared" si="1"/>
        <v>4.6426403493790716</v>
      </c>
      <c r="H32" s="4">
        <f t="shared" si="2"/>
        <v>4.6133755182195069</v>
      </c>
      <c r="I32" s="4">
        <f t="shared" si="3"/>
        <v>4.3710815332024149</v>
      </c>
      <c r="J32" s="8">
        <f t="shared" si="5"/>
        <v>0.64516129032258029</v>
      </c>
      <c r="K32" s="8">
        <f t="shared" si="4"/>
        <v>4.5828608151134178</v>
      </c>
    </row>
    <row r="33" spans="1:11" ht="15.75" x14ac:dyDescent="0.25">
      <c r="A33" s="1" t="s">
        <v>83</v>
      </c>
      <c r="B33" s="1" t="s">
        <v>84</v>
      </c>
      <c r="C33" s="1" t="s">
        <v>84</v>
      </c>
      <c r="D33" s="5">
        <v>22.526</v>
      </c>
      <c r="E33" s="5">
        <v>290502</v>
      </c>
      <c r="F33" s="4">
        <f t="shared" si="0"/>
        <v>7.0952408422267093</v>
      </c>
      <c r="G33" s="4">
        <f t="shared" si="1"/>
        <v>7.3031668577841762</v>
      </c>
      <c r="H33" s="4">
        <f t="shared" si="2"/>
        <v>7.2571314277401999</v>
      </c>
      <c r="I33" s="4">
        <f t="shared" si="3"/>
        <v>7.0148374427231071</v>
      </c>
      <c r="J33" s="8">
        <f t="shared" si="5"/>
        <v>0.6774193548387093</v>
      </c>
      <c r="K33" s="8">
        <f t="shared" si="4"/>
        <v>7.236093949539832</v>
      </c>
    </row>
    <row r="34" spans="1:11" ht="15.75" x14ac:dyDescent="0.25">
      <c r="A34" s="1" t="s">
        <v>85</v>
      </c>
      <c r="B34" s="1" t="s">
        <v>86</v>
      </c>
      <c r="C34" s="1" t="s">
        <v>86</v>
      </c>
      <c r="D34" s="5">
        <v>22.530999999999999</v>
      </c>
      <c r="E34" s="5">
        <v>157537</v>
      </c>
      <c r="F34" s="4">
        <f t="shared" si="0"/>
        <v>3.8992741082588211</v>
      </c>
      <c r="G34" s="4">
        <f t="shared" si="1"/>
        <v>4.0590894673920994</v>
      </c>
      <c r="H34" s="4">
        <f t="shared" si="2"/>
        <v>4.0335030426455258</v>
      </c>
      <c r="I34" s="4">
        <f t="shared" si="3"/>
        <v>3.7912090576284334</v>
      </c>
      <c r="J34" s="8">
        <f t="shared" si="5"/>
        <v>0.7096774193548383</v>
      </c>
      <c r="K34" s="8">
        <f t="shared" si="4"/>
        <v>4.0126914599017924</v>
      </c>
    </row>
    <row r="35" spans="1:11" ht="15.75" x14ac:dyDescent="0.25">
      <c r="A35" s="1" t="s">
        <v>87</v>
      </c>
      <c r="B35" s="1" t="s">
        <v>88</v>
      </c>
      <c r="C35" s="1" t="s">
        <v>88</v>
      </c>
      <c r="D35" s="5">
        <v>22.521000000000001</v>
      </c>
      <c r="E35" s="5">
        <v>144660</v>
      </c>
      <c r="F35" s="4">
        <f t="shared" si="0"/>
        <v>3.5897605999423132</v>
      </c>
      <c r="G35" s="4">
        <f t="shared" si="1"/>
        <v>3.7449166808988212</v>
      </c>
      <c r="H35" s="4">
        <f t="shared" si="2"/>
        <v>3.7213106407738743</v>
      </c>
      <c r="I35" s="4">
        <f t="shared" si="3"/>
        <v>3.4790166557567823</v>
      </c>
      <c r="J35" s="8">
        <f t="shared" si="5"/>
        <v>0.74193548387096731</v>
      </c>
      <c r="K35" s="8">
        <f t="shared" si="4"/>
        <v>3.7048764019423031</v>
      </c>
    </row>
    <row r="36" spans="1:11" ht="15.75" x14ac:dyDescent="0.25">
      <c r="A36" s="1" t="s">
        <v>89</v>
      </c>
      <c r="B36" s="1" t="s">
        <v>90</v>
      </c>
      <c r="C36" s="1" t="s">
        <v>90</v>
      </c>
      <c r="D36" s="5">
        <v>23.05</v>
      </c>
      <c r="E36" s="5">
        <v>41359</v>
      </c>
      <c r="F36" s="4">
        <f t="shared" si="0"/>
        <v>1.1068022305547545</v>
      </c>
      <c r="G36" s="4">
        <f t="shared" si="1"/>
        <v>1.2245809646961232</v>
      </c>
      <c r="H36" s="4">
        <f t="shared" si="2"/>
        <v>1.2168618323756879</v>
      </c>
      <c r="I36" s="4">
        <f t="shared" si="3"/>
        <v>0.97456784735859581</v>
      </c>
      <c r="J36" s="8">
        <f t="shared" si="5"/>
        <v>0.77419354838709631</v>
      </c>
      <c r="K36" s="8">
        <f t="shared" si="4"/>
        <v>1.1979857666642011</v>
      </c>
    </row>
    <row r="37" spans="1:11" ht="15.75" x14ac:dyDescent="0.25">
      <c r="A37" s="1" t="s">
        <v>91</v>
      </c>
      <c r="B37" s="1" t="s">
        <v>92</v>
      </c>
      <c r="C37" s="1" t="s">
        <v>92</v>
      </c>
      <c r="D37" s="5">
        <v>22.484000000000002</v>
      </c>
      <c r="E37" s="5">
        <v>122239</v>
      </c>
      <c r="F37" s="4">
        <f t="shared" si="0"/>
        <v>3.0508460724930293</v>
      </c>
      <c r="G37" s="4">
        <f t="shared" si="1"/>
        <v>3.1978895747432112</v>
      </c>
      <c r="H37" s="4">
        <f t="shared" si="2"/>
        <v>3.1777317138216112</v>
      </c>
      <c r="I37" s="4">
        <f t="shared" si="3"/>
        <v>2.9354377288045193</v>
      </c>
      <c r="J37" s="8">
        <f t="shared" si="5"/>
        <v>0.80645161290322531</v>
      </c>
      <c r="K37" s="8">
        <f t="shared" si="4"/>
        <v>3.1694295420496275</v>
      </c>
    </row>
    <row r="38" spans="1:11" ht="15.75" x14ac:dyDescent="0.25">
      <c r="A38" s="1" t="s">
        <v>93</v>
      </c>
      <c r="B38" s="1" t="s">
        <v>94</v>
      </c>
      <c r="C38" s="1" t="s">
        <v>94</v>
      </c>
      <c r="D38" s="5">
        <v>22.486000000000001</v>
      </c>
      <c r="E38" s="5">
        <v>57064</v>
      </c>
      <c r="F38" s="4">
        <f t="shared" si="0"/>
        <v>1.4842899721180656</v>
      </c>
      <c r="G38" s="4">
        <f t="shared" si="1"/>
        <v>1.607751238197477</v>
      </c>
      <c r="H38" s="4">
        <f t="shared" si="2"/>
        <v>1.5976167963730694</v>
      </c>
      <c r="I38" s="4">
        <f t="shared" si="3"/>
        <v>1.3553228113559774</v>
      </c>
      <c r="J38" s="8">
        <f t="shared" si="5"/>
        <v>0.83870967741935432</v>
      </c>
      <c r="K38" s="8">
        <f t="shared" si="4"/>
        <v>1.5878381307653138</v>
      </c>
    </row>
    <row r="39" spans="1:11" ht="15.75" x14ac:dyDescent="0.25">
      <c r="A39" s="1" t="s">
        <v>95</v>
      </c>
      <c r="B39" s="1" t="s">
        <v>96</v>
      </c>
      <c r="C39" s="1" t="s">
        <v>96</v>
      </c>
      <c r="D39" s="5">
        <v>22.495999999999999</v>
      </c>
      <c r="E39" s="5">
        <v>121357</v>
      </c>
      <c r="F39" s="4">
        <f t="shared" si="0"/>
        <v>3.0296461878665513</v>
      </c>
      <c r="G39" s="4">
        <f t="shared" si="1"/>
        <v>3.1763705565179201</v>
      </c>
      <c r="H39" s="4">
        <f t="shared" si="2"/>
        <v>3.1563483404853683</v>
      </c>
      <c r="I39" s="4">
        <f t="shared" si="3"/>
        <v>2.9140543554682763</v>
      </c>
      <c r="J39" s="8">
        <f t="shared" si="5"/>
        <v>0.87096774193548332</v>
      </c>
      <c r="K39" s="8">
        <f t="shared" si="4"/>
        <v>3.1574383799177435</v>
      </c>
    </row>
    <row r="40" spans="1:11" ht="15.75" x14ac:dyDescent="0.25">
      <c r="A40" s="1" t="s">
        <v>97</v>
      </c>
      <c r="B40" s="1" t="s">
        <v>98</v>
      </c>
      <c r="C40" s="1" t="s">
        <v>98</v>
      </c>
      <c r="D40" s="5">
        <v>22.501999999999999</v>
      </c>
      <c r="E40" s="5">
        <v>131878</v>
      </c>
      <c r="F40" s="4">
        <f t="shared" si="0"/>
        <v>3.2825305259109698</v>
      </c>
      <c r="G40" s="4">
        <f t="shared" si="1"/>
        <v>3.4330617024910337</v>
      </c>
      <c r="H40" s="4">
        <f t="shared" si="2"/>
        <v>3.4114214367105484</v>
      </c>
      <c r="I40" s="4">
        <f t="shared" si="3"/>
        <v>3.1691274516934564</v>
      </c>
      <c r="J40" s="8">
        <f t="shared" si="5"/>
        <v>0.90322580645161232</v>
      </c>
      <c r="K40" s="8">
        <f t="shared" si="4"/>
        <v>3.4184941692736079</v>
      </c>
    </row>
    <row r="41" spans="1:11" ht="15.75" x14ac:dyDescent="0.25">
      <c r="A41" s="1" t="s">
        <v>99</v>
      </c>
      <c r="B41" s="1" t="s">
        <v>100</v>
      </c>
      <c r="C41" s="1" t="s">
        <v>100</v>
      </c>
      <c r="D41" s="5">
        <v>22.451000000000001</v>
      </c>
      <c r="E41" s="5">
        <v>320323</v>
      </c>
      <c r="F41" s="4">
        <f t="shared" si="0"/>
        <v>7.8120228824151532</v>
      </c>
      <c r="G41" s="4">
        <f t="shared" si="1"/>
        <v>8.0307390148095745</v>
      </c>
      <c r="H41" s="4">
        <f t="shared" si="2"/>
        <v>7.9801173418672882</v>
      </c>
      <c r="I41" s="4">
        <f t="shared" si="3"/>
        <v>7.7378233568501953</v>
      </c>
      <c r="J41" s="8">
        <f t="shared" si="5"/>
        <v>0.93548387096774133</v>
      </c>
      <c r="K41" s="8">
        <f t="shared" si="4"/>
        <v>8.0166282965905786</v>
      </c>
    </row>
    <row r="42" spans="1:11" ht="15.75" x14ac:dyDescent="0.25">
      <c r="A42" s="1" t="s">
        <v>101</v>
      </c>
      <c r="B42" s="1" t="s">
        <v>102</v>
      </c>
      <c r="C42" s="1" t="s">
        <v>102</v>
      </c>
      <c r="D42" s="5">
        <v>22.439</v>
      </c>
      <c r="E42" s="5">
        <v>107241</v>
      </c>
      <c r="F42" s="4">
        <f t="shared" si="0"/>
        <v>2.6903518892414189</v>
      </c>
      <c r="G42" s="4">
        <f t="shared" si="1"/>
        <v>2.831968672993876</v>
      </c>
      <c r="H42" s="4">
        <f t="shared" si="2"/>
        <v>2.814117390355662</v>
      </c>
      <c r="I42" s="4">
        <f t="shared" si="3"/>
        <v>2.57182340533857</v>
      </c>
      <c r="J42" s="8">
        <f t="shared" si="5"/>
        <v>0.96774193548387033</v>
      </c>
      <c r="K42" s="8">
        <f t="shared" si="4"/>
        <v>2.8274003896470226</v>
      </c>
    </row>
    <row r="43" spans="1:11" ht="15.75" x14ac:dyDescent="0.25">
      <c r="A43" s="1" t="s">
        <v>103</v>
      </c>
      <c r="B43" s="1" t="s">
        <v>104</v>
      </c>
      <c r="C43" s="1" t="s">
        <v>104</v>
      </c>
      <c r="D43" s="5">
        <v>22.466999999999999</v>
      </c>
      <c r="E43" s="5">
        <v>195047</v>
      </c>
      <c r="F43" s="4">
        <f t="shared" si="0"/>
        <v>4.8008701086433998</v>
      </c>
      <c r="G43" s="4">
        <f t="shared" si="1"/>
        <v>4.9742576914631469</v>
      </c>
      <c r="H43" s="4">
        <f t="shared" si="2"/>
        <v>4.9429025141222391</v>
      </c>
      <c r="I43" s="4">
        <f t="shared" si="3"/>
        <v>4.7006085291051471</v>
      </c>
      <c r="J43" s="8">
        <f t="shared" si="5"/>
        <v>0.99999999999999933</v>
      </c>
      <c r="K43" s="8">
        <f t="shared" si="4"/>
        <v>4.9742576914631469</v>
      </c>
    </row>
    <row r="44" spans="1:11" ht="15.75" x14ac:dyDescent="0.25">
      <c r="A44" s="1" t="s">
        <v>105</v>
      </c>
      <c r="B44" s="1" t="s">
        <v>25</v>
      </c>
      <c r="C44" s="1" t="s">
        <v>26</v>
      </c>
      <c r="D44" s="5" t="s">
        <v>22</v>
      </c>
      <c r="E44" s="5" t="s">
        <v>22</v>
      </c>
      <c r="F44" s="4" t="e">
        <f t="shared" ref="F44:F107" si="6">(E44-14522)/139592</f>
        <v>#VALUE!</v>
      </c>
      <c r="G44" s="4" t="e">
        <f t="shared" si="1"/>
        <v>#VALUE!</v>
      </c>
      <c r="H44" s="4" t="e">
        <f t="shared" si="2"/>
        <v>#VALUE!</v>
      </c>
      <c r="I44" s="4" t="e">
        <f t="shared" si="3"/>
        <v>#VALUE!</v>
      </c>
      <c r="J44" s="8"/>
      <c r="K44" s="4"/>
    </row>
    <row r="45" spans="1:11" ht="15.75" x14ac:dyDescent="0.25">
      <c r="A45" s="1" t="s">
        <v>106</v>
      </c>
      <c r="B45" s="1" t="s">
        <v>10</v>
      </c>
      <c r="C45" s="6" t="s">
        <v>11</v>
      </c>
      <c r="D45" s="5">
        <v>22.504999999999999</v>
      </c>
      <c r="E45" s="7">
        <v>827299</v>
      </c>
      <c r="F45" s="4">
        <f t="shared" si="6"/>
        <v>5.8225184824345231</v>
      </c>
      <c r="G45" s="4">
        <f t="shared" si="1"/>
        <v>20.399929245858445</v>
      </c>
      <c r="H45" s="4">
        <f t="shared" si="2"/>
        <v>20.271338521589449</v>
      </c>
      <c r="I45" s="4">
        <f t="shared" si="3"/>
        <v>20.029044536572357</v>
      </c>
      <c r="J45" s="8"/>
      <c r="K45" s="4"/>
    </row>
    <row r="46" spans="1:11" ht="15.75" x14ac:dyDescent="0.25">
      <c r="A46" s="1" t="s">
        <v>107</v>
      </c>
      <c r="B46" s="1" t="s">
        <v>14</v>
      </c>
      <c r="C46" s="6" t="s">
        <v>15</v>
      </c>
      <c r="D46" s="5">
        <v>22.53</v>
      </c>
      <c r="E46" s="7">
        <v>367750</v>
      </c>
      <c r="F46" s="4">
        <f t="shared" si="6"/>
        <v>2.5304315433549203</v>
      </c>
      <c r="G46" s="4">
        <f t="shared" si="1"/>
        <v>9.187862005025984</v>
      </c>
      <c r="H46" s="4">
        <f t="shared" si="2"/>
        <v>9.129946420345723</v>
      </c>
      <c r="I46" s="4">
        <f t="shared" si="3"/>
        <v>8.8876524353286293</v>
      </c>
      <c r="J46" s="8"/>
      <c r="K46" s="4"/>
    </row>
    <row r="47" spans="1:11" ht="15.75" x14ac:dyDescent="0.25">
      <c r="A47" s="1" t="s">
        <v>108</v>
      </c>
      <c r="B47" s="1" t="s">
        <v>16</v>
      </c>
      <c r="C47" s="9" t="s">
        <v>17</v>
      </c>
      <c r="D47" s="5">
        <v>22.539000000000001</v>
      </c>
      <c r="E47" s="7">
        <v>192620</v>
      </c>
      <c r="F47" s="4">
        <f t="shared" si="6"/>
        <v>1.2758467533956102</v>
      </c>
      <c r="G47" s="4">
        <f t="shared" si="1"/>
        <v>4.9150437943738261</v>
      </c>
      <c r="H47" s="4">
        <f t="shared" si="2"/>
        <v>4.8840618711663879</v>
      </c>
      <c r="I47" s="4">
        <f t="shared" si="3"/>
        <v>4.6417678861492959</v>
      </c>
      <c r="J47" s="8"/>
      <c r="K47" s="4"/>
    </row>
    <row r="48" spans="1:11" ht="15.75" x14ac:dyDescent="0.25">
      <c r="A48" s="1" t="s">
        <v>109</v>
      </c>
      <c r="B48" s="1" t="s">
        <v>18</v>
      </c>
      <c r="C48" s="9" t="s">
        <v>19</v>
      </c>
      <c r="D48" s="5">
        <v>22.545999999999999</v>
      </c>
      <c r="E48" s="7">
        <v>99424</v>
      </c>
      <c r="F48" s="4">
        <f t="shared" si="6"/>
        <v>0.60821537050833863</v>
      </c>
      <c r="G48" s="4">
        <f t="shared" si="1"/>
        <v>2.641249664527777</v>
      </c>
      <c r="H48" s="4">
        <f t="shared" si="2"/>
        <v>2.6246005770116612</v>
      </c>
      <c r="I48" s="4">
        <f t="shared" si="3"/>
        <v>2.3823065919945692</v>
      </c>
      <c r="J48" s="8"/>
      <c r="K48" s="4"/>
    </row>
    <row r="49" spans="1:11" ht="15.75" x14ac:dyDescent="0.25">
      <c r="A49" s="1" t="s">
        <v>110</v>
      </c>
      <c r="B49" s="1" t="s">
        <v>12</v>
      </c>
      <c r="C49" s="9" t="s">
        <v>13</v>
      </c>
      <c r="D49" s="5">
        <v>22.555</v>
      </c>
      <c r="E49" s="7">
        <v>36194</v>
      </c>
      <c r="F49" s="4">
        <f t="shared" si="6"/>
        <v>0.1552524499971345</v>
      </c>
      <c r="G49" s="4">
        <f t="shared" si="1"/>
        <v>1.0985653987849806</v>
      </c>
      <c r="H49" s="4">
        <f t="shared" si="2"/>
        <v>1.0916406041651514</v>
      </c>
      <c r="I49" s="4">
        <f t="shared" si="3"/>
        <v>0.8493466191480592</v>
      </c>
      <c r="J49" s="8"/>
      <c r="K49" s="4"/>
    </row>
    <row r="50" spans="1:11" ht="15.75" x14ac:dyDescent="0.25">
      <c r="A50" s="1" t="s">
        <v>111</v>
      </c>
      <c r="B50" s="1" t="s">
        <v>20</v>
      </c>
      <c r="C50" s="9" t="s">
        <v>21</v>
      </c>
      <c r="D50" s="5">
        <v>22.562000000000001</v>
      </c>
      <c r="E50" s="7">
        <v>15848</v>
      </c>
      <c r="F50" s="4">
        <f t="shared" si="6"/>
        <v>9.4991116969453844E-3</v>
      </c>
      <c r="G50" s="4">
        <f t="shared" si="1"/>
        <v>0.60216410081245275</v>
      </c>
      <c r="H50" s="4">
        <f t="shared" si="2"/>
        <v>0.59836836618420741</v>
      </c>
      <c r="I50" s="4">
        <f t="shared" si="3"/>
        <v>0.35607438116711521</v>
      </c>
      <c r="J50" s="8"/>
      <c r="K50" s="4"/>
    </row>
    <row r="51" spans="1:11" ht="15.75" x14ac:dyDescent="0.25">
      <c r="A51" s="1" t="s">
        <v>112</v>
      </c>
      <c r="B51" s="1" t="s">
        <v>33</v>
      </c>
      <c r="C51" s="9" t="s">
        <v>36</v>
      </c>
      <c r="D51" s="5">
        <v>22.58</v>
      </c>
      <c r="E51" s="7">
        <v>7756</v>
      </c>
      <c r="F51" s="4">
        <f t="shared" si="6"/>
        <v>-4.846982635108029E-2</v>
      </c>
      <c r="G51" s="4">
        <f t="shared" si="1"/>
        <v>0.40473564788835487</v>
      </c>
      <c r="H51" s="4">
        <f t="shared" si="2"/>
        <v>0.40218440128979083</v>
      </c>
      <c r="I51" s="4">
        <f t="shared" si="3"/>
        <v>0.15989041627269862</v>
      </c>
      <c r="J51" s="8"/>
      <c r="K51" s="4"/>
    </row>
    <row r="52" spans="1:11" ht="15.75" x14ac:dyDescent="0.25">
      <c r="A52" s="1" t="s">
        <v>113</v>
      </c>
      <c r="B52" s="1" t="s">
        <v>114</v>
      </c>
      <c r="C52" s="1" t="s">
        <v>114</v>
      </c>
      <c r="D52" s="5">
        <v>22.515000000000001</v>
      </c>
      <c r="E52" s="5">
        <v>102090</v>
      </c>
      <c r="F52" s="4">
        <f t="shared" si="6"/>
        <v>0.62731388618258921</v>
      </c>
      <c r="G52" s="4">
        <f t="shared" si="1"/>
        <v>2.706294678800595</v>
      </c>
      <c r="H52" s="4">
        <f t="shared" si="2"/>
        <v>2.6892355807695103</v>
      </c>
      <c r="I52" s="4">
        <f t="shared" si="3"/>
        <v>2.4469415957524183</v>
      </c>
      <c r="J52" s="8">
        <f>1/(77-49)</f>
        <v>3.5714285714285712E-2</v>
      </c>
      <c r="K52" s="8">
        <f t="shared" ref="K52:K79" si="7">G52+J52*(H52-G52)</f>
        <v>2.7056854252994849</v>
      </c>
    </row>
    <row r="53" spans="1:11" ht="15.75" x14ac:dyDescent="0.25">
      <c r="A53" s="1" t="s">
        <v>115</v>
      </c>
      <c r="B53" s="1" t="s">
        <v>116</v>
      </c>
      <c r="C53" s="1" t="s">
        <v>116</v>
      </c>
      <c r="D53" s="5">
        <v>22.52</v>
      </c>
      <c r="E53" s="5">
        <v>111046</v>
      </c>
      <c r="F53" s="4">
        <f t="shared" si="6"/>
        <v>0.69147229067568339</v>
      </c>
      <c r="G53" s="4">
        <f t="shared" si="1"/>
        <v>2.9248029863127329</v>
      </c>
      <c r="H53" s="4">
        <f t="shared" si="2"/>
        <v>2.9063665236259606</v>
      </c>
      <c r="I53" s="4">
        <f t="shared" si="3"/>
        <v>2.6640725386088686</v>
      </c>
      <c r="J53" s="8">
        <f>$J$52+J52</f>
        <v>7.1428571428571425E-2</v>
      </c>
      <c r="K53" s="8">
        <f t="shared" si="7"/>
        <v>2.9234860961208207</v>
      </c>
    </row>
    <row r="54" spans="1:11" ht="15.75" x14ac:dyDescent="0.25">
      <c r="A54" s="1" t="s">
        <v>117</v>
      </c>
      <c r="B54" s="1" t="s">
        <v>118</v>
      </c>
      <c r="C54" s="1" t="s">
        <v>118</v>
      </c>
      <c r="D54" s="5">
        <v>22.521999999999998</v>
      </c>
      <c r="E54" s="5">
        <v>101891</v>
      </c>
      <c r="F54" s="4">
        <f t="shared" si="6"/>
        <v>0.62588830305461629</v>
      </c>
      <c r="G54" s="4">
        <f t="shared" si="1"/>
        <v>2.7014394808109885</v>
      </c>
      <c r="H54" s="4">
        <f t="shared" si="2"/>
        <v>2.6844109874657551</v>
      </c>
      <c r="I54" s="4">
        <f t="shared" si="3"/>
        <v>2.4421170024486631</v>
      </c>
      <c r="J54" s="8">
        <f t="shared" ref="J54:J79" si="8">$J$52+J53</f>
        <v>0.10714285714285714</v>
      </c>
      <c r="K54" s="8">
        <f t="shared" si="7"/>
        <v>2.6996149993811422</v>
      </c>
    </row>
    <row r="55" spans="1:11" ht="15.75" x14ac:dyDescent="0.25">
      <c r="A55" s="1" t="s">
        <v>119</v>
      </c>
      <c r="B55" s="1" t="s">
        <v>120</v>
      </c>
      <c r="C55" s="1" t="s">
        <v>120</v>
      </c>
      <c r="D55" s="5">
        <v>22.486999999999998</v>
      </c>
      <c r="E55" s="5">
        <v>13871</v>
      </c>
      <c r="F55" s="4">
        <f t="shared" si="6"/>
        <v>-4.6635910367356292E-3</v>
      </c>
      <c r="G55" s="4">
        <f t="shared" si="1"/>
        <v>0.55392929465440266</v>
      </c>
      <c r="H55" s="4">
        <f t="shared" si="2"/>
        <v>0.55043760758358184</v>
      </c>
      <c r="I55" s="4">
        <f t="shared" si="3"/>
        <v>0.30814362256648969</v>
      </c>
      <c r="J55" s="8">
        <f t="shared" si="8"/>
        <v>0.14285714285714285</v>
      </c>
      <c r="K55" s="8">
        <f t="shared" si="7"/>
        <v>0.553430482215714</v>
      </c>
    </row>
    <row r="56" spans="1:11" ht="15.75" x14ac:dyDescent="0.25">
      <c r="A56" s="1" t="s">
        <v>121</v>
      </c>
      <c r="B56" s="1" t="s">
        <v>122</v>
      </c>
      <c r="C56" s="1" t="s">
        <v>122</v>
      </c>
      <c r="D56" s="5">
        <v>22.513999999999999</v>
      </c>
      <c r="E56" s="5">
        <v>148188</v>
      </c>
      <c r="F56" s="4">
        <f t="shared" si="6"/>
        <v>0.95754771047051412</v>
      </c>
      <c r="G56" s="4">
        <f t="shared" si="1"/>
        <v>3.8309927537999853</v>
      </c>
      <c r="H56" s="4">
        <f t="shared" si="2"/>
        <v>3.8068441341188448</v>
      </c>
      <c r="I56" s="4">
        <f t="shared" si="3"/>
        <v>3.5645501491017528</v>
      </c>
      <c r="J56" s="8">
        <f t="shared" si="8"/>
        <v>0.17857142857142855</v>
      </c>
      <c r="K56" s="8">
        <f t="shared" si="7"/>
        <v>3.8266805002854958</v>
      </c>
    </row>
    <row r="57" spans="1:11" ht="15.75" x14ac:dyDescent="0.25">
      <c r="A57" s="1" t="s">
        <v>123</v>
      </c>
      <c r="B57" s="1" t="s">
        <v>124</v>
      </c>
      <c r="C57" s="1" t="s">
        <v>124</v>
      </c>
      <c r="D57" s="5">
        <v>22.559000000000001</v>
      </c>
      <c r="E57" s="5">
        <v>83214</v>
      </c>
      <c r="F57" s="4">
        <f t="shared" si="6"/>
        <v>0.49209123732019028</v>
      </c>
      <c r="G57" s="4">
        <f t="shared" si="1"/>
        <v>2.245758411203552</v>
      </c>
      <c r="H57" s="4">
        <f t="shared" si="2"/>
        <v>2.2316022983489705</v>
      </c>
      <c r="I57" s="4">
        <f t="shared" si="3"/>
        <v>1.9893083133318787</v>
      </c>
      <c r="J57" s="8">
        <f t="shared" si="8"/>
        <v>0.21428571428571425</v>
      </c>
      <c r="K57" s="8">
        <f t="shared" si="7"/>
        <v>2.2427249584489988</v>
      </c>
    </row>
    <row r="58" spans="1:11" ht="15.75" x14ac:dyDescent="0.25">
      <c r="A58" s="1" t="s">
        <v>125</v>
      </c>
      <c r="B58" s="1" t="s">
        <v>126</v>
      </c>
      <c r="C58" s="1" t="s">
        <v>126</v>
      </c>
      <c r="D58" s="5">
        <v>22.503</v>
      </c>
      <c r="E58" s="5">
        <v>59950</v>
      </c>
      <c r="F58" s="4">
        <f t="shared" si="6"/>
        <v>0.32543412229927215</v>
      </c>
      <c r="G58" s="4">
        <f t="shared" si="1"/>
        <v>1.6781638080366945</v>
      </c>
      <c r="H58" s="4">
        <f t="shared" si="2"/>
        <v>1.6675855213712512</v>
      </c>
      <c r="I58" s="4">
        <f t="shared" si="3"/>
        <v>1.4252915363541592</v>
      </c>
      <c r="J58" s="8">
        <f t="shared" si="8"/>
        <v>0.24999999999999994</v>
      </c>
      <c r="K58" s="8">
        <f t="shared" si="7"/>
        <v>1.6755192363703337</v>
      </c>
    </row>
    <row r="59" spans="1:11" ht="15.75" x14ac:dyDescent="0.25">
      <c r="A59" s="1" t="s">
        <v>127</v>
      </c>
      <c r="B59" s="1" t="s">
        <v>128</v>
      </c>
      <c r="C59" s="1" t="s">
        <v>128</v>
      </c>
      <c r="D59" s="5">
        <v>22.515999999999998</v>
      </c>
      <c r="E59" s="5">
        <v>135234</v>
      </c>
      <c r="F59" s="4">
        <f t="shared" si="6"/>
        <v>0.86474869620035533</v>
      </c>
      <c r="G59" s="4">
        <f t="shared" si="1"/>
        <v>3.5149413228584674</v>
      </c>
      <c r="H59" s="4">
        <f t="shared" si="2"/>
        <v>3.4927849298130771</v>
      </c>
      <c r="I59" s="4">
        <f t="shared" si="3"/>
        <v>3.2504909447959851</v>
      </c>
      <c r="J59" s="8">
        <f t="shared" si="8"/>
        <v>0.28571428571428564</v>
      </c>
      <c r="K59" s="8">
        <f t="shared" si="7"/>
        <v>3.5086109248454989</v>
      </c>
    </row>
    <row r="60" spans="1:11" ht="15.75" x14ac:dyDescent="0.25">
      <c r="A60" s="1" t="s">
        <v>129</v>
      </c>
      <c r="B60" s="1" t="s">
        <v>130</v>
      </c>
      <c r="C60" s="1" t="s">
        <v>130</v>
      </c>
      <c r="D60" s="5">
        <v>22.492999999999999</v>
      </c>
      <c r="E60" s="5">
        <v>145544</v>
      </c>
      <c r="F60" s="4">
        <f t="shared" si="6"/>
        <v>0.93860679695111471</v>
      </c>
      <c r="G60" s="4">
        <f t="shared" si="1"/>
        <v>3.766484495083807</v>
      </c>
      <c r="H60" s="4">
        <f t="shared" si="2"/>
        <v>3.7427425024850289</v>
      </c>
      <c r="I60" s="4">
        <f t="shared" si="3"/>
        <v>3.5004485174679369</v>
      </c>
      <c r="J60" s="8">
        <f t="shared" si="8"/>
        <v>0.32142857142857134</v>
      </c>
      <c r="K60" s="8">
        <f t="shared" si="7"/>
        <v>3.7588531403199141</v>
      </c>
    </row>
    <row r="61" spans="1:11" ht="15.75" x14ac:dyDescent="0.25">
      <c r="A61" s="1" t="s">
        <v>131</v>
      </c>
      <c r="B61" s="1" t="s">
        <v>132</v>
      </c>
      <c r="C61" s="1" t="s">
        <v>132</v>
      </c>
      <c r="D61" s="5">
        <v>22.494</v>
      </c>
      <c r="E61" s="5">
        <v>55233</v>
      </c>
      <c r="F61" s="4">
        <f t="shared" si="6"/>
        <v>0.29164278755229528</v>
      </c>
      <c r="G61" s="4">
        <f t="shared" si="1"/>
        <v>1.5630785370971283</v>
      </c>
      <c r="H61" s="4">
        <f t="shared" si="2"/>
        <v>1.5532256891410285</v>
      </c>
      <c r="I61" s="4">
        <f t="shared" si="3"/>
        <v>1.3109317041239363</v>
      </c>
      <c r="J61" s="8">
        <f t="shared" si="8"/>
        <v>0.35714285714285704</v>
      </c>
      <c r="K61" s="8">
        <f t="shared" si="7"/>
        <v>1.5595596628270927</v>
      </c>
    </row>
    <row r="62" spans="1:11" ht="15.75" x14ac:dyDescent="0.25">
      <c r="A62" s="1" t="s">
        <v>133</v>
      </c>
      <c r="B62" s="1" t="s">
        <v>134</v>
      </c>
      <c r="C62" s="1" t="s">
        <v>134</v>
      </c>
      <c r="D62" s="5">
        <v>22.486000000000001</v>
      </c>
      <c r="E62" s="5">
        <v>178492</v>
      </c>
      <c r="F62" s="4">
        <f t="shared" si="6"/>
        <v>1.174637515043842</v>
      </c>
      <c r="G62" s="4">
        <f t="shared" si="1"/>
        <v>4.5703491350916146</v>
      </c>
      <c r="H62" s="4">
        <f t="shared" si="2"/>
        <v>4.5415399907872089</v>
      </c>
      <c r="I62" s="4">
        <f t="shared" si="3"/>
        <v>4.299246005770117</v>
      </c>
      <c r="J62" s="8">
        <f t="shared" si="8"/>
        <v>0.39285714285714274</v>
      </c>
      <c r="K62" s="8">
        <f t="shared" si="7"/>
        <v>4.5590312569720268</v>
      </c>
    </row>
    <row r="63" spans="1:11" ht="15.75" x14ac:dyDescent="0.25">
      <c r="A63" s="1" t="s">
        <v>135</v>
      </c>
      <c r="B63" s="1" t="s">
        <v>136</v>
      </c>
      <c r="C63" s="1" t="s">
        <v>136</v>
      </c>
      <c r="D63" s="5">
        <v>22.52</v>
      </c>
      <c r="E63" s="5">
        <v>54572</v>
      </c>
      <c r="F63" s="4">
        <f t="shared" si="6"/>
        <v>0.28690755917244543</v>
      </c>
      <c r="G63" s="4">
        <f t="shared" si="1"/>
        <v>1.5469514724180837</v>
      </c>
      <c r="H63" s="4">
        <f t="shared" si="2"/>
        <v>1.5372002812325745</v>
      </c>
      <c r="I63" s="4">
        <f t="shared" si="3"/>
        <v>1.2949062962154823</v>
      </c>
      <c r="J63" s="8">
        <f t="shared" si="8"/>
        <v>0.42857142857142844</v>
      </c>
      <c r="K63" s="8">
        <f t="shared" si="7"/>
        <v>1.542772390481437</v>
      </c>
    </row>
    <row r="64" spans="1:11" ht="15.75" x14ac:dyDescent="0.25">
      <c r="A64" s="1" t="s">
        <v>137</v>
      </c>
      <c r="B64" s="1" t="s">
        <v>138</v>
      </c>
      <c r="C64" s="1" t="s">
        <v>138</v>
      </c>
      <c r="D64" s="5">
        <v>22.488</v>
      </c>
      <c r="E64" s="5">
        <v>236537</v>
      </c>
      <c r="F64" s="4">
        <f t="shared" si="6"/>
        <v>1.5904564731503239</v>
      </c>
      <c r="G64" s="4">
        <f t="shared" si="1"/>
        <v>5.9865298753263225</v>
      </c>
      <c r="H64" s="4">
        <f t="shared" si="2"/>
        <v>5.9487938516740613</v>
      </c>
      <c r="I64" s="4">
        <f t="shared" si="3"/>
        <v>5.7064998666569693</v>
      </c>
      <c r="J64" s="8">
        <f t="shared" si="8"/>
        <v>0.46428571428571414</v>
      </c>
      <c r="K64" s="8">
        <f t="shared" si="7"/>
        <v>5.9690095786306294</v>
      </c>
    </row>
    <row r="65" spans="1:11" ht="15.75" x14ac:dyDescent="0.25">
      <c r="A65" s="1" t="s">
        <v>139</v>
      </c>
      <c r="B65" s="1" t="s">
        <v>140</v>
      </c>
      <c r="C65" s="1" t="s">
        <v>140</v>
      </c>
      <c r="D65" s="5">
        <v>22.57</v>
      </c>
      <c r="E65" s="5">
        <v>109337</v>
      </c>
      <c r="F65" s="4">
        <f t="shared" si="6"/>
        <v>0.67922946873746348</v>
      </c>
      <c r="G65" s="4">
        <f t="shared" si="1"/>
        <v>2.8831068387537511</v>
      </c>
      <c r="H65" s="4">
        <f t="shared" si="2"/>
        <v>2.8649332072635585</v>
      </c>
      <c r="I65" s="4">
        <f t="shared" si="3"/>
        <v>2.6226392222464665</v>
      </c>
      <c r="J65" s="8">
        <f t="shared" si="8"/>
        <v>0.49999999999999983</v>
      </c>
      <c r="K65" s="8">
        <f t="shared" si="7"/>
        <v>2.8740200230086548</v>
      </c>
    </row>
    <row r="66" spans="1:11" ht="15.75" x14ac:dyDescent="0.25">
      <c r="A66" s="1" t="s">
        <v>141</v>
      </c>
      <c r="B66" s="1" t="s">
        <v>142</v>
      </c>
      <c r="C66" s="1" t="s">
        <v>142</v>
      </c>
      <c r="D66" s="5">
        <v>22.47</v>
      </c>
      <c r="E66" s="5">
        <v>70048</v>
      </c>
      <c r="F66" s="4">
        <f t="shared" si="6"/>
        <v>0.39777351137601008</v>
      </c>
      <c r="G66" s="4">
        <f t="shared" si="1"/>
        <v>1.9245346085344133</v>
      </c>
      <c r="H66" s="4">
        <f t="shared" si="2"/>
        <v>1.9124033263025189</v>
      </c>
      <c r="I66" s="4">
        <f t="shared" si="3"/>
        <v>1.6701093412854269</v>
      </c>
      <c r="J66" s="8">
        <f t="shared" si="8"/>
        <v>0.53571428571428559</v>
      </c>
      <c r="K66" s="8">
        <f t="shared" si="7"/>
        <v>1.9180357073387555</v>
      </c>
    </row>
    <row r="67" spans="1:11" ht="15.75" x14ac:dyDescent="0.25">
      <c r="A67" s="1" t="s">
        <v>143</v>
      </c>
      <c r="B67" s="1" t="s">
        <v>144</v>
      </c>
      <c r="C67" s="1" t="s">
        <v>144</v>
      </c>
      <c r="D67" s="5">
        <v>22.481000000000002</v>
      </c>
      <c r="E67" s="5">
        <v>285376</v>
      </c>
      <c r="F67" s="4">
        <f t="shared" si="6"/>
        <v>1.9403260931858559</v>
      </c>
      <c r="G67" s="4">
        <f t="shared" si="1"/>
        <v>7.1781028130870768</v>
      </c>
      <c r="H67" s="4">
        <f t="shared" si="2"/>
        <v>7.1328557228404499</v>
      </c>
      <c r="I67" s="4">
        <f t="shared" si="3"/>
        <v>6.890561737823357</v>
      </c>
      <c r="J67" s="8">
        <f t="shared" si="8"/>
        <v>0.57142857142857129</v>
      </c>
      <c r="K67" s="8">
        <f t="shared" si="7"/>
        <v>7.1522473329461471</v>
      </c>
    </row>
    <row r="68" spans="1:11" ht="15.75" x14ac:dyDescent="0.25">
      <c r="A68" s="1" t="s">
        <v>145</v>
      </c>
      <c r="B68" s="1" t="s">
        <v>146</v>
      </c>
      <c r="C68" s="1" t="s">
        <v>146</v>
      </c>
      <c r="D68" s="5">
        <v>22.431999999999999</v>
      </c>
      <c r="E68" s="5">
        <v>67558</v>
      </c>
      <c r="F68" s="4">
        <f t="shared" si="6"/>
        <v>0.37993581294056966</v>
      </c>
      <c r="G68" s="4">
        <f t="shared" si="1"/>
        <v>1.8637836387147142</v>
      </c>
      <c r="H68" s="4">
        <f t="shared" si="2"/>
        <v>1.8520352995369358</v>
      </c>
      <c r="I68" s="4">
        <f t="shared" si="3"/>
        <v>1.6097413145198438</v>
      </c>
      <c r="J68" s="8">
        <f t="shared" si="8"/>
        <v>0.60714285714285698</v>
      </c>
      <c r="K68" s="8">
        <f t="shared" si="7"/>
        <v>1.8566507184996344</v>
      </c>
    </row>
    <row r="69" spans="1:11" ht="15.75" x14ac:dyDescent="0.25">
      <c r="A69" s="1" t="s">
        <v>147</v>
      </c>
      <c r="B69" s="1" t="s">
        <v>148</v>
      </c>
      <c r="C69" s="1" t="s">
        <v>148</v>
      </c>
      <c r="D69" s="5">
        <v>22.44</v>
      </c>
      <c r="E69" s="5">
        <v>179486</v>
      </c>
      <c r="F69" s="4">
        <f t="shared" si="6"/>
        <v>1.1817582669493953</v>
      </c>
      <c r="G69" s="4">
        <f t="shared" ref="G69:G111" si="9">(E69+8832.9)/40987</f>
        <v>4.5946007270597997</v>
      </c>
      <c r="H69" s="4">
        <f t="shared" ref="H69:H111" si="10">(E69+8832.9)/41247</f>
        <v>4.5656387131185294</v>
      </c>
      <c r="I69" s="4">
        <f t="shared" ref="I69:I111" si="11">(E69-1161)/41247</f>
        <v>4.3233447281014374</v>
      </c>
      <c r="J69" s="8">
        <f t="shared" si="8"/>
        <v>0.64285714285714268</v>
      </c>
      <c r="K69" s="8">
        <f t="shared" si="7"/>
        <v>4.5759822895261264</v>
      </c>
    </row>
    <row r="70" spans="1:11" ht="15.75" x14ac:dyDescent="0.25">
      <c r="A70" s="1" t="s">
        <v>149</v>
      </c>
      <c r="B70" s="1" t="s">
        <v>150</v>
      </c>
      <c r="C70" s="1" t="s">
        <v>150</v>
      </c>
      <c r="D70" s="5">
        <v>22.423999999999999</v>
      </c>
      <c r="E70" s="5">
        <v>391984</v>
      </c>
      <c r="F70" s="4">
        <f t="shared" si="6"/>
        <v>2.7040374806579175</v>
      </c>
      <c r="G70" s="4">
        <f t="shared" si="9"/>
        <v>9.7791226486446927</v>
      </c>
      <c r="H70" s="4">
        <f t="shared" si="10"/>
        <v>9.7174800591558181</v>
      </c>
      <c r="I70" s="4">
        <f t="shared" si="11"/>
        <v>9.4751860741387244</v>
      </c>
      <c r="J70" s="8">
        <f t="shared" si="8"/>
        <v>0.67857142857142838</v>
      </c>
      <c r="K70" s="8">
        <f t="shared" si="7"/>
        <v>9.7372937486343858</v>
      </c>
    </row>
    <row r="71" spans="1:11" ht="15.75" x14ac:dyDescent="0.25">
      <c r="A71" s="1" t="s">
        <v>151</v>
      </c>
      <c r="B71" s="1" t="s">
        <v>152</v>
      </c>
      <c r="C71" s="1" t="s">
        <v>152</v>
      </c>
      <c r="D71" s="5">
        <v>22.423999999999999</v>
      </c>
      <c r="E71" s="5">
        <v>107302</v>
      </c>
      <c r="F71" s="4">
        <f t="shared" si="6"/>
        <v>0.66465126941371999</v>
      </c>
      <c r="G71" s="4">
        <f t="shared" si="9"/>
        <v>2.8334569497645594</v>
      </c>
      <c r="H71" s="4">
        <f t="shared" si="10"/>
        <v>2.8155962857904817</v>
      </c>
      <c r="I71" s="4">
        <f t="shared" si="11"/>
        <v>2.5733023007733897</v>
      </c>
      <c r="J71" s="8">
        <f t="shared" si="8"/>
        <v>0.71428571428571408</v>
      </c>
      <c r="K71" s="8">
        <f t="shared" si="7"/>
        <v>2.8206993326402183</v>
      </c>
    </row>
    <row r="72" spans="1:11" ht="15.75" x14ac:dyDescent="0.25">
      <c r="A72" s="1" t="s">
        <v>153</v>
      </c>
      <c r="B72" s="1" t="s">
        <v>154</v>
      </c>
      <c r="C72" s="1" t="s">
        <v>154</v>
      </c>
      <c r="D72" s="5">
        <v>22.419</v>
      </c>
      <c r="E72" s="5">
        <v>177752</v>
      </c>
      <c r="F72" s="4">
        <f t="shared" si="6"/>
        <v>1.1693363516533899</v>
      </c>
      <c r="G72" s="4">
        <f t="shared" si="9"/>
        <v>4.5522946300046359</v>
      </c>
      <c r="H72" s="4">
        <f t="shared" si="10"/>
        <v>4.5235992920697266</v>
      </c>
      <c r="I72" s="4">
        <f t="shared" si="11"/>
        <v>4.2813053070526346</v>
      </c>
      <c r="J72" s="8">
        <f t="shared" si="8"/>
        <v>0.74999999999999978</v>
      </c>
      <c r="K72" s="8">
        <f t="shared" si="7"/>
        <v>4.5307731265534539</v>
      </c>
    </row>
    <row r="73" spans="1:11" ht="15.75" x14ac:dyDescent="0.25">
      <c r="A73" s="1" t="s">
        <v>155</v>
      </c>
      <c r="B73" s="1" t="s">
        <v>156</v>
      </c>
      <c r="C73" s="1" t="s">
        <v>156</v>
      </c>
      <c r="D73" s="5">
        <v>22.402000000000001</v>
      </c>
      <c r="E73" s="5">
        <v>39024</v>
      </c>
      <c r="F73" s="4">
        <f t="shared" si="6"/>
        <v>0.17552581809845835</v>
      </c>
      <c r="G73" s="4">
        <f t="shared" si="9"/>
        <v>1.1676116817527509</v>
      </c>
      <c r="H73" s="4">
        <f t="shared" si="10"/>
        <v>1.1602516546657939</v>
      </c>
      <c r="I73" s="4">
        <f t="shared" si="11"/>
        <v>0.91795766964870174</v>
      </c>
      <c r="J73" s="8">
        <f t="shared" si="8"/>
        <v>0.78571428571428548</v>
      </c>
      <c r="K73" s="8">
        <f t="shared" si="7"/>
        <v>1.1618288033272848</v>
      </c>
    </row>
    <row r="74" spans="1:11" ht="15.75" x14ac:dyDescent="0.25">
      <c r="A74" s="1" t="s">
        <v>157</v>
      </c>
      <c r="B74" s="1" t="s">
        <v>158</v>
      </c>
      <c r="C74" s="1" t="s">
        <v>158</v>
      </c>
      <c r="D74" s="5">
        <v>22.445</v>
      </c>
      <c r="E74" s="5">
        <v>42979</v>
      </c>
      <c r="F74" s="4">
        <f t="shared" si="6"/>
        <v>0.20385838730013181</v>
      </c>
      <c r="G74" s="4">
        <f t="shared" si="9"/>
        <v>1.2641056920486984</v>
      </c>
      <c r="H74" s="4">
        <f t="shared" si="10"/>
        <v>1.2561374160545009</v>
      </c>
      <c r="I74" s="4">
        <f t="shared" si="11"/>
        <v>1.0138434310374087</v>
      </c>
      <c r="J74" s="8">
        <f t="shared" si="8"/>
        <v>0.82142857142857117</v>
      </c>
      <c r="K74" s="8">
        <f t="shared" si="7"/>
        <v>1.2575603224820362</v>
      </c>
    </row>
    <row r="75" spans="1:11" ht="15.75" x14ac:dyDescent="0.25">
      <c r="A75" s="1" t="s">
        <v>159</v>
      </c>
      <c r="B75" s="1" t="s">
        <v>160</v>
      </c>
      <c r="C75" s="1" t="s">
        <v>160</v>
      </c>
      <c r="D75" s="5">
        <v>22.599</v>
      </c>
      <c r="E75" s="5">
        <v>52906</v>
      </c>
      <c r="F75" s="4">
        <f t="shared" si="6"/>
        <v>0.2749727778096166</v>
      </c>
      <c r="G75" s="4">
        <f t="shared" si="9"/>
        <v>1.5063044379925343</v>
      </c>
      <c r="H75" s="4">
        <f t="shared" si="10"/>
        <v>1.4968094649307828</v>
      </c>
      <c r="I75" s="4">
        <f t="shared" si="11"/>
        <v>1.2545154799136906</v>
      </c>
      <c r="J75" s="8">
        <f t="shared" si="8"/>
        <v>0.85714285714285687</v>
      </c>
      <c r="K75" s="8">
        <f t="shared" si="7"/>
        <v>1.4981658896538901</v>
      </c>
    </row>
    <row r="76" spans="1:11" ht="15.75" x14ac:dyDescent="0.25">
      <c r="A76" s="1" t="s">
        <v>161</v>
      </c>
      <c r="B76" s="1" t="s">
        <v>162</v>
      </c>
      <c r="C76" s="1" t="s">
        <v>162</v>
      </c>
      <c r="D76" s="5">
        <v>22.42</v>
      </c>
      <c r="E76" s="5">
        <v>354488</v>
      </c>
      <c r="F76" s="4">
        <f t="shared" si="6"/>
        <v>2.4354260989168433</v>
      </c>
      <c r="G76" s="4">
        <f t="shared" si="9"/>
        <v>8.8642959962915082</v>
      </c>
      <c r="H76" s="4">
        <f t="shared" si="10"/>
        <v>8.8084200063034892</v>
      </c>
      <c r="I76" s="4">
        <f t="shared" si="11"/>
        <v>8.5661260212863972</v>
      </c>
      <c r="J76" s="8">
        <f t="shared" si="8"/>
        <v>0.89285714285714257</v>
      </c>
      <c r="K76" s="8">
        <f t="shared" si="7"/>
        <v>8.8144067195164908</v>
      </c>
    </row>
    <row r="77" spans="1:11" ht="15.75" x14ac:dyDescent="0.25">
      <c r="A77" s="1" t="s">
        <v>163</v>
      </c>
      <c r="B77" s="1" t="s">
        <v>164</v>
      </c>
      <c r="C77" s="1" t="s">
        <v>164</v>
      </c>
      <c r="D77" s="5">
        <v>22.408999999999999</v>
      </c>
      <c r="E77" s="5">
        <v>174568</v>
      </c>
      <c r="F77" s="4">
        <f t="shared" si="6"/>
        <v>1.1465270216058228</v>
      </c>
      <c r="G77" s="4">
        <f t="shared" si="9"/>
        <v>4.4746114621709321</v>
      </c>
      <c r="H77" s="4">
        <f t="shared" si="10"/>
        <v>4.4464057992096393</v>
      </c>
      <c r="I77" s="4">
        <f t="shared" si="11"/>
        <v>4.2041118141925473</v>
      </c>
      <c r="J77" s="8">
        <f t="shared" si="8"/>
        <v>0.92857142857142827</v>
      </c>
      <c r="K77" s="8">
        <f t="shared" si="7"/>
        <v>4.4484204894211601</v>
      </c>
    </row>
    <row r="78" spans="1:11" ht="15.75" x14ac:dyDescent="0.25">
      <c r="A78" s="1" t="s">
        <v>165</v>
      </c>
      <c r="B78" s="1" t="s">
        <v>166</v>
      </c>
      <c r="C78" s="1" t="s">
        <v>166</v>
      </c>
      <c r="D78" s="5">
        <v>22.399000000000001</v>
      </c>
      <c r="E78" s="5">
        <v>104555</v>
      </c>
      <c r="F78" s="4">
        <f t="shared" si="6"/>
        <v>0.64497249126024414</v>
      </c>
      <c r="G78" s="4">
        <f t="shared" si="9"/>
        <v>2.7664356991241124</v>
      </c>
      <c r="H78" s="4">
        <f t="shared" si="10"/>
        <v>2.7489975028486917</v>
      </c>
      <c r="I78" s="4">
        <f t="shared" si="11"/>
        <v>2.5067035178315997</v>
      </c>
      <c r="J78" s="8">
        <f t="shared" si="8"/>
        <v>0.96428571428571397</v>
      </c>
      <c r="K78" s="8">
        <f t="shared" si="7"/>
        <v>2.749620295572814</v>
      </c>
    </row>
    <row r="79" spans="1:11" ht="15.75" x14ac:dyDescent="0.25">
      <c r="A79" s="1" t="s">
        <v>167</v>
      </c>
      <c r="B79" s="1" t="s">
        <v>168</v>
      </c>
      <c r="C79" s="1" t="s">
        <v>168</v>
      </c>
      <c r="D79" s="5">
        <v>22.393999999999998</v>
      </c>
      <c r="E79" s="5">
        <v>119861</v>
      </c>
      <c r="F79" s="4">
        <f t="shared" si="6"/>
        <v>0.75462060863086711</v>
      </c>
      <c r="G79" s="4">
        <f t="shared" si="9"/>
        <v>3.1398711786664064</v>
      </c>
      <c r="H79" s="4">
        <f t="shared" si="10"/>
        <v>3.1200790360511066</v>
      </c>
      <c r="I79" s="4">
        <f t="shared" si="11"/>
        <v>2.8777850510340146</v>
      </c>
      <c r="J79" s="8">
        <f t="shared" si="8"/>
        <v>0.99999999999999967</v>
      </c>
      <c r="K79" s="8">
        <f t="shared" si="7"/>
        <v>3.1200790360511066</v>
      </c>
    </row>
    <row r="80" spans="1:11" ht="15.75" x14ac:dyDescent="0.25">
      <c r="A80" s="1" t="s">
        <v>169</v>
      </c>
      <c r="B80" s="1" t="s">
        <v>25</v>
      </c>
      <c r="C80" s="1" t="s">
        <v>26</v>
      </c>
      <c r="D80" s="5" t="s">
        <v>22</v>
      </c>
      <c r="E80" s="5" t="s">
        <v>22</v>
      </c>
      <c r="F80" s="4" t="e">
        <f t="shared" si="6"/>
        <v>#VALUE!</v>
      </c>
      <c r="G80" s="4" t="e">
        <f t="shared" si="9"/>
        <v>#VALUE!</v>
      </c>
      <c r="H80" s="4" t="e">
        <f t="shared" si="10"/>
        <v>#VALUE!</v>
      </c>
      <c r="I80" s="4" t="e">
        <f t="shared" si="11"/>
        <v>#VALUE!</v>
      </c>
      <c r="J80" s="8"/>
      <c r="K80" s="4"/>
    </row>
    <row r="81" spans="1:11" ht="15.75" x14ac:dyDescent="0.25">
      <c r="A81" s="1" t="s">
        <v>170</v>
      </c>
      <c r="B81" s="1" t="s">
        <v>10</v>
      </c>
      <c r="C81" s="6" t="s">
        <v>11</v>
      </c>
      <c r="D81" s="5">
        <v>22.405999999999999</v>
      </c>
      <c r="E81" s="7">
        <v>854347</v>
      </c>
      <c r="F81" s="4">
        <f t="shared" si="6"/>
        <v>6.0162831680898616</v>
      </c>
      <c r="G81" s="4">
        <f t="shared" si="9"/>
        <v>21.059845804767367</v>
      </c>
      <c r="H81" s="4">
        <f t="shared" si="10"/>
        <v>20.927095303900892</v>
      </c>
      <c r="I81" s="4">
        <f t="shared" si="11"/>
        <v>20.684801318883796</v>
      </c>
      <c r="J81" s="8"/>
      <c r="K81" s="4"/>
    </row>
    <row r="82" spans="1:11" ht="15.75" x14ac:dyDescent="0.25">
      <c r="A82" s="1" t="s">
        <v>171</v>
      </c>
      <c r="B82" s="1" t="s">
        <v>14</v>
      </c>
      <c r="C82" s="6" t="s">
        <v>15</v>
      </c>
      <c r="D82" s="5">
        <v>22.42</v>
      </c>
      <c r="E82" s="7">
        <v>358588</v>
      </c>
      <c r="F82" s="4">
        <f t="shared" si="6"/>
        <v>2.4647974095936731</v>
      </c>
      <c r="G82" s="4">
        <f t="shared" si="9"/>
        <v>8.964327713665309</v>
      </c>
      <c r="H82" s="4">
        <f t="shared" si="10"/>
        <v>8.9078211748733249</v>
      </c>
      <c r="I82" s="4">
        <f t="shared" si="11"/>
        <v>8.6655271898562312</v>
      </c>
      <c r="J82" s="8"/>
      <c r="K82" s="4"/>
    </row>
    <row r="83" spans="1:11" ht="15.75" x14ac:dyDescent="0.25">
      <c r="A83" s="1" t="s">
        <v>172</v>
      </c>
      <c r="B83" s="1" t="s">
        <v>16</v>
      </c>
      <c r="C83" s="6" t="s">
        <v>17</v>
      </c>
      <c r="D83" s="5">
        <v>22.428999999999998</v>
      </c>
      <c r="E83" s="7">
        <v>200807</v>
      </c>
      <c r="F83" s="4">
        <f t="shared" si="6"/>
        <v>1.3344962462032208</v>
      </c>
      <c r="G83" s="4">
        <f t="shared" si="9"/>
        <v>5.1147900553834145</v>
      </c>
      <c r="H83" s="4">
        <f t="shared" si="10"/>
        <v>5.0825490338691299</v>
      </c>
      <c r="I83" s="4">
        <f t="shared" si="11"/>
        <v>4.8402550488520379</v>
      </c>
      <c r="J83" s="8"/>
      <c r="K83" s="4"/>
    </row>
    <row r="84" spans="1:11" ht="15.75" x14ac:dyDescent="0.25">
      <c r="A84" s="1" t="s">
        <v>173</v>
      </c>
      <c r="B84" s="1" t="s">
        <v>18</v>
      </c>
      <c r="C84" s="6" t="s">
        <v>19</v>
      </c>
      <c r="D84" s="5">
        <v>22.439</v>
      </c>
      <c r="E84" s="7">
        <v>94929</v>
      </c>
      <c r="F84" s="4">
        <f t="shared" si="6"/>
        <v>0.57601438477849731</v>
      </c>
      <c r="G84" s="4">
        <f t="shared" si="9"/>
        <v>2.5315807451143044</v>
      </c>
      <c r="H84" s="4">
        <f t="shared" si="10"/>
        <v>2.515622954396683</v>
      </c>
      <c r="I84" s="4">
        <f t="shared" si="11"/>
        <v>2.2733289693795911</v>
      </c>
      <c r="J84" s="8"/>
      <c r="K84" s="4"/>
    </row>
    <row r="85" spans="1:11" ht="15.75" x14ac:dyDescent="0.25">
      <c r="A85" s="1" t="s">
        <v>174</v>
      </c>
      <c r="B85" s="1" t="s">
        <v>12</v>
      </c>
      <c r="C85" s="6" t="s">
        <v>13</v>
      </c>
      <c r="D85" s="5">
        <v>22.45</v>
      </c>
      <c r="E85" s="7">
        <v>84284</v>
      </c>
      <c r="F85" s="4">
        <f t="shared" si="6"/>
        <v>0.49975643303341166</v>
      </c>
      <c r="G85" s="4">
        <f t="shared" si="9"/>
        <v>2.2718642496401298</v>
      </c>
      <c r="H85" s="4">
        <f t="shared" si="10"/>
        <v>2.2575435789269522</v>
      </c>
      <c r="I85" s="4">
        <f t="shared" si="11"/>
        <v>2.0152495939098602</v>
      </c>
      <c r="J85" s="8"/>
      <c r="K85" s="4"/>
    </row>
    <row r="86" spans="1:11" ht="15.75" x14ac:dyDescent="0.25">
      <c r="A86" s="1" t="s">
        <v>175</v>
      </c>
      <c r="B86" s="1" t="s">
        <v>20</v>
      </c>
      <c r="C86" s="6" t="s">
        <v>21</v>
      </c>
      <c r="D86" s="5">
        <v>22.466000000000001</v>
      </c>
      <c r="E86" s="7">
        <v>485734</v>
      </c>
      <c r="F86" s="4">
        <f t="shared" si="6"/>
        <v>3.3756375723537166</v>
      </c>
      <c r="G86" s="4">
        <f t="shared" si="9"/>
        <v>12.066433259326129</v>
      </c>
      <c r="H86" s="4">
        <f t="shared" si="10"/>
        <v>11.990372633161201</v>
      </c>
      <c r="I86" s="4">
        <f t="shared" si="11"/>
        <v>11.748078648144107</v>
      </c>
      <c r="J86" s="8"/>
      <c r="K86" s="4"/>
    </row>
    <row r="87" spans="1:11" ht="15.75" x14ac:dyDescent="0.25">
      <c r="A87" s="1" t="s">
        <v>176</v>
      </c>
      <c r="B87" s="1" t="s">
        <v>33</v>
      </c>
      <c r="C87" s="9" t="s">
        <v>39</v>
      </c>
      <c r="D87" s="5">
        <v>22.472999999999999</v>
      </c>
      <c r="E87" s="7">
        <v>6156</v>
      </c>
      <c r="F87" s="4">
        <f t="shared" si="6"/>
        <v>-5.9931801249355265E-2</v>
      </c>
      <c r="G87" s="4">
        <f t="shared" si="9"/>
        <v>0.365698880132725</v>
      </c>
      <c r="H87" s="4">
        <f t="shared" si="10"/>
        <v>0.36339370136009891</v>
      </c>
      <c r="I87" s="4">
        <f t="shared" si="11"/>
        <v>0.12109971634300676</v>
      </c>
      <c r="J87" s="8"/>
      <c r="K87" s="4"/>
    </row>
    <row r="88" spans="1:11" ht="15.75" x14ac:dyDescent="0.25">
      <c r="A88" s="1" t="s">
        <v>177</v>
      </c>
      <c r="B88" s="1" t="s">
        <v>178</v>
      </c>
      <c r="C88" s="1" t="s">
        <v>178</v>
      </c>
      <c r="D88" s="5">
        <v>22.451000000000001</v>
      </c>
      <c r="E88" s="5">
        <v>134201</v>
      </c>
      <c r="F88" s="4">
        <f t="shared" si="6"/>
        <v>0.85734855865665649</v>
      </c>
      <c r="G88" s="4">
        <f t="shared" si="9"/>
        <v>3.4897382096762386</v>
      </c>
      <c r="H88" s="4">
        <f t="shared" si="10"/>
        <v>3.4677406841709697</v>
      </c>
      <c r="I88" s="4">
        <f t="shared" si="11"/>
        <v>3.2254466991538777</v>
      </c>
      <c r="J88" s="8">
        <f>1/(109-85)</f>
        <v>4.1666666666666664E-2</v>
      </c>
      <c r="K88" s="4">
        <f t="shared" ref="K88:K111" si="12">H88+J88*(I88-H88)</f>
        <v>3.4576451014619241</v>
      </c>
    </row>
    <row r="89" spans="1:11" ht="15.75" x14ac:dyDescent="0.25">
      <c r="A89" s="1" t="s">
        <v>179</v>
      </c>
      <c r="B89" s="1" t="s">
        <v>180</v>
      </c>
      <c r="C89" s="1" t="s">
        <v>180</v>
      </c>
      <c r="D89" s="5">
        <v>22.405000000000001</v>
      </c>
      <c r="E89" s="5">
        <v>72074</v>
      </c>
      <c r="F89" s="4">
        <f t="shared" si="6"/>
        <v>0.41228723709095078</v>
      </c>
      <c r="G89" s="4">
        <f t="shared" si="9"/>
        <v>1.9739649157049795</v>
      </c>
      <c r="H89" s="4">
        <f t="shared" si="10"/>
        <v>1.9615220500884911</v>
      </c>
      <c r="I89" s="4">
        <f t="shared" si="11"/>
        <v>1.7192280650713991</v>
      </c>
      <c r="J89" s="8">
        <f>$J$88+J88</f>
        <v>8.3333333333333329E-2</v>
      </c>
      <c r="K89" s="4">
        <f t="shared" si="12"/>
        <v>1.9413308846704</v>
      </c>
    </row>
    <row r="90" spans="1:11" ht="15.75" x14ac:dyDescent="0.25">
      <c r="A90" s="1" t="s">
        <v>181</v>
      </c>
      <c r="B90" s="1" t="s">
        <v>182</v>
      </c>
      <c r="C90" s="1" t="s">
        <v>182</v>
      </c>
      <c r="D90" s="5">
        <v>22.4</v>
      </c>
      <c r="E90" s="5">
        <v>310058</v>
      </c>
      <c r="F90" s="4">
        <f t="shared" si="6"/>
        <v>2.1171413834603703</v>
      </c>
      <c r="G90" s="4">
        <f t="shared" si="9"/>
        <v>7.7802937516773616</v>
      </c>
      <c r="H90" s="4">
        <f t="shared" si="10"/>
        <v>7.7312507576308587</v>
      </c>
      <c r="I90" s="4">
        <f t="shared" si="11"/>
        <v>7.4889567726137658</v>
      </c>
      <c r="J90" s="8">
        <f t="shared" ref="J90:J111" si="13">$J$88+J89</f>
        <v>0.125</v>
      </c>
      <c r="K90" s="4">
        <f t="shared" si="12"/>
        <v>7.7009640095037222</v>
      </c>
    </row>
    <row r="91" spans="1:11" ht="15.75" x14ac:dyDescent="0.25">
      <c r="A91" s="1" t="s">
        <v>183</v>
      </c>
      <c r="B91" s="1" t="s">
        <v>184</v>
      </c>
      <c r="C91" s="1" t="s">
        <v>184</v>
      </c>
      <c r="D91" s="5">
        <v>22.411000000000001</v>
      </c>
      <c r="E91" s="5">
        <v>218829</v>
      </c>
      <c r="F91" s="4">
        <f t="shared" si="6"/>
        <v>1.4636010659636656</v>
      </c>
      <c r="G91" s="4">
        <f t="shared" si="9"/>
        <v>5.5544904481908892</v>
      </c>
      <c r="H91" s="4">
        <f t="shared" si="10"/>
        <v>5.5194777802021964</v>
      </c>
      <c r="I91" s="4">
        <f t="shared" si="11"/>
        <v>5.2771837951851044</v>
      </c>
      <c r="J91" s="8">
        <f t="shared" si="13"/>
        <v>0.16666666666666666</v>
      </c>
      <c r="K91" s="4">
        <f t="shared" si="12"/>
        <v>5.4790954493660147</v>
      </c>
    </row>
    <row r="92" spans="1:11" ht="15.75" x14ac:dyDescent="0.25">
      <c r="A92" s="1" t="s">
        <v>185</v>
      </c>
      <c r="B92" s="1" t="s">
        <v>186</v>
      </c>
      <c r="C92" s="1" t="s">
        <v>186</v>
      </c>
      <c r="D92" s="5">
        <v>22.413</v>
      </c>
      <c r="E92" s="5">
        <v>134978</v>
      </c>
      <c r="F92" s="4">
        <f t="shared" si="6"/>
        <v>0.86291478021663137</v>
      </c>
      <c r="G92" s="4">
        <f t="shared" si="9"/>
        <v>3.5086954400175663</v>
      </c>
      <c r="H92" s="4">
        <f t="shared" si="10"/>
        <v>3.4865784178243264</v>
      </c>
      <c r="I92" s="4">
        <f t="shared" si="11"/>
        <v>3.2442844328072344</v>
      </c>
      <c r="J92" s="8">
        <f t="shared" si="13"/>
        <v>0.20833333333333331</v>
      </c>
      <c r="K92" s="4">
        <f t="shared" si="12"/>
        <v>3.4361005042790991</v>
      </c>
    </row>
    <row r="93" spans="1:11" ht="15.75" x14ac:dyDescent="0.25">
      <c r="A93" s="1" t="s">
        <v>187</v>
      </c>
      <c r="B93" s="1" t="s">
        <v>188</v>
      </c>
      <c r="C93" s="1" t="s">
        <v>188</v>
      </c>
      <c r="D93" s="5">
        <v>22.413</v>
      </c>
      <c r="E93" s="5">
        <v>252518</v>
      </c>
      <c r="F93" s="4">
        <f t="shared" si="6"/>
        <v>1.7049401111811564</v>
      </c>
      <c r="G93" s="4">
        <f t="shared" si="9"/>
        <v>6.3764339912655235</v>
      </c>
      <c r="H93" s="4">
        <f t="shared" si="10"/>
        <v>6.3362402114093141</v>
      </c>
      <c r="I93" s="4">
        <f t="shared" si="11"/>
        <v>6.0939462263922222</v>
      </c>
      <c r="J93" s="8">
        <f t="shared" si="13"/>
        <v>0.24999999999999997</v>
      </c>
      <c r="K93" s="4">
        <f t="shared" si="12"/>
        <v>6.2756667151550412</v>
      </c>
    </row>
    <row r="94" spans="1:11" ht="15.75" x14ac:dyDescent="0.25">
      <c r="A94" s="1" t="s">
        <v>189</v>
      </c>
      <c r="B94" s="1" t="s">
        <v>190</v>
      </c>
      <c r="C94" s="1" t="s">
        <v>190</v>
      </c>
      <c r="D94" s="5">
        <v>22.446999999999999</v>
      </c>
      <c r="E94" s="5">
        <v>93976</v>
      </c>
      <c r="F94" s="4">
        <f t="shared" si="6"/>
        <v>0.56918734597971232</v>
      </c>
      <c r="G94" s="4">
        <f t="shared" si="9"/>
        <v>2.5083294703198575</v>
      </c>
      <c r="H94" s="4">
        <f t="shared" si="10"/>
        <v>2.4925182437510607</v>
      </c>
      <c r="I94" s="4">
        <f t="shared" si="11"/>
        <v>2.2502242587339687</v>
      </c>
      <c r="J94" s="8">
        <f t="shared" si="13"/>
        <v>0.29166666666666663</v>
      </c>
      <c r="K94" s="4">
        <f t="shared" si="12"/>
        <v>2.421849164787742</v>
      </c>
    </row>
    <row r="95" spans="1:11" ht="15.75" x14ac:dyDescent="0.25">
      <c r="A95" s="1" t="s">
        <v>191</v>
      </c>
      <c r="B95" s="1" t="s">
        <v>192</v>
      </c>
      <c r="C95" s="1" t="s">
        <v>192</v>
      </c>
      <c r="D95" s="5">
        <v>22.414000000000001</v>
      </c>
      <c r="E95" s="5">
        <v>92497</v>
      </c>
      <c r="F95" s="4">
        <f t="shared" si="6"/>
        <v>0.55859218293311941</v>
      </c>
      <c r="G95" s="4">
        <f t="shared" si="9"/>
        <v>2.4722448581257472</v>
      </c>
      <c r="H95" s="4">
        <f t="shared" si="10"/>
        <v>2.4566610905035517</v>
      </c>
      <c r="I95" s="4">
        <f t="shared" si="11"/>
        <v>2.2143671054864598</v>
      </c>
      <c r="J95" s="8">
        <f t="shared" si="13"/>
        <v>0.33333333333333331</v>
      </c>
      <c r="K95" s="4">
        <f t="shared" si="12"/>
        <v>2.3758964288311879</v>
      </c>
    </row>
    <row r="96" spans="1:11" ht="15.75" x14ac:dyDescent="0.25">
      <c r="A96" s="1" t="s">
        <v>193</v>
      </c>
      <c r="B96" s="1" t="s">
        <v>194</v>
      </c>
      <c r="C96" s="1" t="s">
        <v>194</v>
      </c>
      <c r="D96" s="5">
        <v>22.887</v>
      </c>
      <c r="E96" s="5">
        <v>16173</v>
      </c>
      <c r="F96" s="4">
        <f t="shared" si="6"/>
        <v>1.1827325348157487E-2</v>
      </c>
      <c r="G96" s="4">
        <f t="shared" si="9"/>
        <v>0.61009344426281509</v>
      </c>
      <c r="H96" s="4">
        <f t="shared" si="10"/>
        <v>0.60624772710742603</v>
      </c>
      <c r="I96" s="4">
        <f t="shared" si="11"/>
        <v>0.36395374209033382</v>
      </c>
      <c r="J96" s="8">
        <f t="shared" si="13"/>
        <v>0.375</v>
      </c>
      <c r="K96" s="4">
        <f t="shared" si="12"/>
        <v>0.51538748272601642</v>
      </c>
    </row>
    <row r="97" spans="1:11" ht="15.75" x14ac:dyDescent="0.25">
      <c r="A97" s="1" t="s">
        <v>195</v>
      </c>
      <c r="B97" s="1" t="s">
        <v>196</v>
      </c>
      <c r="C97" s="1" t="s">
        <v>196</v>
      </c>
      <c r="D97" s="5">
        <v>22.428999999999998</v>
      </c>
      <c r="E97" s="5">
        <v>119182</v>
      </c>
      <c r="F97" s="4">
        <f t="shared" si="6"/>
        <v>0.74975643303341166</v>
      </c>
      <c r="G97" s="4">
        <f t="shared" si="9"/>
        <v>3.1233049503501107</v>
      </c>
      <c r="H97" s="4">
        <f t="shared" si="10"/>
        <v>3.1036172327684435</v>
      </c>
      <c r="I97" s="4">
        <f t="shared" si="11"/>
        <v>2.8613232477513515</v>
      </c>
      <c r="J97" s="8">
        <f t="shared" si="13"/>
        <v>0.41666666666666669</v>
      </c>
      <c r="K97" s="4">
        <f t="shared" si="12"/>
        <v>3.0026614056779883</v>
      </c>
    </row>
    <row r="98" spans="1:11" ht="15.75" x14ac:dyDescent="0.25">
      <c r="A98" s="1" t="s">
        <v>197</v>
      </c>
      <c r="B98" s="1" t="s">
        <v>198</v>
      </c>
      <c r="C98" s="1" t="s">
        <v>198</v>
      </c>
      <c r="D98" s="5">
        <v>22.503</v>
      </c>
      <c r="E98" s="5">
        <v>303300</v>
      </c>
      <c r="F98" s="4">
        <f t="shared" si="6"/>
        <v>2.0687288669837813</v>
      </c>
      <c r="G98" s="4">
        <f t="shared" si="9"/>
        <v>7.6154122038695204</v>
      </c>
      <c r="H98" s="4">
        <f t="shared" si="10"/>
        <v>7.5674085388028223</v>
      </c>
      <c r="I98" s="4">
        <f t="shared" si="11"/>
        <v>7.3251145537857303</v>
      </c>
      <c r="J98" s="8">
        <f t="shared" si="13"/>
        <v>0.45833333333333337</v>
      </c>
      <c r="K98" s="4">
        <f t="shared" si="12"/>
        <v>7.4563571290033215</v>
      </c>
    </row>
    <row r="99" spans="1:11" ht="15.75" x14ac:dyDescent="0.25">
      <c r="A99" s="1" t="s">
        <v>199</v>
      </c>
      <c r="B99" s="1" t="s">
        <v>200</v>
      </c>
      <c r="C99" s="1" t="s">
        <v>200</v>
      </c>
      <c r="D99" s="5">
        <v>22.440999999999999</v>
      </c>
      <c r="E99" s="5">
        <v>102713</v>
      </c>
      <c r="F99" s="4">
        <f t="shared" si="6"/>
        <v>0.63177689265860504</v>
      </c>
      <c r="G99" s="4">
        <f t="shared" si="9"/>
        <v>2.7214946202454438</v>
      </c>
      <c r="H99" s="4">
        <f t="shared" si="10"/>
        <v>2.7043397095546342</v>
      </c>
      <c r="I99" s="4">
        <f t="shared" si="11"/>
        <v>2.4620457245375422</v>
      </c>
      <c r="J99" s="8">
        <f t="shared" si="13"/>
        <v>0.5</v>
      </c>
      <c r="K99" s="4">
        <f t="shared" si="12"/>
        <v>2.5831927170460882</v>
      </c>
    </row>
    <row r="100" spans="1:11" ht="15.75" x14ac:dyDescent="0.25">
      <c r="A100" s="1" t="s">
        <v>201</v>
      </c>
      <c r="B100" s="1" t="s">
        <v>202</v>
      </c>
      <c r="C100" s="1" t="s">
        <v>202</v>
      </c>
      <c r="D100" s="5">
        <v>22.407</v>
      </c>
      <c r="E100" s="5">
        <v>105186</v>
      </c>
      <c r="F100" s="4">
        <f t="shared" si="6"/>
        <v>0.64949280761075134</v>
      </c>
      <c r="G100" s="4">
        <f t="shared" si="9"/>
        <v>2.7818308244077388</v>
      </c>
      <c r="H100" s="4">
        <f t="shared" si="10"/>
        <v>2.7642955851334641</v>
      </c>
      <c r="I100" s="4">
        <f t="shared" si="11"/>
        <v>2.5220016001163721</v>
      </c>
      <c r="J100" s="8">
        <f t="shared" si="13"/>
        <v>0.54166666666666663</v>
      </c>
      <c r="K100" s="4">
        <f t="shared" si="12"/>
        <v>2.6330530099158724</v>
      </c>
    </row>
    <row r="101" spans="1:11" ht="15.75" x14ac:dyDescent="0.25">
      <c r="A101" s="1" t="s">
        <v>203</v>
      </c>
      <c r="B101" s="1" t="s">
        <v>204</v>
      </c>
      <c r="C101" s="1" t="s">
        <v>204</v>
      </c>
      <c r="D101" s="5">
        <v>22.402999999999999</v>
      </c>
      <c r="E101" s="5">
        <v>57399</v>
      </c>
      <c r="F101" s="4">
        <f t="shared" si="6"/>
        <v>0.30715943607083501</v>
      </c>
      <c r="G101" s="4">
        <f t="shared" si="9"/>
        <v>1.615924561446312</v>
      </c>
      <c r="H101" s="4">
        <f t="shared" si="10"/>
        <v>1.6057385991708486</v>
      </c>
      <c r="I101" s="4">
        <f t="shared" si="11"/>
        <v>1.3634446141537566</v>
      </c>
      <c r="J101" s="8">
        <f t="shared" si="13"/>
        <v>0.58333333333333326</v>
      </c>
      <c r="K101" s="4">
        <f t="shared" si="12"/>
        <v>1.4644004412442115</v>
      </c>
    </row>
    <row r="102" spans="1:11" ht="15.75" x14ac:dyDescent="0.25">
      <c r="A102" s="1" t="s">
        <v>205</v>
      </c>
      <c r="B102" s="1" t="s">
        <v>206</v>
      </c>
      <c r="C102" s="1" t="s">
        <v>206</v>
      </c>
      <c r="D102" s="5">
        <v>22.396999999999998</v>
      </c>
      <c r="E102" s="5">
        <v>157623</v>
      </c>
      <c r="F102" s="4">
        <f t="shared" si="6"/>
        <v>1.0251375436987793</v>
      </c>
      <c r="G102" s="4">
        <f t="shared" si="9"/>
        <v>4.0611876936589653</v>
      </c>
      <c r="H102" s="4">
        <f t="shared" si="10"/>
        <v>4.0355880427667463</v>
      </c>
      <c r="I102" s="4">
        <f t="shared" si="11"/>
        <v>3.7932940577496543</v>
      </c>
      <c r="J102" s="8">
        <f t="shared" si="13"/>
        <v>0.62499999999999989</v>
      </c>
      <c r="K102" s="4">
        <f t="shared" si="12"/>
        <v>3.8841543021310638</v>
      </c>
    </row>
    <row r="103" spans="1:11" ht="15.75" x14ac:dyDescent="0.25">
      <c r="A103" s="1" t="s">
        <v>207</v>
      </c>
      <c r="B103" s="1" t="s">
        <v>208</v>
      </c>
      <c r="C103" s="1" t="s">
        <v>208</v>
      </c>
      <c r="D103" s="5">
        <v>22.408999999999999</v>
      </c>
      <c r="E103" s="5">
        <v>160975</v>
      </c>
      <c r="F103" s="4">
        <f t="shared" si="6"/>
        <v>1.0491503811106653</v>
      </c>
      <c r="G103" s="4">
        <f t="shared" si="9"/>
        <v>4.1429697221070096</v>
      </c>
      <c r="H103" s="4">
        <f t="shared" si="10"/>
        <v>4.1168545591194512</v>
      </c>
      <c r="I103" s="4">
        <f t="shared" si="11"/>
        <v>3.8745605741023588</v>
      </c>
      <c r="J103" s="8">
        <f t="shared" si="13"/>
        <v>0.66666666666666652</v>
      </c>
      <c r="K103" s="4">
        <f t="shared" si="12"/>
        <v>3.9553252357747231</v>
      </c>
    </row>
    <row r="104" spans="1:11" ht="15.75" x14ac:dyDescent="0.25">
      <c r="A104" s="1" t="s">
        <v>209</v>
      </c>
      <c r="B104" s="1" t="s">
        <v>210</v>
      </c>
      <c r="C104" s="1" t="s">
        <v>210</v>
      </c>
      <c r="D104" s="5">
        <v>22.388000000000002</v>
      </c>
      <c r="E104" s="5">
        <v>75960</v>
      </c>
      <c r="F104" s="4">
        <f t="shared" si="6"/>
        <v>0.44012550862513611</v>
      </c>
      <c r="G104" s="4">
        <f t="shared" si="9"/>
        <v>2.0687754653914654</v>
      </c>
      <c r="H104" s="4">
        <f t="shared" si="10"/>
        <v>2.0557349625427301</v>
      </c>
      <c r="I104" s="4">
        <f t="shared" si="11"/>
        <v>1.8134409775256382</v>
      </c>
      <c r="J104" s="8">
        <f t="shared" si="13"/>
        <v>0.70833333333333315</v>
      </c>
      <c r="K104" s="4">
        <f t="shared" si="12"/>
        <v>1.8841100564889568</v>
      </c>
    </row>
    <row r="105" spans="1:11" ht="15.75" x14ac:dyDescent="0.25">
      <c r="A105" s="1" t="s">
        <v>211</v>
      </c>
      <c r="B105" s="1" t="s">
        <v>212</v>
      </c>
      <c r="C105" s="1" t="s">
        <v>212</v>
      </c>
      <c r="D105" s="5">
        <v>22.38</v>
      </c>
      <c r="E105" s="5">
        <v>193370</v>
      </c>
      <c r="F105" s="4">
        <f t="shared" si="6"/>
        <v>1.2812195541291764</v>
      </c>
      <c r="G105" s="4">
        <f t="shared" si="9"/>
        <v>4.9333422792592776</v>
      </c>
      <c r="H105" s="4">
        <f t="shared" si="10"/>
        <v>4.9022450117584304</v>
      </c>
      <c r="I105" s="4">
        <f t="shared" si="11"/>
        <v>4.6599510267413384</v>
      </c>
      <c r="J105" s="8">
        <f t="shared" si="13"/>
        <v>0.74999999999999978</v>
      </c>
      <c r="K105" s="4">
        <f t="shared" si="12"/>
        <v>4.7205245229956114</v>
      </c>
    </row>
    <row r="106" spans="1:11" ht="15.75" x14ac:dyDescent="0.25">
      <c r="A106" s="1" t="s">
        <v>213</v>
      </c>
      <c r="B106" s="1" t="s">
        <v>214</v>
      </c>
      <c r="C106" s="1" t="s">
        <v>214</v>
      </c>
      <c r="D106" s="5">
        <v>22.382000000000001</v>
      </c>
      <c r="E106" s="5">
        <v>165771</v>
      </c>
      <c r="F106" s="4">
        <f t="shared" si="6"/>
        <v>1.0835076508682446</v>
      </c>
      <c r="G106" s="4">
        <f t="shared" si="9"/>
        <v>4.2599824334545096</v>
      </c>
      <c r="H106" s="4">
        <f t="shared" si="10"/>
        <v>4.2331296821587019</v>
      </c>
      <c r="I106" s="4">
        <f t="shared" si="11"/>
        <v>3.9908356971416103</v>
      </c>
      <c r="J106" s="8">
        <f t="shared" si="13"/>
        <v>0.79166666666666641</v>
      </c>
      <c r="K106" s="4">
        <f t="shared" si="12"/>
        <v>4.0413136106868377</v>
      </c>
    </row>
    <row r="107" spans="1:11" ht="15.75" x14ac:dyDescent="0.25">
      <c r="A107" s="1" t="s">
        <v>215</v>
      </c>
      <c r="B107" s="1" t="s">
        <v>216</v>
      </c>
      <c r="C107" s="1" t="s">
        <v>216</v>
      </c>
      <c r="D107" s="5">
        <v>22.388999999999999</v>
      </c>
      <c r="E107" s="5">
        <v>260641</v>
      </c>
      <c r="F107" s="4">
        <f t="shared" si="6"/>
        <v>1.7631311249928363</v>
      </c>
      <c r="G107" s="4">
        <f t="shared" si="9"/>
        <v>6.5746187815648867</v>
      </c>
      <c r="H107" s="4">
        <f t="shared" si="10"/>
        <v>6.5331757461148694</v>
      </c>
      <c r="I107" s="4">
        <f t="shared" si="11"/>
        <v>6.2908817610977765</v>
      </c>
      <c r="J107" s="8">
        <f t="shared" si="13"/>
        <v>0.83333333333333304</v>
      </c>
      <c r="K107" s="4">
        <f t="shared" si="12"/>
        <v>6.3312640919339591</v>
      </c>
    </row>
    <row r="108" spans="1:11" ht="15.75" x14ac:dyDescent="0.25">
      <c r="A108" s="1" t="s">
        <v>217</v>
      </c>
      <c r="B108" s="1" t="s">
        <v>218</v>
      </c>
      <c r="C108" s="1" t="s">
        <v>218</v>
      </c>
      <c r="D108" s="5">
        <v>22.382999999999999</v>
      </c>
      <c r="E108" s="5">
        <v>164027</v>
      </c>
      <c r="F108" s="4">
        <f t="shared" ref="F108:F111" si="14">(E108-14522)/139592</f>
        <v>1.071014098229125</v>
      </c>
      <c r="G108" s="4">
        <f t="shared" si="9"/>
        <v>4.2174323566008729</v>
      </c>
      <c r="H108" s="4">
        <f t="shared" si="10"/>
        <v>4.190847819235338</v>
      </c>
      <c r="I108" s="4">
        <f t="shared" si="11"/>
        <v>3.948553834218246</v>
      </c>
      <c r="J108" s="8">
        <f t="shared" si="13"/>
        <v>0.87499999999999967</v>
      </c>
      <c r="K108" s="4">
        <f t="shared" si="12"/>
        <v>3.9788405823453825</v>
      </c>
    </row>
    <row r="109" spans="1:11" ht="15.75" x14ac:dyDescent="0.25">
      <c r="A109" s="1" t="s">
        <v>219</v>
      </c>
      <c r="B109" s="1" t="s">
        <v>220</v>
      </c>
      <c r="C109" s="1" t="s">
        <v>220</v>
      </c>
      <c r="D109" s="5">
        <v>22.356000000000002</v>
      </c>
      <c r="E109" s="5">
        <v>180217</v>
      </c>
      <c r="F109" s="4">
        <f t="shared" si="14"/>
        <v>1.1869949567310447</v>
      </c>
      <c r="G109" s="4">
        <f t="shared" si="9"/>
        <v>4.6124356503281527</v>
      </c>
      <c r="H109" s="4">
        <f t="shared" si="10"/>
        <v>4.5833612141489075</v>
      </c>
      <c r="I109" s="4">
        <f t="shared" si="11"/>
        <v>4.3410672291318155</v>
      </c>
      <c r="J109" s="8">
        <f t="shared" si="13"/>
        <v>0.9166666666666663</v>
      </c>
      <c r="K109" s="4">
        <f t="shared" si="12"/>
        <v>4.3612583945499068</v>
      </c>
    </row>
    <row r="110" spans="1:11" ht="15.75" x14ac:dyDescent="0.25">
      <c r="A110" s="1" t="s">
        <v>221</v>
      </c>
      <c r="B110" s="1" t="s">
        <v>222</v>
      </c>
      <c r="C110" s="1" t="s">
        <v>222</v>
      </c>
      <c r="D110" s="5">
        <v>22.32</v>
      </c>
      <c r="E110" s="5">
        <v>87504</v>
      </c>
      <c r="F110" s="4">
        <f t="shared" si="14"/>
        <v>0.52282365751619009</v>
      </c>
      <c r="G110" s="4">
        <f t="shared" si="9"/>
        <v>2.3504257447483345</v>
      </c>
      <c r="H110" s="4">
        <f t="shared" si="10"/>
        <v>2.3356098625354571</v>
      </c>
      <c r="I110" s="4">
        <f t="shared" si="11"/>
        <v>2.0933158775183651</v>
      </c>
      <c r="J110" s="8">
        <f t="shared" si="13"/>
        <v>0.95833333333333293</v>
      </c>
      <c r="K110" s="4">
        <f t="shared" si="12"/>
        <v>2.1034114602274108</v>
      </c>
    </row>
    <row r="111" spans="1:11" ht="15.75" x14ac:dyDescent="0.25">
      <c r="A111" s="1" t="s">
        <v>223</v>
      </c>
      <c r="B111" s="1" t="s">
        <v>224</v>
      </c>
      <c r="C111" s="1" t="s">
        <v>224</v>
      </c>
      <c r="D111" s="5">
        <v>22.36</v>
      </c>
      <c r="E111" s="5">
        <v>93730</v>
      </c>
      <c r="F111" s="4">
        <f t="shared" si="14"/>
        <v>0.56742506733910247</v>
      </c>
      <c r="G111" s="4">
        <f t="shared" si="9"/>
        <v>2.5023275672774292</v>
      </c>
      <c r="H111" s="4">
        <f t="shared" si="10"/>
        <v>2.4865541736368706</v>
      </c>
      <c r="I111" s="4">
        <f t="shared" si="11"/>
        <v>2.2442601886197786</v>
      </c>
      <c r="J111" s="8">
        <f t="shared" si="13"/>
        <v>0.99999999999999956</v>
      </c>
      <c r="K111" s="4">
        <f t="shared" si="12"/>
        <v>2.2442601886197786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Sze</dc:creator>
  <cp:lastModifiedBy>marc Sze</cp:lastModifiedBy>
  <dcterms:created xsi:type="dcterms:W3CDTF">2017-09-18T18:42:29Z</dcterms:created>
  <dcterms:modified xsi:type="dcterms:W3CDTF">2017-09-18T18:56:20Z</dcterms:modified>
</cp:coreProperties>
</file>